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4" documentId="8_{71A95228-1960-4A65-9153-46A592AB44EE}" xr6:coauthVersionLast="47" xr6:coauthVersionMax="47" xr10:uidLastSave="{252DC3FC-7909-4A1B-BC1A-C58C426EA0B0}"/>
  <bookViews>
    <workbookView xWindow="9228" yWindow="6108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  <externalReference r:id="rId5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4" i="1"/>
  <c r="A34" i="1" l="1" a="1"/>
  <c r="A34" i="1" s="1"/>
  <c r="A15" i="1" l="1"/>
  <c r="A14" i="1"/>
  <c r="A13" i="1"/>
  <c r="A12" i="1"/>
  <c r="C3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<sst xmlns="http://schemas.openxmlformats.org/spreadsheetml/2006/main" count="4092" uniqueCount="2489">
  <si>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</si>
  <si>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</si>
  <si>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</si>
  <si>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</si>
  <si>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</si>
  <si>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</si>
  <si>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</si>
  <si>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</si>
  <si>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</si>
  <si>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</si>
  <si>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</si>
  <si>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</si>
  <si>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</si>
  <si>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</si>
  <si>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</si>
  <si>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</si>
  <si>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</si>
  <si>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</si>
  <si>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</si>
  <si>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</si>
  <si>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</si>
  <si>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</si>
  <si>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</si>
  <si>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</si>
  <si>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</si>
  <si>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</si>
  <si>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</si>
  <si>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</si>
  <si>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</si>
  <si>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</si>
  <si>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</si>
  <si>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</si>
  <si>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</si>
  <si>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</si>
  <si>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</si>
  <si>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</si>
  <si>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</si>
  <si>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</si>
  <si>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</si>
  <si>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</si>
  <si>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</si>
  <si>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</si>
  <si>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</si>
  <si>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</si>
  <si>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</si>
  <si>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</si>
  <si>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</si>
  <si>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</si>
  <si>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</si>
  <si>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</si>
  <si>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</si>
  <si>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</si>
  <si>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</si>
  <si>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</si>
  <si>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</si>
  <si>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</si>
  <si>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</si>
  <si>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</si>
  <si>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</si>
  <si>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</si>
  <si>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</si>
  <si>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</si>
  <si>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</si>
  <si>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</si>
  <si>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</si>
  <si>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</si>
  <si>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</si>
  <si>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</si>
  <si>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</si>
  <si>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</si>
  <si>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</si>
  <si>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</si>
  <si>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</si>
  <si>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</si>
  <si>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</si>
  <si>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</si>
  <si>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</si>
  <si>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</si>
  <si>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</si>
  <si>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</si>
  <si>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</si>
  <si>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</si>
  <si>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</si>
  <si>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</si>
  <si>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</si>
  <si>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</si>
  <si>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</si>
  <si>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</si>
  <si>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</si>
  <si>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</si>
  <si>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</si>
  <si>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</si>
  <si>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</si>
  <si>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</si>
  <si>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</si>
  <si>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</si>
  <si>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</si>
  <si>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</si>
  <si>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</si>
  <si>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</si>
  <si>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</si>
  <si>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</si>
  <si>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</si>
  <si>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</si>
  <si>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</si>
  <si>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</si>
  <si>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</si>
  <si>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</si>
  <si>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</si>
  <si>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</si>
  <si>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</si>
  <si>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</si>
  <si>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</si>
  <si>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</si>
  <si>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</si>
  <si>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</si>
  <si>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</si>
  <si>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</si>
  <si>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</si>
  <si>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</si>
  <si>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</si>
  <si>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</si>
  <si>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</si>
  <si>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</si>
  <si>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</si>
  <si>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</si>
  <si>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</si>
  <si>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</si>
  <si>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</si>
  <si>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</si>
  <si>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</si>
  <si>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</si>
  <si>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</si>
  <si>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</si>
  <si>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</si>
  <si>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</si>
  <si>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</si>
  <si>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</si>
  <si>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</si>
  <si>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</si>
  <si>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</si>
  <si>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</si>
  <si>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</si>
  <si>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</si>
  <si>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</si>
  <si>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</si>
  <si>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</si>
  <si>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</si>
  <si>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</si>
  <si>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</si>
  <si>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</si>
  <si>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</si>
  <si>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</si>
  <si>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</si>
  <si>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</si>
  <si>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</si>
  <si>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</si>
  <si>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</si>
  <si>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</si>
  <si>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</si>
  <si>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</si>
  <si>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</si>
  <si>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</si>
  <si>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</si>
  <si>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</si>
  <si>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</si>
  <si>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</si>
  <si>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</si>
  <si>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</si>
  <si>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</si>
  <si>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</si>
  <si>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</si>
  <si>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</si>
  <si>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</si>
  <si>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</si>
  <si>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</si>
  <si>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</si>
  <si>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</si>
  <si>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</si>
  <si>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</si>
  <si>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</si>
  <si>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</si>
  <si>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</si>
  <si>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</si>
  <si>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</si>
  <si>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</si>
  <si>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</si>
  <si>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</si>
  <si>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</si>
  <si>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</si>
  <si>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</si>
  <si>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</si>
  <si>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</si>
  <si>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</si>
  <si>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</si>
  <si>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</si>
  <si>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</si>
  <si>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</si>
  <si>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</si>
  <si>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</si>
  <si>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</si>
  <si>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</si>
  <si>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</si>
  <si>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</si>
  <si>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</si>
  <si>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</si>
  <si>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</si>
  <si>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</si>
  <si>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</si>
  <si>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</si>
  <si>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</si>
  <si>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</si>
  <si>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</si>
  <si>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</si>
  <si>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</si>
  <si>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</si>
  <si>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</si>
  <si>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</si>
  <si>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</si>
  <si>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</si>
  <si>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</si>
  <si>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</si>
  <si>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</si>
  <si>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</si>
  <si>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</si>
  <si>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</si>
  <si>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</si>
  <si>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</si>
  <si>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</si>
  <si>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</si>
  <si>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</si>
  <si>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</si>
  <si>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</si>
  <si>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</si>
  <si>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</si>
  <si>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</si>
  <si>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</si>
  <si>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</si>
  <si>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</si>
  <si>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</si>
  <si>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</si>
  <si>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</si>
  <si>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</si>
  <si>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</si>
  <si>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</si>
  <si>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</si>
  <si>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</si>
  <si>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</si>
  <si>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</si>
  <si>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</si>
  <si>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</si>
  <si>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</si>
  <si>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</si>
  <si>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</si>
  <si>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</si>
  <si>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</si>
  <si>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</si>
  <si>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</si>
  <si>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</si>
  <si>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</si>
  <si>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</si>
  <si>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</si>
  <si>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</si>
  <si>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</si>
  <si>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</si>
  <si>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</si>
  <si>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</si>
  <si>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</si>
  <si>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</si>
  <si>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</si>
  <si>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</si>
  <si>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</si>
  <si>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</si>
  <si>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</si>
  <si>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</si>
  <si>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</si>
  <si>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</si>
  <si>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</si>
  <si>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</si>
  <si>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</si>
  <si>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</si>
  <si>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</si>
  <si>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</si>
  <si>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</si>
  <si>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</si>
  <si>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</si>
  <si>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</si>
  <si>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</si>
  <si>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</si>
  <si>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</si>
  <si>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</si>
  <si>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</si>
  <si>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</si>
  <si>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</si>
  <si>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</si>
  <si>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</si>
  <si>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</si>
  <si>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</si>
  <si>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</si>
  <si>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</si>
  <si>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</si>
  <si>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</si>
  <si>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</si>
  <si>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</si>
  <si>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</si>
  <si>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</si>
  <si>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</si>
  <si>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</si>
  <si>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</si>
  <si>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</si>
  <si>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</si>
  <si>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</si>
  <si>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</si>
  <si>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</si>
  <si>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</si>
  <si>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</si>
  <si>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</si>
  <si>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</si>
  <si>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</si>
  <si>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</si>
  <si>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</si>
  <si>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</si>
  <si>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</si>
  <si>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</si>
  <si>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</si>
  <si>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</si>
  <si>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</si>
  <si>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</si>
  <si>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</si>
  <si>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</si>
  <si>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</si>
  <si>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</si>
  <si>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</si>
  <si>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</si>
  <si>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</si>
  <si>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</si>
  <si>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</si>
  <si>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</si>
  <si>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</si>
  <si>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</si>
  <si>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</si>
  <si>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</si>
  <si>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</si>
  <si>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</si>
  <si>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</si>
  <si>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</si>
  <si>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</si>
  <si>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</si>
  <si>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</si>
  <si>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</si>
  <si>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</si>
  <si>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</si>
  <si>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</si>
  <si>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</si>
  <si>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</si>
  <si>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</si>
  <si>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</si>
  <si>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</si>
  <si>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</si>
  <si>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</si>
  <si>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</si>
  <si>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</si>
  <si>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</si>
  <si>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</si>
  <si>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</si>
  <si>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</si>
  <si>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</si>
  <si>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</si>
  <si>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</si>
  <si>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</si>
  <si>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</si>
  <si>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</si>
  <si>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</si>
  <si>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</si>
  <si>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</si>
  <si>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</si>
  <si>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</si>
  <si>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</si>
  <si>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</si>
  <si>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</si>
  <si>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</si>
  <si>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</si>
  <si>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</si>
  <si>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</si>
  <si>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</si>
  <si>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</si>
  <si>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</si>
  <si>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</si>
  <si>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</si>
  <si>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</si>
  <si>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</si>
  <si>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</si>
  <si>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</si>
  <si>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</si>
  <si>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</si>
  <si>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</si>
  <si>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</si>
  <si>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</si>
  <si>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</si>
  <si>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</si>
  <si>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</si>
  <si>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</si>
  <si>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</si>
  <si>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</si>
  <si>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</si>
  <si>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</si>
  <si>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</si>
  <si>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</si>
  <si>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</si>
  <si>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</si>
  <si>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</si>
  <si>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</si>
  <si>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</si>
  <si>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</si>
  <si>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</si>
  <si>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</si>
  <si>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</si>
  <si>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</si>
  <si>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</si>
  <si>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</si>
  <si>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</si>
  <si>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</si>
  <si>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</si>
  <si>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</si>
  <si>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</si>
  <si>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</si>
  <si>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</si>
  <si>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</si>
  <si>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</si>
  <si>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</si>
  <si>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</si>
  <si>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</si>
  <si>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</si>
  <si>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</si>
  <si>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</si>
  <si>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</si>
  <si>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</si>
  <si>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</si>
  <si>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</si>
  <si>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</si>
  <si>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</si>
  <si>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</si>
  <si>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</si>
  <si>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</si>
  <si>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</si>
  <si>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</si>
  <si>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</si>
  <si>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</si>
  <si>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</si>
  <si>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</si>
  <si>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</si>
  <si>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</si>
  <si>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</si>
  <si>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</si>
  <si>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</si>
  <si>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</si>
  <si>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</si>
  <si>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</si>
  <si>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</si>
  <si>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</si>
  <si>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</si>
  <si>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</si>
  <si>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</si>
  <si>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</si>
  <si>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</si>
  <si>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</si>
  <si>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</si>
  <si>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</si>
  <si>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</si>
  <si>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</si>
  <si>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</si>
  <si>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</si>
  <si>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</si>
  <si>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</si>
  <si>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</si>
  <si>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</si>
  <si>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</si>
  <si>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</si>
  <si>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</si>
  <si>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</si>
  <si>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</si>
  <si>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</si>
  <si>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</si>
  <si>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</si>
  <si>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</si>
  <si>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</si>
  <si>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</si>
  <si>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</si>
  <si>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</si>
  <si>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</si>
  <si>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</si>
  <si>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</si>
  <si>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</si>
  <si>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</si>
  <si>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</si>
  <si>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</si>
  <si>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</si>
  <si>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</si>
  <si>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</si>
  <si>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</si>
  <si>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</si>
  <si>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</si>
  <si>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</si>
  <si>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</si>
  <si>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</si>
  <si>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</si>
  <si>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</si>
  <si>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</si>
  <si>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</si>
  <si>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</si>
  <si>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</si>
  <si>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</si>
  <si>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</si>
  <si>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</si>
  <si>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</si>
  <si>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</si>
  <si>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</si>
  <si>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</si>
  <si>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</si>
  <si>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</si>
  <si>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</si>
  <si>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</si>
  <si>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</si>
  <si>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</si>
  <si>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</si>
  <si>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</si>
  <si>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</si>
  <si>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</si>
  <si>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</si>
  <si>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</si>
  <si>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</si>
  <si>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</si>
  <si>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</si>
  <si>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</si>
  <si>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</si>
  <si>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</si>
  <si>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</si>
  <si>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</si>
  <si>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</si>
  <si>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</si>
  <si>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</si>
  <si>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</si>
  <si>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</si>
  <si>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</si>
  <si>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</si>
  <si>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</si>
  <si>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</si>
  <si>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</si>
  <si>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</si>
  <si>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</si>
  <si>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</si>
  <si>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</si>
  <si>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</si>
  <si>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</si>
  <si>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</si>
  <si>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</si>
  <si>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</si>
  <si>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</si>
  <si>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</si>
  <si>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</si>
  <si>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</si>
  <si>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</si>
  <si>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</si>
  <si>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</si>
  <si>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</si>
  <si>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</si>
  <si>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</si>
  <si>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</si>
  <si>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</si>
  <si>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</si>
  <si>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</si>
  <si>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</si>
  <si>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</si>
  <si>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</si>
  <si>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</si>
  <si>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</si>
  <si>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</si>
  <si>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</si>
  <si>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</si>
  <si>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</si>
  <si>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</si>
  <si>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</si>
  <si>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</si>
  <si>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</si>
  <si>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</si>
  <si>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</si>
  <si>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</si>
  <si>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</si>
  <si>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</si>
  <si>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</si>
  <si>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</si>
  <si>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</si>
  <si>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</si>
  <si>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</si>
  <si>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</si>
  <si>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</si>
  <si>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</si>
  <si>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</si>
  <si>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</si>
  <si>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</si>
  <si>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</si>
  <si>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</si>
  <si>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</si>
  <si>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</si>
  <si>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</si>
  <si>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</si>
  <si>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</si>
  <si>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</si>
  <si>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</si>
  <si>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</si>
  <si>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</si>
  <si>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</si>
  <si>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</si>
  <si>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</si>
  <si>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</si>
  <si>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</si>
  <si>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</si>
  <si>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</si>
  <si>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</si>
  <si>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</si>
  <si>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</si>
  <si>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</si>
  <si>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</si>
  <si>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</si>
  <si>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</si>
  <si>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</si>
  <si>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</si>
  <si>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</si>
  <si>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</si>
  <si>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</si>
  <si>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</si>
  <si>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</si>
  <si>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</si>
  <si>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</si>
  <si>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</si>
  <si>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</si>
  <si>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</si>
  <si>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</si>
  <si>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</si>
  <si>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</si>
  <si>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</si>
  <si>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</si>
  <si>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</si>
  <si>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</si>
  <si>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</si>
  <si>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</si>
  <si>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</si>
  <si>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</si>
  <si>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</si>
  <si>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</si>
  <si>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</si>
  <si>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</si>
  <si>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</si>
  <si>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</si>
  <si>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</si>
  <si>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</si>
  <si>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</si>
  <si>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</si>
  <si>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</si>
  <si>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</si>
  <si>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</si>
  <si>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</si>
  <si>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</si>
  <si>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</si>
  <si>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</si>
  <si>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</si>
  <si>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</si>
  <si>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</si>
  <si>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</si>
  <si>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</si>
  <si>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</si>
  <si>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</si>
  <si>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</si>
  <si>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</si>
  <si>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</si>
  <si>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</si>
  <si>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</si>
  <si>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</si>
  <si>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</si>
  <si>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</si>
  <si>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</si>
  <si>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</si>
  <si>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</si>
  <si>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</si>
  <si>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</si>
  <si>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</si>
  <si>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</si>
  <si>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</si>
  <si>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</si>
  <si>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</si>
  <si>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</si>
  <si>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</si>
  <si>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</si>
  <si>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</si>
  <si>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</si>
  <si>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</si>
  <si>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</si>
  <si>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</si>
  <si>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</si>
  <si>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</si>
  <si>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</si>
  <si>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</si>
  <si>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</si>
  <si>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</si>
  <si>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</si>
  <si>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</si>
  <si>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</si>
  <si>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</si>
  <si>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</si>
  <si>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</si>
  <si>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</si>
  <si>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</si>
  <si>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</si>
  <si>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</si>
  <si>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</si>
  <si>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</si>
  <si>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</si>
  <si>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</si>
  <si>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</si>
  <si>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</si>
  <si>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</si>
  <si>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</si>
  <si>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</si>
  <si>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</si>
  <si>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</si>
  <si>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</si>
  <si>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</si>
  <si>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</si>
  <si>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</si>
  <si>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</si>
  <si>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</si>
  <si>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</si>
  <si>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</si>
  <si>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</si>
  <si>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</si>
  <si>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</si>
  <si>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</si>
  <si>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</si>
  <si>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</si>
  <si>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</si>
  <si>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</si>
  <si>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</si>
  <si>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</si>
  <si>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</si>
  <si>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</si>
  <si>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</si>
  <si>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</si>
  <si>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</si>
  <si>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</si>
  <si>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</si>
  <si>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</si>
  <si>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</si>
  <si>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</si>
  <si>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</si>
  <si>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</si>
  <si>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</si>
  <si>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</si>
  <si>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</si>
  <si>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</si>
  <si>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</si>
  <si>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</si>
  <si>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</si>
  <si>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</si>
  <si>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</si>
  <si>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</si>
  <si>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</si>
  <si>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</si>
  <si>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</si>
  <si>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</si>
  <si>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</si>
  <si>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</si>
  <si>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</si>
  <si>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</si>
  <si>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</si>
  <si>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</si>
  <si>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</si>
  <si>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</si>
  <si>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</si>
  <si>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</si>
  <si>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</si>
  <si>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</si>
  <si>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</si>
  <si>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</si>
  <si>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</si>
  <si>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</si>
  <si>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</si>
  <si>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</si>
  <si>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</si>
  <si>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</si>
  <si>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</si>
  <si>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</si>
  <si>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</si>
  <si>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</si>
  <si>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</si>
  <si>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</si>
  <si>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</si>
  <si>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</si>
  <si>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</si>
  <si>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</si>
  <si>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</si>
  <si>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</si>
  <si>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</si>
  <si>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</si>
  <si>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</si>
  <si>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</si>
  <si>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</si>
  <si>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</si>
  <si>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</si>
  <si>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</si>
  <si>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</si>
  <si>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</si>
  <si>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</si>
  <si>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</si>
  <si>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</si>
  <si>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</si>
  <si>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</si>
  <si>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</si>
  <si>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</si>
  <si>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</si>
  <si>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</si>
  <si>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</si>
  <si>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</si>
  <si>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</si>
  <si>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</si>
  <si>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</si>
  <si>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</si>
  <si>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</si>
  <si>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</si>
  <si>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</si>
  <si>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</si>
  <si>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</si>
  <si>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</si>
  <si>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</si>
  <si>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</si>
  <si>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</si>
  <si>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</si>
  <si>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</si>
  <si>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</si>
  <si>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</si>
  <si>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</si>
  <si>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</si>
  <si>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</si>
  <si>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</si>
  <si>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</si>
  <si>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</si>
  <si>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</si>
  <si>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</si>
  <si>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</si>
  <si>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</si>
  <si>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</si>
  <si>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</si>
  <si>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</si>
  <si>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</si>
  <si>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</si>
  <si>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</si>
  <si>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</si>
  <si>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</si>
  <si>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</si>
  <si>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</si>
  <si>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</si>
  <si>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</si>
  <si>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</si>
  <si>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</si>
  <si>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</si>
  <si>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</si>
  <si>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</si>
  <si>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</si>
  <si>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</si>
  <si>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</si>
  <si>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</si>
  <si>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</si>
  <si>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</si>
  <si>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</si>
  <si>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</si>
  <si>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</si>
  <si>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</si>
  <si>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</si>
  <si>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</si>
  <si>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</si>
  <si>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</si>
  <si>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</si>
  <si>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</si>
  <si>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</si>
  <si>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</si>
  <si>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</si>
  <si>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</si>
  <si>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</si>
  <si>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</si>
  <si>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</si>
  <si>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</si>
  <si>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</si>
  <si>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</si>
  <si>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</si>
  <si>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</si>
  <si>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</si>
  <si>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</si>
  <si>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</si>
  <si>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</si>
  <si>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</si>
  <si>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</si>
  <si>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</si>
  <si>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</si>
  <si>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</si>
  <si>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</si>
  <si>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</si>
  <si>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</si>
  <si>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</si>
  <si>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</si>
  <si>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</si>
  <si>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</si>
  <si>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</si>
  <si>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</si>
  <si>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</si>
  <si>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</si>
  <si>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</si>
  <si>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</si>
  <si>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</si>
  <si>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</si>
  <si>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</si>
  <si>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</si>
  <si>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</si>
  <si>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</si>
  <si>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</si>
  <si>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</si>
  <si>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</si>
  <si>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</si>
  <si>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</si>
  <si>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</si>
  <si>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</si>
  <si>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</si>
  <si>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</si>
  <si>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</si>
  <si>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</si>
  <si>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</si>
  <si>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</si>
  <si>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</si>
  <si>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</si>
  <si>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</si>
  <si>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</si>
  <si>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</si>
  <si>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</si>
  <si>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</si>
  <si>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</si>
  <si>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</si>
  <si>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</si>
  <si>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</si>
  <si>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</si>
  <si>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</si>
  <si>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</si>
  <si>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</si>
  <si>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</si>
  <si>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</si>
  <si>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</si>
  <si>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</si>
  <si>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</si>
  <si>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</si>
  <si>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</si>
  <si>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</si>
  <si>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</si>
  <si>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</si>
  <si>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</si>
  <si>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</si>
  <si>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</si>
  <si>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</si>
  <si>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</si>
  <si>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</si>
  <si>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</si>
  <si>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</si>
  <si>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</si>
  <si>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</si>
  <si>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</si>
  <si>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</si>
  <si>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</si>
  <si>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</si>
  <si>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</si>
  <si>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</si>
  <si>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</si>
  <si>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</si>
  <si>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</si>
  <si>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</si>
  <si>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</si>
  <si>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</si>
  <si>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</si>
  <si>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</si>
  <si>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</si>
  <si>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</si>
  <si>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</si>
  <si>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</si>
  <si>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</si>
  <si>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</si>
  <si>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</si>
  <si>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</si>
  <si>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</si>
  <si>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</si>
  <si>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</si>
  <si>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</si>
  <si>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</si>
  <si>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</si>
  <si>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</si>
  <si>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</si>
  <si>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</si>
  <si>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</si>
  <si>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</si>
  <si>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</si>
  <si>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</si>
  <si>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</si>
  <si>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</si>
  <si>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</si>
  <si>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</si>
  <si>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</si>
  <si>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</si>
  <si>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</si>
  <si>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</si>
  <si>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</si>
  <si>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</si>
  <si>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</si>
  <si>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</si>
  <si>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</si>
  <si>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</si>
  <si>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</si>
  <si>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</si>
  <si>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</si>
  <si>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</si>
  <si>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</si>
  <si>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</si>
  <si>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</si>
  <si>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</si>
  <si>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</si>
  <si>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</si>
  <si>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</si>
  <si>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</si>
  <si>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</si>
  <si>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</si>
  <si>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</si>
  <si>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</si>
  <si>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</si>
  <si>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</si>
  <si>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</si>
  <si>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</si>
  <si>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</si>
  <si>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</si>
  <si>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</si>
  <si>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</si>
  <si>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</si>
  <si>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</si>
  <si>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</si>
  <si>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</si>
  <si>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</si>
  <si>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</si>
  <si>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</si>
  <si>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</si>
  <si>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</si>
  <si>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</si>
  <si>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</si>
  <si>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</si>
  <si>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</si>
  <si>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</si>
  <si>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</si>
  <si>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</si>
  <si>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</si>
  <si>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</si>
  <si>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</si>
  <si>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</si>
  <si>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</si>
  <si>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</si>
  <si>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</si>
  <si>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</si>
  <si>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</si>
  <si>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</si>
  <si>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</si>
  <si>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</si>
  <si>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</si>
  <si>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</si>
  <si>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</si>
  <si>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</si>
  <si>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</si>
  <si>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</si>
  <si>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</si>
  <si>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</si>
  <si>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</si>
  <si>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</si>
  <si>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</si>
  <si>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</si>
  <si>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</si>
  <si>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</si>
  <si>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</si>
  <si>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</si>
  <si>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</si>
  <si>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</si>
  <si>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</si>
  <si>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</si>
  <si>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</si>
  <si>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</si>
  <si>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</si>
  <si>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</si>
  <si>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</si>
  <si>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</si>
  <si>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</si>
  <si>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</si>
  <si>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</si>
  <si>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</si>
  <si>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</si>
  <si>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</si>
  <si>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</si>
  <si>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</si>
  <si>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</si>
  <si>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</si>
  <si>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</si>
  <si>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</si>
  <si>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</si>
  <si>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</si>
  <si>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</si>
  <si>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</si>
  <si>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</si>
  <si>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</si>
  <si>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</si>
  <si>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</si>
  <si>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</si>
  <si>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</si>
  <si>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</si>
  <si>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</si>
  <si>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</si>
  <si>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</si>
  <si>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</si>
  <si>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</si>
  <si>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</si>
  <si>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</si>
  <si>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</si>
  <si>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</si>
  <si>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</si>
  <si>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</si>
  <si>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</si>
  <si>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</si>
  <si>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</si>
  <si>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</si>
  <si>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</si>
  <si>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</si>
  <si>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</si>
  <si>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</si>
  <si>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</si>
  <si>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</si>
  <si>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</si>
  <si>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</si>
  <si>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</si>
  <si>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</si>
  <si>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</si>
  <si>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</si>
  <si>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</si>
  <si>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</si>
  <si>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</si>
  <si>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</si>
  <si>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</si>
  <si>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</si>
  <si>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</si>
  <si>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</si>
  <si>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</si>
  <si>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</si>
  <si>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</si>
  <si>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</si>
  <si>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</si>
  <si>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</si>
  <si>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</si>
  <si>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</si>
  <si>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</si>
  <si>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</si>
  <si>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</si>
  <si>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</si>
  <si>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</si>
  <si>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</si>
  <si>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</si>
  <si>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</si>
  <si>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</si>
  <si>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</si>
  <si>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</si>
  <si>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</si>
  <si>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</si>
  <si>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</si>
  <si>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</si>
  <si>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</si>
  <si>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</si>
  <si>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</si>
  <si>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</si>
  <si>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</si>
  <si>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</si>
  <si>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</si>
  <si>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</si>
  <si>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</si>
  <si>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</si>
  <si>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</si>
  <si>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</si>
  <si>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</si>
  <si>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</si>
  <si>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</si>
  <si>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</si>
  <si>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</si>
  <si>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</si>
  <si>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</si>
  <si>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</si>
  <si>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</si>
  <si>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</si>
  <si>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</si>
  <si>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</si>
  <si>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</si>
  <si>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</si>
  <si>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</si>
  <si>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</si>
  <si>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</si>
  <si>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</si>
  <si>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</si>
  <si>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</si>
  <si>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</si>
  <si>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</si>
  <si>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</si>
  <si>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</si>
  <si>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</si>
  <si>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</si>
  <si>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</si>
  <si>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</si>
  <si>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</si>
  <si>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</si>
  <si>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</si>
  <si>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</si>
  <si>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</si>
  <si>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</si>
  <si>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</si>
  <si>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</si>
  <si>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</si>
  <si>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</si>
  <si>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</si>
  <si>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</si>
  <si>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</si>
  <si>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</si>
  <si>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</si>
  <si>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</si>
  <si>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</si>
  <si>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</si>
  <si>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</si>
  <si>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</si>
  <si>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</si>
  <si>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</si>
  <si>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</si>
  <si>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</si>
  <si>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</si>
  <si>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</si>
  <si>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</si>
  <si>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</si>
  <si>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</si>
  <si>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</si>
  <si>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</si>
  <si>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</si>
  <si>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</si>
  <si>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</si>
  <si>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</si>
  <si>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</si>
  <si>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</si>
  <si>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</si>
  <si>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</si>
  <si>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</si>
  <si>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</si>
  <si>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</si>
  <si>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</si>
  <si>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</si>
  <si>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</si>
  <si>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</si>
  <si>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</si>
  <si>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</si>
  <si>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</si>
  <si>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</si>
  <si>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</si>
  <si>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</si>
  <si>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</si>
  <si>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</si>
  <si>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</si>
  <si>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</si>
  <si>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</si>
  <si>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</si>
  <si>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</si>
  <si>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</si>
  <si>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</si>
  <si>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</si>
  <si>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</si>
  <si>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</si>
  <si>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</si>
  <si>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</si>
  <si>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</si>
  <si>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</si>
  <si>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</si>
  <si>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</si>
  <si>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</si>
  <si>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</si>
  <si>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</si>
  <si>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</si>
  <si>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</si>
  <si>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</si>
  <si>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</si>
  <si>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</si>
  <si>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</si>
  <si>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</si>
  <si>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</si>
  <si>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</si>
  <si>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</si>
  <si>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</si>
  <si>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</si>
  <si>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</si>
  <si>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</si>
  <si>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</si>
  <si>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</si>
  <si>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</si>
  <si>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</si>
  <si>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</si>
  <si>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</si>
  <si>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</si>
  <si>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</si>
  <si>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</si>
  <si>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</si>
  <si>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</si>
  <si>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</si>
  <si>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</si>
  <si>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</si>
  <si>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</si>
  <si>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</si>
  <si>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</si>
  <si>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</si>
  <si>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</si>
  <si>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</si>
  <si>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</si>
  <si>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</si>
  <si>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</si>
  <si>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</si>
  <si>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</si>
  <si>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</si>
  <si>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</si>
  <si>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</si>
  <si>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</si>
  <si>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</si>
  <si>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</si>
  <si>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</si>
  <si>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</si>
  <si>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</si>
  <si>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</si>
  <si>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</si>
  <si>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</si>
  <si>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</si>
  <si>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</si>
  <si>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</si>
  <si>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</si>
  <si>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</si>
  <si>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</si>
  <si>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</si>
  <si>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</si>
  <si>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</si>
  <si>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</si>
  <si>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</si>
  <si>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</si>
  <si>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</si>
  <si>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</si>
  <si>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</si>
  <si>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</si>
  <si>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</si>
  <si>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</si>
  <si>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</si>
  <si>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</si>
  <si>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</si>
  <si>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</si>
  <si>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</si>
  <si>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</si>
  <si>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</si>
  <si>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</si>
  <si>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</si>
  <si>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</si>
  <si>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</si>
  <si>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</si>
  <si>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</si>
  <si>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</si>
  <si>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</si>
  <si>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</si>
  <si>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</si>
  <si>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</si>
  <si>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</si>
  <si>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</si>
  <si>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</si>
  <si>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</si>
  <si>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</si>
  <si>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</si>
  <si>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</si>
  <si>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</si>
  <si>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</si>
  <si>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</si>
  <si>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</si>
  <si>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</si>
  <si>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</si>
  <si>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</si>
  <si>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</si>
  <si>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</si>
  <si>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</si>
  <si>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</si>
  <si>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</si>
  <si>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</si>
  <si>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</si>
  <si>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</si>
  <si>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</si>
  <si>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</si>
  <si>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</si>
  <si>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</si>
  <si>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</si>
  <si>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</si>
  <si>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</si>
  <si>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</si>
  <si>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</si>
  <si>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</si>
  <si>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</si>
  <si>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</si>
  <si>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</si>
  <si>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</si>
  <si>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</si>
  <si>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</si>
  <si>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</si>
  <si>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</si>
  <si>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</si>
  <si>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</si>
  <si>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</si>
  <si>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</si>
  <si>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</si>
  <si>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</si>
  <si>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</si>
  <si>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</si>
  <si>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</si>
  <si>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</si>
  <si>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</si>
  <si>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</si>
  <si>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</si>
  <si>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</si>
  <si>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</si>
  <si>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</si>
  <si>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</si>
  <si>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</si>
  <si>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</si>
  <si>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</si>
  <si>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</si>
  <si>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</si>
  <si>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</si>
  <si>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</si>
  <si>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</si>
  <si>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</si>
  <si>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</si>
  <si>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</si>
  <si>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</si>
  <si>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</si>
  <si>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</si>
  <si>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</si>
  <si>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</si>
  <si>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</si>
  <si>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</si>
  <si>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</si>
  <si>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</si>
  <si>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</si>
  <si>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</si>
  <si>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</si>
  <si>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</si>
  <si>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</si>
  <si>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</si>
  <si>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</si>
  <si>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</si>
  <si>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</si>
  <si>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</si>
  <si>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</si>
  <si>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</si>
  <si>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</si>
  <si>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</si>
  <si>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</si>
  <si>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</si>
  <si>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</si>
  <si>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</si>
  <si>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</si>
  <si>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</si>
  <si>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</si>
  <si>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</si>
  <si>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</si>
  <si>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</si>
  <si>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</si>
  <si>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</si>
  <si>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</si>
  <si>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</si>
  <si>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</si>
  <si>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</si>
  <si>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</si>
  <si>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</si>
  <si>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</si>
  <si>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</si>
  <si>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</si>
  <si>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</si>
  <si>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</si>
  <si>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</si>
  <si>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</si>
  <si>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</si>
  <si>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</si>
  <si>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</si>
  <si>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</si>
  <si>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</si>
  <si>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</si>
  <si>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</si>
  <si>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</si>
  <si>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</si>
  <si>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</si>
  <si>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</si>
  <si>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</si>
  <si>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</si>
  <si>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</si>
  <si>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</si>
  <si>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</si>
  <si>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</si>
  <si>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</si>
  <si>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</si>
  <si>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</si>
  <si>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</si>
  <si>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</si>
  <si>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</si>
  <si>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</si>
  <si>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</si>
  <si>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</si>
  <si>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</si>
  <si>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</si>
  <si>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</si>
  <si>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</si>
  <si>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</si>
  <si>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</si>
  <si>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</si>
  <si>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</si>
  <si>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</si>
  <si>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</si>
  <si>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</si>
  <si>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</si>
  <si>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</si>
  <si>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</si>
  <si>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</si>
  <si>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</si>
  <si>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</si>
  <si>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</si>
  <si>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</si>
  <si>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</si>
  <si>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</si>
  <si>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</si>
  <si>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</si>
  <si>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</si>
  <si>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</si>
  <si>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</si>
  <si>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</si>
  <si>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</si>
  <si>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</si>
  <si>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</si>
  <si>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</si>
  <si>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</si>
  <si>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</si>
  <si>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</si>
  <si>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</si>
  <si>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</si>
  <si>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</si>
  <si>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</si>
  <si>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</si>
  <si>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</si>
  <si>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</si>
  <si>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</si>
  <si>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</si>
  <si>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</si>
  <si>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</si>
  <si>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</si>
  <si>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</si>
  <si>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</si>
  <si>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</si>
  <si>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</si>
  <si>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</si>
  <si>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</si>
  <si>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</si>
  <si>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</si>
  <si>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</si>
  <si>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</si>
  <si>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</si>
  <si>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</si>
  <si>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</si>
  <si>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</si>
  <si>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</si>
  <si>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</si>
  <si>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</si>
  <si>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</si>
  <si>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</si>
  <si>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</si>
  <si>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</si>
  <si>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</si>
  <si>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</si>
  <si>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</si>
  <si>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</si>
  <si>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</si>
  <si>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</si>
  <si>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</si>
  <si>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</si>
  <si>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</si>
  <si>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</si>
  <si>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</si>
  <si>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</si>
  <si>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</si>
  <si>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</si>
  <si>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</si>
  <si>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</si>
  <si>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</si>
  <si>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</si>
  <si>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</si>
  <si>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</si>
  <si>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</si>
  <si>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</si>
  <si>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</si>
  <si>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</si>
  <si>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</si>
  <si>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</si>
  <si>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</si>
  <si>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</si>
  <si>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</si>
  <si>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</si>
  <si>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</si>
  <si>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</si>
  <si>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</si>
  <si>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</si>
  <si>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</si>
  <si>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</si>
  <si>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</si>
  <si>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</si>
  <si>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</si>
  <si>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</si>
  <si>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</si>
  <si>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</si>
  <si>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</si>
  <si>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</si>
  <si>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</si>
  <si>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</si>
  <si>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</si>
  <si>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</si>
  <si>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</si>
  <si>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</si>
  <si>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</si>
  <si>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</si>
  <si>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</si>
  <si>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</si>
  <si>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</si>
  <si>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</si>
  <si>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</si>
  <si>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</si>
  <si>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</si>
  <si>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</si>
  <si>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</si>
  <si>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</si>
  <si>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</si>
  <si>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</si>
  <si>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</si>
  <si>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</si>
  <si>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</si>
  <si>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</si>
  <si>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</si>
  <si>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</si>
  <si>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</si>
  <si>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</si>
  <si>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</si>
  <si>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</si>
  <si>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</si>
  <si>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</si>
  <si>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</si>
  <si>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</si>
  <si>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</si>
  <si>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</si>
  <si>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</si>
  <si>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</si>
  <si>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</si>
  <si>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</si>
  <si>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</si>
  <si>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</si>
  <si>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</si>
  <si>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</si>
  <si>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</si>
  <si>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</si>
  <si>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</si>
  <si>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</si>
  <si>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</si>
  <si>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</si>
  <si>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</si>
  <si>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</si>
  <si>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</si>
  <si>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</si>
  <si>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</si>
  <si>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</si>
  <si>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</si>
  <si>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</si>
  <si>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</si>
  <si>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</si>
  <si>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</si>
  <si>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</si>
  <si>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</si>
  <si>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</si>
  <si>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</si>
  <si>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</si>
  <si>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</si>
  <si>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</si>
  <si>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</si>
  <si>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</si>
  <si>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</si>
  <si>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</si>
  <si>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</si>
  <si>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</si>
  <si>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</si>
  <si>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</si>
  <si>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</si>
  <si>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</si>
  <si>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</si>
  <si>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</si>
  <si>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</si>
  <si>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</si>
  <si>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</si>
  <si>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</si>
  <si>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</si>
  <si>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</si>
  <si>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</si>
  <si>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</si>
  <si>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</si>
  <si>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</si>
  <si>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</si>
  <si>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</si>
  <si>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</si>
  <si>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</si>
  <si>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</si>
  <si>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</si>
  <si>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</si>
  <si>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</si>
  <si>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</si>
  <si>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</si>
  <si>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</si>
  <si>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</si>
  <si>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</si>
  <si>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</si>
  <si>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</si>
  <si>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</si>
  <si>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</si>
  <si>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</si>
  <si>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</si>
  <si>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</si>
  <si>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</si>
  <si>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</si>
  <si>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</si>
  <si>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</si>
  <si>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</si>
  <si>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</si>
  <si>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</si>
  <si>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</si>
  <si>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</si>
  <si>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</si>
  <si>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</si>
  <si>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</si>
  <si>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</si>
  <si>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</si>
  <si>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</si>
  <si>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</si>
  <si>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</si>
  <si>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</si>
  <si>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</si>
  <si>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</si>
  <si>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</si>
  <si>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</si>
  <si>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</si>
  <si>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</si>
  <si>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</si>
  <si>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</si>
  <si>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</si>
  <si>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</si>
  <si>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</si>
  <si>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</si>
  <si>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</si>
  <si>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</si>
  <si>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</si>
  <si>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</si>
  <si>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</si>
  <si>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</si>
  <si>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</si>
  <si>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</si>
  <si>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</si>
  <si>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</si>
  <si>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</si>
  <si>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</si>
  <si>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</si>
  <si>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</si>
  <si>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</si>
  <si>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</si>
  <si>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</si>
  <si>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</si>
  <si>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</si>
  <si>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</si>
  <si>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</si>
  <si>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</si>
  <si>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</si>
  <si>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</si>
  <si>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</si>
  <si>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</si>
  <si>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</si>
  <si>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</si>
  <si>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</si>
  <si>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</si>
  <si>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</si>
  <si>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</si>
  <si>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</si>
  <si>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</si>
  <si>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</si>
  <si>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</si>
  <si>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</si>
  <si>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</si>
  <si>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</si>
  <si>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</si>
  <si>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</si>
  <si>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</si>
  <si>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</si>
  <si>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</si>
  <si>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</si>
  <si>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</si>
  <si>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</si>
  <si>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</si>
  <si>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</si>
  <si>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</si>
  <si>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</si>
  <si>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</si>
  <si>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</si>
  <si>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</si>
  <si>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</si>
  <si>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</si>
  <si>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</si>
  <si>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</si>
  <si>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</si>
  <si>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</si>
  <si>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</si>
  <si>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</si>
  <si>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</si>
  <si>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</si>
  <si>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</si>
  <si>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</si>
  <si>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</si>
  <si>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</si>
  <si>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</si>
  <si>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</si>
  <si>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</si>
  <si>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</si>
  <si>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</si>
  <si>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</si>
  <si>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</si>
  <si>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</si>
  <si>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</si>
  <si>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</si>
  <si>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</si>
  <si>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</si>
  <si>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</si>
  <si>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</si>
  <si>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</si>
  <si>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</si>
  <si>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</si>
  <si>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</si>
  <si>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</si>
  <si>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</si>
  <si>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</si>
  <si>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</si>
  <si>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</si>
  <si>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</si>
  <si>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</si>
  <si>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</si>
  <si>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</si>
  <si>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</si>
  <si>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</si>
  <si>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</si>
  <si>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</si>
  <si>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</si>
  <si>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</si>
  <si>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</si>
  <si>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</si>
  <si>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</si>
  <si>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</si>
  <si>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</si>
  <si>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</si>
  <si>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</si>
  <si>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</si>
  <si>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</si>
  <si>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</si>
  <si>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</si>
  <si>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</si>
  <si>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</si>
  <si>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</si>
  <si>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</si>
  <si>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</si>
  <si>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</si>
  <si>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</si>
  <si>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</si>
  <si>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</si>
  <si>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</si>
  <si>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</si>
  <si>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</si>
  <si>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</si>
  <si>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</si>
  <si>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</si>
  <si>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</si>
  <si>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</si>
  <si>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</si>
  <si>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</si>
  <si>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</si>
  <si>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</si>
  <si>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</si>
  <si>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</si>
  <si>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</si>
  <si>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</si>
  <si>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</si>
  <si>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</si>
  <si>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</si>
  <si>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</si>
  <si>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</si>
  <si>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</si>
  <si>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</si>
  <si>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</si>
  <si>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</si>
  <si>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</si>
  <si>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</si>
  <si>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</si>
  <si>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</si>
  <si>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</si>
  <si>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</si>
  <si>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</si>
  <si>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</si>
  <si>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</si>
  <si>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</si>
  <si>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</si>
  <si>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</si>
  <si>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</si>
  <si>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</si>
  <si>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</si>
  <si>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</si>
  <si>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</si>
  <si>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</si>
  <si>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</si>
  <si>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</si>
  <si>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</si>
  <si>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</si>
  <si>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</si>
  <si>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</si>
  <si>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</si>
  <si>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</si>
  <si>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</si>
  <si>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</si>
  <si>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</si>
  <si>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</si>
  <si>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</si>
  <si>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</si>
  <si>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</si>
  <si>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</si>
  <si>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</si>
  <si>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</si>
  <si>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</si>
  <si>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</si>
  <si>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</si>
  <si>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</si>
  <si>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</si>
  <si>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</si>
  <si>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</si>
  <si>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</si>
  <si>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</si>
  <si>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</si>
  <si>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</si>
  <si>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</si>
  <si>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</si>
  <si>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</si>
  <si>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</si>
  <si>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</si>
  <si>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</si>
  <si>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</si>
  <si>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</si>
  <si>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</si>
  <si>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</si>
  <si>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</si>
  <si>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</si>
  <si>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</si>
  <si>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</si>
  <si>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</si>
  <si>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</si>
  <si>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</si>
  <si>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</si>
  <si>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</si>
  <si>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</si>
  <si>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</si>
  <si>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</si>
  <si>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</si>
  <si>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</si>
  <si>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</si>
  <si>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</si>
  <si>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</si>
  <si>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</si>
  <si>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</si>
  <si>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</si>
  <si>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</si>
  <si>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</si>
  <si>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</si>
  <si>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</si>
  <si>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</si>
  <si>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</si>
  <si>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</si>
  <si>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</si>
  <si>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</si>
  <si>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</si>
  <si>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</si>
  <si>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</si>
  <si>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</si>
  <si>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</si>
  <si>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</si>
  <si>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</si>
  <si>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</si>
  <si>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</si>
  <si>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</si>
  <si>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</si>
  <si>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</si>
  <si>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</si>
  <si>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</si>
  <si>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</si>
  <si>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</si>
  <si>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</si>
  <si>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</si>
  <si>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</si>
  <si>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</si>
  <si>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</si>
  <si>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</si>
  <si>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</si>
  <si>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</si>
  <si>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</si>
  <si>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</si>
  <si>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</si>
  <si>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</si>
  <si>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</si>
  <si>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</si>
  <si>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</si>
  <si>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</si>
  <si>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</si>
  <si>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</si>
  <si>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</si>
  <si>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</si>
  <si>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</si>
  <si>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</si>
  <si>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</si>
  <si>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</si>
  <si>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</si>
  <si>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</si>
  <si>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</si>
  <si>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</si>
  <si>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</si>
  <si>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</si>
  <si>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</si>
  <si>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</si>
  <si>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</si>
  <si>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</si>
  <si>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</si>
  <si>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</si>
  <si>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</si>
  <si>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</si>
  <si>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</si>
  <si>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</si>
  <si>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</si>
  <si>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</si>
  <si>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</si>
  <si>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</si>
  <si>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</si>
  <si>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</si>
  <si>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</si>
  <si>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</si>
  <si>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</si>
  <si>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</si>
  <si>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</si>
  <si>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</si>
  <si>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</si>
  <si>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</si>
  <si>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</si>
  <si>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</si>
  <si>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</si>
  <si>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</si>
  <si>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</si>
  <si>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</si>
  <si>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</si>
  <si>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</si>
  <si>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</si>
  <si>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</si>
  <si>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</si>
  <si>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</si>
  <si>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</si>
  <si>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</si>
  <si>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</si>
  <si>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</si>
  <si>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</si>
  <si>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</si>
  <si>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</si>
  <si>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</si>
  <si>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</si>
  <si>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</si>
  <si>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</si>
  <si>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</si>
  <si>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</si>
  <si>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</si>
  <si>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</si>
  <si>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</si>
  <si>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</si>
  <si>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</si>
  <si>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</si>
  <si>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</si>
  <si>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</si>
  <si>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</si>
  <si>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</si>
  <si>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</si>
  <si>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</si>
  <si>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</si>
  <si>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</si>
  <si>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</si>
  <si>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</si>
  <si>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</si>
  <si>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</si>
  <si>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</si>
  <si>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</si>
  <si>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</si>
  <si>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</si>
  <si>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</si>
  <si>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</si>
  <si>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</si>
  <si>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</si>
  <si>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</si>
  <si>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</si>
  <si>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</si>
  <si>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</si>
  <si>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</si>
  <si>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</si>
  <si>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</si>
  <si>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</si>
  <si>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</si>
  <si>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</si>
  <si>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</si>
  <si>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</si>
  <si>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</si>
  <si>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</si>
  <si>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</si>
  <si>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</si>
  <si>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</si>
  <si>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</si>
  <si>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</si>
  <si>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</si>
  <si>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</si>
  <si>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</si>
  <si>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</si>
  <si>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</si>
  <si>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</si>
  <si>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</si>
  <si>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</si>
  <si>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</si>
  <si>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</si>
  <si>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</si>
  <si>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</si>
  <si>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</si>
  <si>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</si>
  <si>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</si>
  <si>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</si>
  <si>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</si>
  <si>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</si>
  <si>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</si>
  <si>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</si>
  <si>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</si>
  <si>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</si>
  <si>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</si>
  <si>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</si>
  <si>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</si>
  <si>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</si>
  <si>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</si>
  <si>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</si>
  <si>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</si>
  <si>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</si>
  <si>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</si>
  <si>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</si>
  <si>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</si>
  <si>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</si>
  <si>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</si>
  <si>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</si>
  <si>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</si>
  <si>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</si>
  <si>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</si>
  <si>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</si>
  <si>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</si>
  <si>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</si>
  <si>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</si>
  <si>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</si>
  <si>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</si>
  <si>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</si>
  <si>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</si>
  <si>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</si>
  <si>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</si>
  <si>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</si>
  <si>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</si>
  <si>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</si>
  <si>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</si>
  <si>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</si>
  <si>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</si>
  <si>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</si>
  <si>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</si>
  <si>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</si>
  <si>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</si>
  <si>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</si>
  <si>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</si>
  <si>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</si>
  <si>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</si>
  <si>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</si>
  <si>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</si>
  <si>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</si>
  <si>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</si>
  <si>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</si>
  <si>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</si>
  <si>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</si>
  <si>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</si>
  <si>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</si>
  <si>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</si>
  <si>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</si>
  <si>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</si>
  <si>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</si>
  <si>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</si>
  <si>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</si>
  <si>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</si>
  <si>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</si>
  <si>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</si>
  <si>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</si>
  <si>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</si>
  <si>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</si>
  <si>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</si>
  <si>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</si>
  <si>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</si>
  <si>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</si>
  <si>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</si>
  <si>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</si>
  <si>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</si>
  <si>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</si>
  <si>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</si>
  <si>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</si>
  <si>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</si>
  <si>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</si>
  <si>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</si>
  <si>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</si>
  <si>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</si>
  <si>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</si>
  <si>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</si>
  <si>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</si>
  <si>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</si>
  <si>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</si>
  <si>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</si>
  <si>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</si>
  <si>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</si>
  <si>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</si>
  <si>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</si>
  <si>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</si>
  <si>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</si>
  <si>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</si>
  <si>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</si>
  <si>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</si>
  <si>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</si>
  <si>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</si>
  <si>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</si>
  <si>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</si>
  <si>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</si>
  <si>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</si>
  <si>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</si>
  <si>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</si>
  <si>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</si>
  <si>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</si>
  <si>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</si>
  <si>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</si>
  <si>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</si>
  <si>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</si>
  <si>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</si>
  <si>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</si>
  <si>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</si>
  <si>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</si>
  <si>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</si>
  <si>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</si>
  <si>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</si>
  <si>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</si>
  <si>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</si>
  <si>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</si>
  <si>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</si>
  <si>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</si>
  <si>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</si>
  <si>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</si>
  <si>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</si>
  <si>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</si>
  <si>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</si>
  <si>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</si>
  <si>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</si>
  <si>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</si>
  <si>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</si>
  <si>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</si>
  <si>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</si>
  <si>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</si>
  <si>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</si>
  <si>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</si>
  <si>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</si>
  <si>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</si>
  <si>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</si>
  <si>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</si>
  <si>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</si>
  <si>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</si>
  <si>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</si>
  <si>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</si>
  <si>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</si>
  <si>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</si>
  <si>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</si>
  <si>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</si>
  <si>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</si>
  <si>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</si>
  <si>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</si>
  <si>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</si>
  <si>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</si>
  <si>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</si>
  <si>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</si>
  <si>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</si>
  <si>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</si>
  <si>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</si>
  <si>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</si>
  <si>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</si>
  <si>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</si>
  <si>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</si>
  <si>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</si>
  <si>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</si>
  <si>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</si>
  <si>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</si>
  <si>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</si>
  <si>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</si>
  <si>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</si>
  <si>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</si>
  <si>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</si>
  <si>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</si>
  <si>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</si>
  <si>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</si>
  <si>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</si>
  <si>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</si>
  <si>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</si>
  <si>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</si>
  <si>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</si>
  <si>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</si>
  <si>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</si>
  <si>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</si>
  <si>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</si>
  <si>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</si>
  <si>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</si>
  <si>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</si>
  <si>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</si>
  <si>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</si>
  <si>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</si>
  <si>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</si>
  <si>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</si>
  <si>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</si>
  <si>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</si>
  <si>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</si>
  <si>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</si>
  <si>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</si>
  <si>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</si>
  <si>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</si>
  <si>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</si>
  <si>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</si>
  <si>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</si>
  <si>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</si>
  <si>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</si>
  <si>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</si>
  <si>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</si>
  <si>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</si>
  <si>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</si>
  <si>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</si>
  <si>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</si>
  <si>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</si>
  <si>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</si>
  <si>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</si>
  <si>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</si>
  <si>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</si>
  <si>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</si>
  <si>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</si>
  <si>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</si>
  <si>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</si>
  <si>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</si>
  <si>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</si>
  <si>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</si>
  <si>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</si>
  <si>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</si>
  <si>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</si>
  <si>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</si>
  <si>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</si>
  <si>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</si>
  <si>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</si>
  <si>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</si>
  <si>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</si>
  <si>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</si>
  <si>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</si>
  <si>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</si>
  <si>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</si>
  <si>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</si>
  <si>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</si>
  <si>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</si>
  <si>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</si>
  <si>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</si>
  <si>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</si>
  <si>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</si>
  <si>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</si>
  <si>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</si>
  <si>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</si>
  <si>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</si>
  <si>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</si>
  <si>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</si>
  <si>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</si>
  <si>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</si>
  <si>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</si>
  <si>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</si>
  <si>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</si>
  <si>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</si>
  <si>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</si>
  <si>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</si>
  <si>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</si>
  <si>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</si>
  <si>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</si>
  <si>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</si>
  <si>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</si>
  <si>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</si>
  <si>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</si>
  <si>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</si>
  <si>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</si>
  <si>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</si>
  <si>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</si>
  <si>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</si>
  <si>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</si>
  <si>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</si>
  <si>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</si>
  <si>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</si>
  <si>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</si>
  <si>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</si>
  <si>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</si>
  <si>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</si>
  <si>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</si>
  <si>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</si>
  <si>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</si>
  <si>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</si>
  <si>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</si>
  <si>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</si>
  <si>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</si>
  <si>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</si>
  <si>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</si>
  <si>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</si>
  <si>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</si>
  <si>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</si>
  <si>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</si>
  <si>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</si>
  <si>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</si>
  <si>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</si>
  <si>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</si>
  <si>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</si>
  <si>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</si>
  <si>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</si>
  <si>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</si>
  <si>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</si>
  <si>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</si>
  <si>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</si>
  <si>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</si>
  <si>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</si>
  <si>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</si>
  <si>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</si>
  <si>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</si>
  <si>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</si>
  <si>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</si>
  <si>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</si>
  <si>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</si>
  <si>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</si>
  <si>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</si>
  <si>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</si>
  <si>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</si>
  <si>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</si>
  <si>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</si>
  <si>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</si>
  <si>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</si>
  <si>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</si>
  <si>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</si>
  <si>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</si>
  <si>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</si>
  <si>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</si>
  <si>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</si>
  <si>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</si>
  <si>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</si>
  <si>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00220111</t>
  </si>
  <si>
    <t>icc414</t>
  </si>
  <si>
    <t>*flush copper lines with R-11 to clear R-22 residue</t>
  </si>
  <si>
    <t>M/N: 4TTR4036L1000BA  /  S/N: 21491ENB3F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</si>
</sst>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%20SLundgren_11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Filler"/>
      <sheetName val="Info"/>
    </sheetNames>
    <sheetDataSet>
      <sheetData sheetId="0"/>
      <sheetData sheetId="1">
        <row r="1">
          <cell r="H1" t="str">
            <v>Code</v>
          </cell>
          <cell r="I1" t="str">
            <v>Description</v>
          </cell>
          <cell r="J1" t="str">
            <v>Note</v>
          </cell>
        </row>
        <row r="2">
          <cell r="H2" t="str">
            <v>SA1</v>
          </cell>
          <cell r="I2" t="str">
            <v>Service/maintenance</v>
          </cell>
          <cell r="J2" t="str">
            <v>Notes:</v>
          </cell>
        </row>
        <row r="3">
          <cell r="H3" t="str">
            <v>SA1</v>
          </cell>
        </row>
        <row r="4">
          <cell r="H4" t="str">
            <v>SA1</v>
          </cell>
        </row>
        <row r="5">
          <cell r="H5" t="str">
            <v>SA2</v>
          </cell>
          <cell r="I5" t="str">
            <v>Service/maintenance</v>
          </cell>
          <cell r="J5" t="str">
            <v>Notes:</v>
          </cell>
        </row>
        <row r="6">
          <cell r="H6" t="str">
            <v>SA2</v>
          </cell>
        </row>
        <row r="7">
          <cell r="H7" t="str">
            <v>SA2</v>
          </cell>
        </row>
        <row r="8">
          <cell r="H8" t="str">
            <v>SA3</v>
          </cell>
          <cell r="I8" t="str">
            <v>Service/maintenance</v>
          </cell>
          <cell r="J8" t="str">
            <v>Notes:</v>
          </cell>
        </row>
        <row r="9">
          <cell r="H9" t="str">
            <v>SA3</v>
          </cell>
        </row>
        <row r="10">
          <cell r="H10" t="str">
            <v>SA3</v>
          </cell>
        </row>
        <row r="11">
          <cell r="H11" t="str">
            <v>SH1</v>
          </cell>
          <cell r="I11" t="str">
            <v>Service/maintenance</v>
          </cell>
          <cell r="J11" t="str">
            <v>Notes:</v>
          </cell>
        </row>
        <row r="12">
          <cell r="H12" t="str">
            <v>SH1</v>
          </cell>
        </row>
        <row r="13">
          <cell r="H13" t="str">
            <v>SH1</v>
          </cell>
        </row>
        <row r="14">
          <cell r="H14" t="str">
            <v>SH2</v>
          </cell>
          <cell r="I14" t="str">
            <v>Service/maintenance</v>
          </cell>
          <cell r="J14" t="str">
            <v>Notes:</v>
          </cell>
        </row>
        <row r="15">
          <cell r="H15" t="str">
            <v>SH2</v>
          </cell>
        </row>
        <row r="16">
          <cell r="H16" t="str">
            <v>SH2</v>
          </cell>
        </row>
        <row r="17">
          <cell r="H17" t="str">
            <v>SH3</v>
          </cell>
          <cell r="I17" t="str">
            <v>Service/maintenance</v>
          </cell>
          <cell r="J17" t="str">
            <v>Notes:</v>
          </cell>
        </row>
        <row r="18">
          <cell r="H18" t="str">
            <v>SH3</v>
          </cell>
        </row>
        <row r="19">
          <cell r="H19" t="str">
            <v>SH3</v>
          </cell>
        </row>
        <row r="20">
          <cell r="H20" t="str">
            <v>ICCF214</v>
          </cell>
          <cell r="I20" t="str">
            <v>New installation</v>
          </cell>
          <cell r="J20" t="str">
            <v>Notes:</v>
          </cell>
        </row>
        <row r="21">
          <cell r="H21" t="str">
            <v>ICCF214</v>
          </cell>
          <cell r="J21" t="str">
            <v>Email manufacturer warranty information to equipment owner.</v>
          </cell>
        </row>
        <row r="22">
          <cell r="H22" t="str">
            <v>ICCF214</v>
          </cell>
          <cell r="J22" t="str">
            <v>HPS provides a 2-year labor warranty</v>
          </cell>
        </row>
        <row r="23">
          <cell r="H23" t="str">
            <v>ICCF314</v>
          </cell>
          <cell r="I23" t="str">
            <v>New installation</v>
          </cell>
          <cell r="J23" t="str">
            <v>Notes:</v>
          </cell>
        </row>
        <row r="24">
          <cell r="H24" t="str">
            <v>ICCF314</v>
          </cell>
          <cell r="J24" t="str">
            <v>Email manufacturer warranty information to equipment owner.</v>
          </cell>
        </row>
        <row r="25">
          <cell r="H25" t="str">
            <v>ICCF314</v>
          </cell>
          <cell r="J25" t="str">
            <v>HPS provides a 2-year labor warranty</v>
          </cell>
        </row>
        <row r="26">
          <cell r="H26" t="str">
            <v>ICCF414</v>
          </cell>
          <cell r="I26" t="str">
            <v>New installation</v>
          </cell>
          <cell r="J26" t="str">
            <v xml:space="preserve">Notes: </v>
          </cell>
        </row>
        <row r="27">
          <cell r="H27" t="str">
            <v>ICCF414</v>
          </cell>
          <cell r="J27" t="str">
            <v>Email manufacturer warranty information to equipment owner.</v>
          </cell>
        </row>
        <row r="28">
          <cell r="H28" t="str">
            <v>ICCF414</v>
          </cell>
          <cell r="J28" t="str">
            <v>HPS provides a 2-year labor warranty</v>
          </cell>
        </row>
        <row r="29">
          <cell r="H29" t="str">
            <v>ICCF514</v>
          </cell>
          <cell r="I29" t="str">
            <v>New installation</v>
          </cell>
          <cell r="J29" t="str">
            <v>Notes:</v>
          </cell>
        </row>
        <row r="30">
          <cell r="H30" t="str">
            <v>ICCF514</v>
          </cell>
          <cell r="J30" t="str">
            <v>Email manufacturer warranty information to equipment owner.</v>
          </cell>
        </row>
        <row r="31">
          <cell r="H31" t="str">
            <v>ICCF514</v>
          </cell>
          <cell r="J31" t="str">
            <v>HPS provides a 2-year labor warranty</v>
          </cell>
        </row>
        <row r="32">
          <cell r="H32" t="str">
            <v>ICCF516</v>
          </cell>
          <cell r="I32" t="str">
            <v>New installation</v>
          </cell>
          <cell r="J32" t="str">
            <v>Notes:</v>
          </cell>
        </row>
        <row r="33">
          <cell r="H33" t="str">
            <v>ICCF516</v>
          </cell>
          <cell r="J33" t="str">
            <v>Email manufacturer warranty information to equipment owner.</v>
          </cell>
        </row>
        <row r="34">
          <cell r="H34" t="str">
            <v>ICCF516</v>
          </cell>
          <cell r="J34" t="str">
            <v>HPS provides a 2-year labor warranty</v>
          </cell>
        </row>
        <row r="35">
          <cell r="H35" t="str">
            <v>ICC214</v>
          </cell>
          <cell r="I35" t="str">
            <v>New installation</v>
          </cell>
          <cell r="J35" t="str">
            <v>Notes:</v>
          </cell>
        </row>
        <row r="36">
          <cell r="H36" t="str">
            <v>ICC214</v>
          </cell>
          <cell r="J36" t="str">
            <v>Email manufacturer warranty information to equipment owner.</v>
          </cell>
        </row>
        <row r="37">
          <cell r="H37" t="str">
            <v>ICC214</v>
          </cell>
          <cell r="J37" t="str">
            <v>HPS provides a 2-year labor warranty</v>
          </cell>
        </row>
        <row r="38">
          <cell r="H38" t="str">
            <v>ICC314</v>
          </cell>
          <cell r="I38" t="str">
            <v>New installation</v>
          </cell>
          <cell r="J38" t="str">
            <v>Notes:</v>
          </cell>
        </row>
        <row r="39">
          <cell r="H39" t="str">
            <v>ICC314</v>
          </cell>
          <cell r="J39" t="str">
            <v>Email manufacturer warranty information to equipment owner.</v>
          </cell>
        </row>
        <row r="40">
          <cell r="H40" t="str">
            <v>ICC314</v>
          </cell>
          <cell r="J40" t="str">
            <v>HPS provides a 2-year labor warranty</v>
          </cell>
        </row>
        <row r="41">
          <cell r="H41" t="str">
            <v>ICC414</v>
          </cell>
          <cell r="I41" t="str">
            <v>New installation</v>
          </cell>
          <cell r="J41" t="str">
            <v>Notes:</v>
          </cell>
        </row>
        <row r="42">
          <cell r="H42" t="str">
            <v>ICC414</v>
          </cell>
          <cell r="J42" t="str">
            <v>Email manufacturer warranty information to equipment owner.</v>
          </cell>
        </row>
        <row r="43">
          <cell r="H43" t="str">
            <v>ICC414</v>
          </cell>
          <cell r="J43" t="str">
            <v>HPS provides a 2-year labor warranty</v>
          </cell>
        </row>
        <row r="44">
          <cell r="H44" t="str">
            <v>ICC514</v>
          </cell>
          <cell r="I44" t="str">
            <v>New installation</v>
          </cell>
          <cell r="J44" t="str">
            <v>Notes:</v>
          </cell>
        </row>
        <row r="45">
          <cell r="H45" t="str">
            <v>ICC514</v>
          </cell>
          <cell r="J45" t="str">
            <v>Email manufacturer warranty information to equipment owner.</v>
          </cell>
        </row>
        <row r="46">
          <cell r="H46" t="str">
            <v>ICC514</v>
          </cell>
          <cell r="J46" t="str">
            <v>HPS provides a 2-year labor warranty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F16" sqref="F1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2486</v>
      </c>
    </row>
    <row r="4" spans="1:6" x14ac:dyDescent="0.25">
      <c r="A4" s="1" t="s">
        <v>3</v>
      </c>
      <c r="B4" s="7" t="s">
        <v>4</v>
      </c>
      <c r="C4" s="2">
        <f ca="1">TODAY()</f>
        <v>44572</v>
      </c>
    </row>
    <row r="5" spans="1:6" x14ac:dyDescent="0.25">
      <c r="A5" s="1" t="s">
        <v>5</v>
      </c>
      <c r="B5" s="7" t="s">
        <v>6</v>
      </c>
      <c r="C5" s="17" t="s">
        <v>2485</v>
      </c>
    </row>
    <row r="6" spans="1:6" s="3" customFormat="1" x14ac:dyDescent="0.25">
      <c r="A6" s="3" t="s">
        <v>7</v>
      </c>
      <c r="B6" s="8" t="s">
        <v>8</v>
      </c>
      <c r="C6" s="14" t="str">
        <f>VLOOKUP(C3,[2]Filler!$H$1:$J$46,2,0)</f>
        <v>New installation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1916</v>
      </c>
    </row>
    <row r="12" spans="1:6" ht="14.4" x14ac:dyDescent="0.3">
      <c r="A12" s="20" t="str">
        <f>VLOOKUP(Invoice!A11,Info!$A$2:$G$786, 6, FALSE)</f>
        <v>3434 Wickersham Ln</v>
      </c>
    </row>
    <row r="13" spans="1:6" x14ac:dyDescent="0.25">
      <c r="A13" s="19" t="str">
        <f>VLOOKUP(Invoice!A11, Info!$A$2:$G$786, 7, FALSE)</f>
        <v>Houston,  TX  77027</v>
      </c>
    </row>
    <row r="14" spans="1:6" x14ac:dyDescent="0.25">
      <c r="A14" s="21">
        <f>VLOOKUP(Invoice!A11, Info!$A$2:$G$786,2, FALSE)</f>
        <v>7132541708</v>
      </c>
    </row>
    <row r="15" spans="1:6" x14ac:dyDescent="0.25">
      <c r="A15" s="1" t="str">
        <f>VLOOKUP(Invoice!A11,Info!$A$2:$G$786,4, FALSE)</f>
        <v>sbarnold2@gmail.com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2230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9" t="s">
        <v>2488</v>
      </c>
      <c r="B19" s="24">
        <v>0</v>
      </c>
      <c r="C19" s="33">
        <v>0</v>
      </c>
      <c r="E19" s="84"/>
      <c r="F19" s="84"/>
    </row>
    <row r="20" spans="1:6" s="4" customFormat="1" ht="20.100000000000001" customHeight="1" x14ac:dyDescent="0.25">
      <c r="A20" s="39" t="s">
        <v>2216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9" t="s">
        <v>2217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9" t="s">
        <v>2487</v>
      </c>
      <c r="B22" s="24"/>
      <c r="C22" s="33">
        <v>0</v>
      </c>
      <c r="E22" s="84"/>
      <c r="F22" s="84"/>
    </row>
    <row r="23" spans="1:6" s="4" customFormat="1" ht="20.100000000000001" customHeight="1" x14ac:dyDescent="0.25">
      <c r="A23" s="39" t="s">
        <v>2219</v>
      </c>
      <c r="B23" s="24">
        <v>0</v>
      </c>
      <c r="C23" s="33">
        <v>0</v>
      </c>
      <c r="E23" s="84"/>
      <c r="F23" s="84"/>
    </row>
    <row r="24" spans="1:6" s="4" customFormat="1" ht="20.100000000000001" customHeight="1" x14ac:dyDescent="0.25">
      <c r="A24" s="39">
        <v>0</v>
      </c>
      <c r="B24" s="24" t="s">
        <v>2204</v>
      </c>
      <c r="C24" s="33">
        <v>3875</v>
      </c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t="str" cm="1">
        <f t="array" ref="A34:A36">_xlfn._xlws.FILTER(Filler!J21:J46,Invoice!C3=Filler!H21:H46,0)</f>
        <v>Notes:</v>
      </c>
      <c r="B34" s="24"/>
      <c r="C34" s="35"/>
    </row>
    <row r="35" spans="1:3" s="4" customFormat="1" ht="20.100000000000001" customHeight="1" x14ac:dyDescent="0.25">
      <c r="A35" s="39" t="str">
        <v>Email manufacturer warranty information to equipment owner.</v>
      </c>
      <c r="B35" s="24"/>
      <c r="C35" s="35"/>
    </row>
    <row r="36" spans="1:3" s="4" customFormat="1" ht="20.100000000000001" customHeight="1" x14ac:dyDescent="0.25">
      <c r="A36" s="32" t="str">
        <v>HPS provides a 2-year labor warranty</v>
      </c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3875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769" workbookViewId="0">
      <selection activeCell="F790" sqref="F79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2022-01-11T16:23:40Z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