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F996DBC2-21AD-4FA7-8A2F-F49B9901A3E0}" xr6:coauthVersionLast="47" xr6:coauthVersionMax="47" xr10:uidLastSave="{00000000-0000-0000-0000-000000000000}"/>
  <bookViews>
    <workbookView xWindow="1080" yWindow="1812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<sst xmlns="http://schemas.openxmlformats.org/spreadsheetml/2006/main" count="4091" uniqueCount="2493">
  <si>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</si>
  <si>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</si>
  <si>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</si>
  <si>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</si>
  <si>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</si>
  <si>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</si>
  <si>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</si>
  <si>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</si>
  <si>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</si>
  <si>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</si>
  <si>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</si>
  <si>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</si>
  <si>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</si>
  <si>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</si>
  <si>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</si>
  <si>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</si>
  <si>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</si>
  <si>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</si>
  <si>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</si>
  <si>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</si>
  <si>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</si>
  <si>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</si>
  <si>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</si>
  <si>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</si>
  <si>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</si>
  <si>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</si>
  <si>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</si>
  <si>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</si>
  <si>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</si>
  <si>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</si>
  <si>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</si>
  <si>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</si>
  <si>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</si>
  <si>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</si>
  <si>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</si>
  <si>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</si>
  <si>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</si>
  <si>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</si>
  <si>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</si>
  <si>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</si>
  <si>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</si>
  <si>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</si>
  <si>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</si>
  <si>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</si>
  <si>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</si>
  <si>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</si>
  <si>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</si>
  <si>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</si>
  <si>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</si>
  <si>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</si>
  <si>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</si>
  <si>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</si>
  <si>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</si>
  <si>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</si>
  <si>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</si>
  <si>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</si>
  <si>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</si>
  <si>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</si>
  <si>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</si>
  <si>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</si>
  <si>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</si>
  <si>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</si>
  <si>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</si>
  <si>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</si>
  <si>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</si>
  <si>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</si>
  <si>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</si>
  <si>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</si>
  <si>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</si>
  <si>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</si>
  <si>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</si>
  <si>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</si>
  <si>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</si>
  <si>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</si>
  <si>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</si>
  <si>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</si>
  <si>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</si>
  <si>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</si>
  <si>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</si>
  <si>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</si>
  <si>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</si>
  <si>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</si>
  <si>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</si>
  <si>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</si>
  <si>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</si>
  <si>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</si>
  <si>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</si>
  <si>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</si>
  <si>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</si>
  <si>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</si>
  <si>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</si>
  <si>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</si>
  <si>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</si>
  <si>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</si>
  <si>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</si>
  <si>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</si>
  <si>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</si>
  <si>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</si>
  <si>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</si>
  <si>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</si>
  <si>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</si>
  <si>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</si>
  <si>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</si>
  <si>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</si>
  <si>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</si>
  <si>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</si>
  <si>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</si>
  <si>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</si>
  <si>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</si>
  <si>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</si>
  <si>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</si>
  <si>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</si>
  <si>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</si>
  <si>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</si>
  <si>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</si>
  <si>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</si>
  <si>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</si>
  <si>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</si>
  <si>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</si>
  <si>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</si>
  <si>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</si>
  <si>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</si>
  <si>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</si>
  <si>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</si>
  <si>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</si>
  <si>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</si>
  <si>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</si>
  <si>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</si>
  <si>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</si>
  <si>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</si>
  <si>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</si>
  <si>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</si>
  <si>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</si>
  <si>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</si>
  <si>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</si>
  <si>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</si>
  <si>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</si>
  <si>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</si>
  <si>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</si>
  <si>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</si>
  <si>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</si>
  <si>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</si>
  <si>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</si>
  <si>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</si>
  <si>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</si>
  <si>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</si>
  <si>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</si>
  <si>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</si>
  <si>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</si>
  <si>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</si>
  <si>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</si>
  <si>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</si>
  <si>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</si>
  <si>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</si>
  <si>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</si>
  <si>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</si>
  <si>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</si>
  <si>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</si>
  <si>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</si>
  <si>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</si>
  <si>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</si>
  <si>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</si>
  <si>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</si>
  <si>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</si>
  <si>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</si>
  <si>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</si>
  <si>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</si>
  <si>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</si>
  <si>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</si>
  <si>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</si>
  <si>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</si>
  <si>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</si>
  <si>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</si>
  <si>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</si>
  <si>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</si>
  <si>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</si>
  <si>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</si>
  <si>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</si>
  <si>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</si>
  <si>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</si>
  <si>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</si>
  <si>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</si>
  <si>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</si>
  <si>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</si>
  <si>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</si>
  <si>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</si>
  <si>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</si>
  <si>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</si>
  <si>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</si>
  <si>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</si>
  <si>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</si>
  <si>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</si>
  <si>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</si>
  <si>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</si>
  <si>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</si>
  <si>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</si>
  <si>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</si>
  <si>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</si>
  <si>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</si>
  <si>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</si>
  <si>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</si>
  <si>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</si>
  <si>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</si>
  <si>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</si>
  <si>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</si>
  <si>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</si>
  <si>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</si>
  <si>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</si>
  <si>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</si>
  <si>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</si>
  <si>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</si>
  <si>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</si>
  <si>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</si>
  <si>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</si>
  <si>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</si>
  <si>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</si>
  <si>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</si>
  <si>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</si>
  <si>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</si>
  <si>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</si>
  <si>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</si>
  <si>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</si>
  <si>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</si>
  <si>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</si>
  <si>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</si>
  <si>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</si>
  <si>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</si>
  <si>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</si>
  <si>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</si>
  <si>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</si>
  <si>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</si>
  <si>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</si>
  <si>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</si>
  <si>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</si>
  <si>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</si>
  <si>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</si>
  <si>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</si>
  <si>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</si>
  <si>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</si>
  <si>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</si>
  <si>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</si>
  <si>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</si>
  <si>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</si>
  <si>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</si>
  <si>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</si>
  <si>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</si>
  <si>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</si>
  <si>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</si>
  <si>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</si>
  <si>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</si>
  <si>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</si>
  <si>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</si>
  <si>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</si>
  <si>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</si>
  <si>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</si>
  <si>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</si>
  <si>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</si>
  <si>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</si>
  <si>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</si>
  <si>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</si>
  <si>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</si>
  <si>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</si>
  <si>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</si>
  <si>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</si>
  <si>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</si>
  <si>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</si>
  <si>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</si>
  <si>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</si>
  <si>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</si>
  <si>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</si>
  <si>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</si>
  <si>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</si>
  <si>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</si>
  <si>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</si>
  <si>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</si>
  <si>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</si>
  <si>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</si>
  <si>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</si>
  <si>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</si>
  <si>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</si>
  <si>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</si>
  <si>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</si>
  <si>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</si>
  <si>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</si>
  <si>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</si>
  <si>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</si>
  <si>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</si>
  <si>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</si>
  <si>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</si>
  <si>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</si>
  <si>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</si>
  <si>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</si>
  <si>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</si>
  <si>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</si>
  <si>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</si>
  <si>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</si>
  <si>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</si>
  <si>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</si>
  <si>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</si>
  <si>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</si>
  <si>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</si>
  <si>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</si>
  <si>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</si>
  <si>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</si>
  <si>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</si>
  <si>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</si>
  <si>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</si>
  <si>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</si>
  <si>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</si>
  <si>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</si>
  <si>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</si>
  <si>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</si>
  <si>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</si>
  <si>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</si>
  <si>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</si>
  <si>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</si>
  <si>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</si>
  <si>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</si>
  <si>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</si>
  <si>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</si>
  <si>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</si>
  <si>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</si>
  <si>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</si>
  <si>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</si>
  <si>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</si>
  <si>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</si>
  <si>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</si>
  <si>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</si>
  <si>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</si>
  <si>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</si>
  <si>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</si>
  <si>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</si>
  <si>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</si>
  <si>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</si>
  <si>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</si>
  <si>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</si>
  <si>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</si>
  <si>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</si>
  <si>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</si>
  <si>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</si>
  <si>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</si>
  <si>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</si>
  <si>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</si>
  <si>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</si>
  <si>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</si>
  <si>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</si>
  <si>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</si>
  <si>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</si>
  <si>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</si>
  <si>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</si>
  <si>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</si>
  <si>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</si>
  <si>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</si>
  <si>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</si>
  <si>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</si>
  <si>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</si>
  <si>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</si>
  <si>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</si>
  <si>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</si>
  <si>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</si>
  <si>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</si>
  <si>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</si>
  <si>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</si>
  <si>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</si>
  <si>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</si>
  <si>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</si>
  <si>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</si>
  <si>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</si>
  <si>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</si>
  <si>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</si>
  <si>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</si>
  <si>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</si>
  <si>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</si>
  <si>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</si>
  <si>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</si>
  <si>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</si>
  <si>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</si>
  <si>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</si>
  <si>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</si>
  <si>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</si>
  <si>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</si>
  <si>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</si>
  <si>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</si>
  <si>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</si>
  <si>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</si>
  <si>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</si>
  <si>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</si>
  <si>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</si>
  <si>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</si>
  <si>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</si>
  <si>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</si>
  <si>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</si>
  <si>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</si>
  <si>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</si>
  <si>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</si>
  <si>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</si>
  <si>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</si>
  <si>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</si>
  <si>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</si>
  <si>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</si>
  <si>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</si>
  <si>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</si>
  <si>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</si>
  <si>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</si>
  <si>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</si>
  <si>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</si>
  <si>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</si>
  <si>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</si>
  <si>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</si>
  <si>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</si>
  <si>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</si>
  <si>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</si>
  <si>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</si>
  <si>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</si>
  <si>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</si>
  <si>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</si>
  <si>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</si>
  <si>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</si>
  <si>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</si>
  <si>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</si>
  <si>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</si>
  <si>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</si>
  <si>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</si>
  <si>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</si>
  <si>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</si>
  <si>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</si>
  <si>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</si>
  <si>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</si>
  <si>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</si>
  <si>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</si>
  <si>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</si>
  <si>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</si>
  <si>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</si>
  <si>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</si>
  <si>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</si>
  <si>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</si>
  <si>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</si>
  <si>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</si>
  <si>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</si>
  <si>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</si>
  <si>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</si>
  <si>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</si>
  <si>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</si>
  <si>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</si>
  <si>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</si>
  <si>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</si>
  <si>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</si>
  <si>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</si>
  <si>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</si>
  <si>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</si>
  <si>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</si>
  <si>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</si>
  <si>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</si>
  <si>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</si>
  <si>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</si>
  <si>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</si>
  <si>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</si>
  <si>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</si>
  <si>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</si>
  <si>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</si>
  <si>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</si>
  <si>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</si>
  <si>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</si>
  <si>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</si>
  <si>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</si>
  <si>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</si>
  <si>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</si>
  <si>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</si>
  <si>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</si>
  <si>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</si>
  <si>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</si>
  <si>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</si>
  <si>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</si>
  <si>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</si>
  <si>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</si>
  <si>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</si>
  <si>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</si>
  <si>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</si>
  <si>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</si>
  <si>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</si>
  <si>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</si>
  <si>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</si>
  <si>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</si>
  <si>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</si>
  <si>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</si>
  <si>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</si>
  <si>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</si>
  <si>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</si>
  <si>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</si>
  <si>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</si>
  <si>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</si>
  <si>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</si>
  <si>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</si>
  <si>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</si>
  <si>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</si>
  <si>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</si>
  <si>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</si>
  <si>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</si>
  <si>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</si>
  <si>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</si>
  <si>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</si>
  <si>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</si>
  <si>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</si>
  <si>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</si>
  <si>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</si>
  <si>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</si>
  <si>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</si>
  <si>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</si>
  <si>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</si>
  <si>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</si>
  <si>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</si>
  <si>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</si>
  <si>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</si>
  <si>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</si>
  <si>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</si>
  <si>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</si>
  <si>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</si>
  <si>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</si>
  <si>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</si>
  <si>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</si>
  <si>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</si>
  <si>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</si>
  <si>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</si>
  <si>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</si>
  <si>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</si>
  <si>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</si>
  <si>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</si>
  <si>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</si>
  <si>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</si>
  <si>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</si>
  <si>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</si>
  <si>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</si>
  <si>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</si>
  <si>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</si>
  <si>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</si>
  <si>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</si>
  <si>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</si>
  <si>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</si>
  <si>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</si>
  <si>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</si>
  <si>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</si>
  <si>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</si>
  <si>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</si>
  <si>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</si>
  <si>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</si>
  <si>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</si>
  <si>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</si>
  <si>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</si>
  <si>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</si>
  <si>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</si>
  <si>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</si>
  <si>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</si>
  <si>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</si>
  <si>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</si>
  <si>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</si>
  <si>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</si>
  <si>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</si>
  <si>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</si>
  <si>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</si>
  <si>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</si>
  <si>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</si>
  <si>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</si>
  <si>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</si>
  <si>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</si>
  <si>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</si>
  <si>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</si>
  <si>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</si>
  <si>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</si>
  <si>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</si>
  <si>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</si>
  <si>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</si>
  <si>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</si>
  <si>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</si>
  <si>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</si>
  <si>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</si>
  <si>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</si>
  <si>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</si>
  <si>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</si>
  <si>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</si>
  <si>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</si>
  <si>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</si>
  <si>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</si>
  <si>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</si>
  <si>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</si>
  <si>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</si>
  <si>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</si>
  <si>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</si>
  <si>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</si>
  <si>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</si>
  <si>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</si>
  <si>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</si>
  <si>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</si>
  <si>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</si>
  <si>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</si>
  <si>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</si>
  <si>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</si>
  <si>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</si>
  <si>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</si>
  <si>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</si>
  <si>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</si>
  <si>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</si>
  <si>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</si>
  <si>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</si>
  <si>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</si>
  <si>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</si>
  <si>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</si>
  <si>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</si>
  <si>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</si>
  <si>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</si>
  <si>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</si>
  <si>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</si>
  <si>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</si>
  <si>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</si>
  <si>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</si>
  <si>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</si>
  <si>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</si>
  <si>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</si>
  <si>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</si>
  <si>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</si>
  <si>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</si>
  <si>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</si>
  <si>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</si>
  <si>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</si>
  <si>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</si>
  <si>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</si>
  <si>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</si>
  <si>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</si>
  <si>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</si>
  <si>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</si>
  <si>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</si>
  <si>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</si>
  <si>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</si>
  <si>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</si>
  <si>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</si>
  <si>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</si>
  <si>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</si>
  <si>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</si>
  <si>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</si>
  <si>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</si>
  <si>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</si>
  <si>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</si>
  <si>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</si>
  <si>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</si>
  <si>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</si>
  <si>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</si>
  <si>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</si>
  <si>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</si>
  <si>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</si>
  <si>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</si>
  <si>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</si>
  <si>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</si>
  <si>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</si>
  <si>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</si>
  <si>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</si>
  <si>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</si>
  <si>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</si>
  <si>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</si>
  <si>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</si>
  <si>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</si>
  <si>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</si>
  <si>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</si>
  <si>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</si>
  <si>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</si>
  <si>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</si>
  <si>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</si>
  <si>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</si>
  <si>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</si>
  <si>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</si>
  <si>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</si>
  <si>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</si>
  <si>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</si>
  <si>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</si>
  <si>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</si>
  <si>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</si>
  <si>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</si>
  <si>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</si>
  <si>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</si>
  <si>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</si>
  <si>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</si>
  <si>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</si>
  <si>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</si>
  <si>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</si>
  <si>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</si>
  <si>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</si>
  <si>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</si>
  <si>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</si>
  <si>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</si>
  <si>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</si>
  <si>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</si>
  <si>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</si>
  <si>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</si>
  <si>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</si>
  <si>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</si>
  <si>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</si>
  <si>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</si>
  <si>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</si>
  <si>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</si>
  <si>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</si>
  <si>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</si>
  <si>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</si>
  <si>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</si>
  <si>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</si>
  <si>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</si>
  <si>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</si>
  <si>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</si>
  <si>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</si>
  <si>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</si>
  <si>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</si>
  <si>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</si>
  <si>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</si>
  <si>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</si>
  <si>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</si>
  <si>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</si>
  <si>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</si>
  <si>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</si>
  <si>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</si>
  <si>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</si>
  <si>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</si>
  <si>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</si>
  <si>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</si>
  <si>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</si>
  <si>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</si>
  <si>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</si>
  <si>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</si>
  <si>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</si>
  <si>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</si>
  <si>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</si>
  <si>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</si>
  <si>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</si>
  <si>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</si>
  <si>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</si>
  <si>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</si>
  <si>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</si>
  <si>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</si>
  <si>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</si>
  <si>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</si>
  <si>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</si>
  <si>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</si>
  <si>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</si>
  <si>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</si>
  <si>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</si>
  <si>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</si>
  <si>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</si>
  <si>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</si>
  <si>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</si>
  <si>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</si>
  <si>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</si>
  <si>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</si>
  <si>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</si>
  <si>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</si>
  <si>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</si>
  <si>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</si>
  <si>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</si>
  <si>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</si>
  <si>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</si>
  <si>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</si>
  <si>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</si>
  <si>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</si>
  <si>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</si>
  <si>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</si>
  <si>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</si>
  <si>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</si>
  <si>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</si>
  <si>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</si>
  <si>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</si>
  <si>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</si>
  <si>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</si>
  <si>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</si>
  <si>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</si>
  <si>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</si>
  <si>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</si>
  <si>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</si>
  <si>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</si>
  <si>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</si>
  <si>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</si>
  <si>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</si>
  <si>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</si>
  <si>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</si>
  <si>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</si>
  <si>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</si>
  <si>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</si>
  <si>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</si>
  <si>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</si>
  <si>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</si>
  <si>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</si>
  <si>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</si>
  <si>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</si>
  <si>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</si>
  <si>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</si>
  <si>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</si>
  <si>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</si>
  <si>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</si>
  <si>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</si>
  <si>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</si>
  <si>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</si>
  <si>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</si>
  <si>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</si>
  <si>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</si>
  <si>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</si>
  <si>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</si>
  <si>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</si>
  <si>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</si>
  <si>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</si>
  <si>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</si>
  <si>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</si>
  <si>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</si>
  <si>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</si>
  <si>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</si>
  <si>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</si>
  <si>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</si>
  <si>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</si>
  <si>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</si>
  <si>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</si>
  <si>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</si>
  <si>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</si>
  <si>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</si>
  <si>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</si>
  <si>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</si>
  <si>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</si>
  <si>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</si>
  <si>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</si>
  <si>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</si>
  <si>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</si>
  <si>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</si>
  <si>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</si>
  <si>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</si>
  <si>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</si>
  <si>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</si>
  <si>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</si>
  <si>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</si>
  <si>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</si>
  <si>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</si>
  <si>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</si>
  <si>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</si>
  <si>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</si>
  <si>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</si>
  <si>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</si>
  <si>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</si>
  <si>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</si>
  <si>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</si>
  <si>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</si>
  <si>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</si>
  <si>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</si>
  <si>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</si>
  <si>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</si>
  <si>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</si>
  <si>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</si>
  <si>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</si>
  <si>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</si>
  <si>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</si>
  <si>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</si>
  <si>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</si>
  <si>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</si>
  <si>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</si>
  <si>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</si>
  <si>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</si>
  <si>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</si>
  <si>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</si>
  <si>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</si>
  <si>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</si>
  <si>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</si>
  <si>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</si>
  <si>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</si>
  <si>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</si>
  <si>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</si>
  <si>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</si>
  <si>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</si>
  <si>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</si>
  <si>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</si>
  <si>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</si>
  <si>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</si>
  <si>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</si>
  <si>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</si>
  <si>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</si>
  <si>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</si>
  <si>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</si>
  <si>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</si>
  <si>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</si>
  <si>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</si>
  <si>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</si>
  <si>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</si>
  <si>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</si>
  <si>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</si>
  <si>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</si>
  <si>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</si>
  <si>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</si>
  <si>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</si>
  <si>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</si>
  <si>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</si>
  <si>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</si>
  <si>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</si>
  <si>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</si>
  <si>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</si>
  <si>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</si>
  <si>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</si>
  <si>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</si>
  <si>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</si>
  <si>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</si>
  <si>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</si>
  <si>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</si>
  <si>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</si>
  <si>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</si>
  <si>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</si>
  <si>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</si>
  <si>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</si>
  <si>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</si>
  <si>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</si>
  <si>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</si>
  <si>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</si>
  <si>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</si>
  <si>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</si>
  <si>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</si>
  <si>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</si>
  <si>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</si>
  <si>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</si>
  <si>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</si>
  <si>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</si>
  <si>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</si>
  <si>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</si>
  <si>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</si>
  <si>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</si>
  <si>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</si>
  <si>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</si>
  <si>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</si>
  <si>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</si>
  <si>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</si>
  <si>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</si>
  <si>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</si>
  <si>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</si>
  <si>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</si>
  <si>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</si>
  <si>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</si>
  <si>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</si>
  <si>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</si>
  <si>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</si>
  <si>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</si>
  <si>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</si>
  <si>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</si>
  <si>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</si>
  <si>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</si>
  <si>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</si>
  <si>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</si>
  <si>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</si>
  <si>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</si>
  <si>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</si>
  <si>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</si>
  <si>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</si>
  <si>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</si>
  <si>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</si>
  <si>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</si>
  <si>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</si>
  <si>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</si>
  <si>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</si>
  <si>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</si>
  <si>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</si>
  <si>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</si>
  <si>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</si>
  <si>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</si>
  <si>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</si>
  <si>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</si>
  <si>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</si>
  <si>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</si>
  <si>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</si>
  <si>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</si>
  <si>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</si>
  <si>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</si>
  <si>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</si>
  <si>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</si>
  <si>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</si>
  <si>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</si>
  <si>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</si>
  <si>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</si>
  <si>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</si>
  <si>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</si>
  <si>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</si>
  <si>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</si>
  <si>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</si>
  <si>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</si>
  <si>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</si>
  <si>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</si>
  <si>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</si>
  <si>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</si>
  <si>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</si>
  <si>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</si>
  <si>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</si>
  <si>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</si>
  <si>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</si>
  <si>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</si>
  <si>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</si>
  <si>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</si>
  <si>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</si>
  <si>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</si>
  <si>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</si>
  <si>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</si>
  <si>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</si>
  <si>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</si>
  <si>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</si>
  <si>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</si>
  <si>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</si>
  <si>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</si>
  <si>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</si>
  <si>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</si>
  <si>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</si>
  <si>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</si>
  <si>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</si>
  <si>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</si>
  <si>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</si>
  <si>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</si>
  <si>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</si>
  <si>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</si>
  <si>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</si>
  <si>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</si>
  <si>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</si>
  <si>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</si>
  <si>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</si>
  <si>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</si>
  <si>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</si>
  <si>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</si>
  <si>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</si>
  <si>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</si>
  <si>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</si>
  <si>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</si>
  <si>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</si>
  <si>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</si>
  <si>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</si>
  <si>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</si>
  <si>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</si>
  <si>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</si>
  <si>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</si>
  <si>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</si>
  <si>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</si>
  <si>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</si>
  <si>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</si>
  <si>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</si>
  <si>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</si>
  <si>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</si>
  <si>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</si>
  <si>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</si>
  <si>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</si>
  <si>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</si>
  <si>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</si>
  <si>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</si>
  <si>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</si>
  <si>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</si>
  <si>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</si>
  <si>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</si>
  <si>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</si>
  <si>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</si>
  <si>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</si>
  <si>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</si>
  <si>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</si>
  <si>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</si>
  <si>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</si>
  <si>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</si>
  <si>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</si>
  <si>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</si>
  <si>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</si>
  <si>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</si>
  <si>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</si>
  <si>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</si>
  <si>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</si>
  <si>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</si>
  <si>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</si>
  <si>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</si>
  <si>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</si>
  <si>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</si>
  <si>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</si>
  <si>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</si>
  <si>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</si>
  <si>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</si>
  <si>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</si>
  <si>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</si>
  <si>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</si>
  <si>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</si>
  <si>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</si>
  <si>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</si>
  <si>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</si>
  <si>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</si>
  <si>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</si>
  <si>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</si>
  <si>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</si>
  <si>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</si>
  <si>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</si>
  <si>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</si>
  <si>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</si>
  <si>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</si>
  <si>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</si>
  <si>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</si>
  <si>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</si>
  <si>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</si>
  <si>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</si>
  <si>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</si>
  <si>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</si>
  <si>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</si>
  <si>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</si>
  <si>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</si>
  <si>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</si>
  <si>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</si>
  <si>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</si>
  <si>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</si>
  <si>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</si>
  <si>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</si>
  <si>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</si>
  <si>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</si>
  <si>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</si>
  <si>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</si>
  <si>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</si>
  <si>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</si>
  <si>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</si>
  <si>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</si>
  <si>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</si>
  <si>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</si>
  <si>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</si>
  <si>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</si>
  <si>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</si>
  <si>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</si>
  <si>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</si>
  <si>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</si>
  <si>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</si>
  <si>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</si>
  <si>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</si>
  <si>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</si>
  <si>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</si>
  <si>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</si>
  <si>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</si>
  <si>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</si>
  <si>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</si>
  <si>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</si>
  <si>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</si>
  <si>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</si>
  <si>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</si>
  <si>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</si>
  <si>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</si>
  <si>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</si>
  <si>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</si>
  <si>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</si>
  <si>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</si>
  <si>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</si>
  <si>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</si>
  <si>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</si>
  <si>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</si>
  <si>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</si>
  <si>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</si>
  <si>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</si>
  <si>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</si>
  <si>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</si>
  <si>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</si>
  <si>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</si>
  <si>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</si>
  <si>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</si>
  <si>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</si>
  <si>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</si>
  <si>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</si>
  <si>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</si>
  <si>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</si>
  <si>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</si>
  <si>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</si>
  <si>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</si>
  <si>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</si>
  <si>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</si>
  <si>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</si>
  <si>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</si>
  <si>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</si>
  <si>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</si>
  <si>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</si>
  <si>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</si>
  <si>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</si>
  <si>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</si>
  <si>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</si>
  <si>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</si>
  <si>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</si>
  <si>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</si>
  <si>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</si>
  <si>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</si>
  <si>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</si>
  <si>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</si>
  <si>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</si>
  <si>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</si>
  <si>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</si>
  <si>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</si>
  <si>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</si>
  <si>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</si>
  <si>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</si>
  <si>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</si>
  <si>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</si>
  <si>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</si>
  <si>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</si>
  <si>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</si>
  <si>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</si>
  <si>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</si>
  <si>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</si>
  <si>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</si>
  <si>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</si>
  <si>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</si>
  <si>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</si>
  <si>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</si>
  <si>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</si>
  <si>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</si>
  <si>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</si>
  <si>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</si>
  <si>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</si>
  <si>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</si>
  <si>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</si>
  <si>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</si>
  <si>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</si>
  <si>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</si>
  <si>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</si>
  <si>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</si>
  <si>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</si>
  <si>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</si>
  <si>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</si>
  <si>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</si>
  <si>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</si>
  <si>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</si>
  <si>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</si>
  <si>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</si>
  <si>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</si>
  <si>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</si>
  <si>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</si>
  <si>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</si>
  <si>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</si>
  <si>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</si>
  <si>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</si>
  <si>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</si>
  <si>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</si>
  <si>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</si>
  <si>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</si>
  <si>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</si>
  <si>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</si>
  <si>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</si>
  <si>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</si>
  <si>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</si>
  <si>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</si>
  <si>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</si>
  <si>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</si>
  <si>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</si>
  <si>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</si>
  <si>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</si>
  <si>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</si>
  <si>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</si>
  <si>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</si>
  <si>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</si>
  <si>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</si>
  <si>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</si>
  <si>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</si>
  <si>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</si>
  <si>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</si>
  <si>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</si>
  <si>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</si>
  <si>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</si>
  <si>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</si>
  <si>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</si>
  <si>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</si>
  <si>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</si>
  <si>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</si>
  <si>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</si>
  <si>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</si>
  <si>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</si>
  <si>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</si>
  <si>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</si>
  <si>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</si>
  <si>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</si>
  <si>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</si>
  <si>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</si>
  <si>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</si>
  <si>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</si>
  <si>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</si>
  <si>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</si>
  <si>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</si>
  <si>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</si>
  <si>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</si>
  <si>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</si>
  <si>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</si>
  <si>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</si>
  <si>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</si>
  <si>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</si>
  <si>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</si>
  <si>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</si>
  <si>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</si>
  <si>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</si>
  <si>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</si>
  <si>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</si>
  <si>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</si>
  <si>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</si>
  <si>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</si>
  <si>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</si>
  <si>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</si>
  <si>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</si>
  <si>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</si>
  <si>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</si>
  <si>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</si>
  <si>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</si>
  <si>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</si>
  <si>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</si>
  <si>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</si>
  <si>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</si>
  <si>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</si>
  <si>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</si>
  <si>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</si>
  <si>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</si>
  <si>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</si>
  <si>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</si>
  <si>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</si>
  <si>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</si>
  <si>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</si>
  <si>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</si>
  <si>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</si>
  <si>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</si>
  <si>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</si>
  <si>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</si>
  <si>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</si>
  <si>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</si>
  <si>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</si>
  <si>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</si>
  <si>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</si>
  <si>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</si>
  <si>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</si>
  <si>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</si>
  <si>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</si>
  <si>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</si>
  <si>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</si>
  <si>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</si>
  <si>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</si>
  <si>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</si>
  <si>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</si>
  <si>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</si>
  <si>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</si>
  <si>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</si>
  <si>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</si>
  <si>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</si>
  <si>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</si>
  <si>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</si>
  <si>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</si>
  <si>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</si>
  <si>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</si>
  <si>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</si>
  <si>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</si>
  <si>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</si>
  <si>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</si>
  <si>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</si>
  <si>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</si>
  <si>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</si>
  <si>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</si>
  <si>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</si>
  <si>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</si>
  <si>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</si>
  <si>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</si>
  <si>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</si>
  <si>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</si>
  <si>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</si>
  <si>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</si>
  <si>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</si>
  <si>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</si>
  <si>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</si>
  <si>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</si>
  <si>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</si>
  <si>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</si>
  <si>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</si>
  <si>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</si>
  <si>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</si>
  <si>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</si>
  <si>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</si>
  <si>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</si>
  <si>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</si>
  <si>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</si>
  <si>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</si>
  <si>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</si>
  <si>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</si>
  <si>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</si>
  <si>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</si>
  <si>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</si>
  <si>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</si>
  <si>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</si>
  <si>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</si>
  <si>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</si>
  <si>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</si>
  <si>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</si>
  <si>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</si>
  <si>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</si>
  <si>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</si>
  <si>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</si>
  <si>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</si>
  <si>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</si>
  <si>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</si>
  <si>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</si>
  <si>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</si>
  <si>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</si>
  <si>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</si>
  <si>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</si>
  <si>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</si>
  <si>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</si>
  <si>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</si>
  <si>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</si>
  <si>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</si>
  <si>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</si>
  <si>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</si>
  <si>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</si>
  <si>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</si>
  <si>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</si>
  <si>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</si>
  <si>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</si>
  <si>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</si>
  <si>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</si>
  <si>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</si>
  <si>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</si>
  <si>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</si>
  <si>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</si>
  <si>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</si>
  <si>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</si>
  <si>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</si>
  <si>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</si>
  <si>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</si>
  <si>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</si>
  <si>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</si>
  <si>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</si>
  <si>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</si>
  <si>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</si>
  <si>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</si>
  <si>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</si>
  <si>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</si>
  <si>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</si>
  <si>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</si>
  <si>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</si>
  <si>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</si>
  <si>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</si>
  <si>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</si>
  <si>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</si>
  <si>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</si>
  <si>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</si>
  <si>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</si>
  <si>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</si>
  <si>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</si>
  <si>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</si>
  <si>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</si>
  <si>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</si>
  <si>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</si>
  <si>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</si>
  <si>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</si>
  <si>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</si>
  <si>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</si>
  <si>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</si>
  <si>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</si>
  <si>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</si>
  <si>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</si>
  <si>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</si>
  <si>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</si>
  <si>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</si>
  <si>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</si>
  <si>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</si>
  <si>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</si>
  <si>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</si>
  <si>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</si>
  <si>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</si>
  <si>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</si>
  <si>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</si>
  <si>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</si>
  <si>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</si>
  <si>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</si>
  <si>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</si>
  <si>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</si>
  <si>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</si>
  <si>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</si>
  <si>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</si>
  <si>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</si>
  <si>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</si>
  <si>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</si>
  <si>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</si>
  <si>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</si>
  <si>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</si>
  <si>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</si>
  <si>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</si>
  <si>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</si>
  <si>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</si>
  <si>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</si>
  <si>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</si>
  <si>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</si>
  <si>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</si>
  <si>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</si>
  <si>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</si>
  <si>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</si>
  <si>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</si>
  <si>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</si>
  <si>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</si>
  <si>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</si>
  <si>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</si>
  <si>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</si>
  <si>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</si>
  <si>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</si>
  <si>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</si>
  <si>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</si>
  <si>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</si>
  <si>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</si>
  <si>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</si>
  <si>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</si>
  <si>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</si>
  <si>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</si>
  <si>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</si>
  <si>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</si>
  <si>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</si>
  <si>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</si>
  <si>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</si>
  <si>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</si>
  <si>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</si>
  <si>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</si>
  <si>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</si>
  <si>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</si>
  <si>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</si>
  <si>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</si>
  <si>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</si>
  <si>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</si>
  <si>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</si>
  <si>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</si>
  <si>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</si>
  <si>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</si>
  <si>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</si>
  <si>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</si>
  <si>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</si>
  <si>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</si>
  <si>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</si>
  <si>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</si>
  <si>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</si>
  <si>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</si>
  <si>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</si>
  <si>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</si>
  <si>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</si>
  <si>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</si>
  <si>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</si>
  <si>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</si>
  <si>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</si>
  <si>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</si>
  <si>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</si>
  <si>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</si>
  <si>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</si>
  <si>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</si>
  <si>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</si>
  <si>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</si>
  <si>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</si>
  <si>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</si>
  <si>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</si>
  <si>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</si>
  <si>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</si>
  <si>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</si>
  <si>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</si>
  <si>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</si>
  <si>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</si>
  <si>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</si>
  <si>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</si>
  <si>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</si>
  <si>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</si>
  <si>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</si>
  <si>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</si>
  <si>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</si>
  <si>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</si>
  <si>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</si>
  <si>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</si>
  <si>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</si>
  <si>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</si>
  <si>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</si>
  <si>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</si>
  <si>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</si>
  <si>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</si>
  <si>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</si>
  <si>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</si>
  <si>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</si>
  <si>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</si>
  <si>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</si>
  <si>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</si>
  <si>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</si>
  <si>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</si>
  <si>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</si>
  <si>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</si>
  <si>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</si>
  <si>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</si>
  <si>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</si>
  <si>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</si>
  <si>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</si>
  <si>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</si>
  <si>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</si>
  <si>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</si>
  <si>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</si>
  <si>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</si>
  <si>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</si>
  <si>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</si>
  <si>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</si>
  <si>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</si>
  <si>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</si>
  <si>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</si>
  <si>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</si>
  <si>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</si>
  <si>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</si>
  <si>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</si>
  <si>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</si>
  <si>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</si>
  <si>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</si>
  <si>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</si>
  <si>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</si>
  <si>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</si>
  <si>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</si>
  <si>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</si>
  <si>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</si>
  <si>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</si>
  <si>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</si>
  <si>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</si>
  <si>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</si>
  <si>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</si>
  <si>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</si>
  <si>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</si>
  <si>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</si>
  <si>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</si>
  <si>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</si>
  <si>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</si>
  <si>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</si>
  <si>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</si>
  <si>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</si>
  <si>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</si>
  <si>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</si>
  <si>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</si>
  <si>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</si>
  <si>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</si>
  <si>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</si>
  <si>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</si>
  <si>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</si>
  <si>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</si>
  <si>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</si>
  <si>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</si>
  <si>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</si>
  <si>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</si>
  <si>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</si>
  <si>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</si>
  <si>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</si>
  <si>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</si>
  <si>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</si>
  <si>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</si>
  <si>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</si>
  <si>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</si>
  <si>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</si>
  <si>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</si>
  <si>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</si>
  <si>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</si>
  <si>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</si>
  <si>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</si>
  <si>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</si>
  <si>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</si>
  <si>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</si>
  <si>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</si>
  <si>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</si>
  <si>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</si>
  <si>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</si>
  <si>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</si>
  <si>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</si>
  <si>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</si>
  <si>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</si>
  <si>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</si>
  <si>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</si>
  <si>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</si>
  <si>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</si>
  <si>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</si>
  <si>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</si>
  <si>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</si>
  <si>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</si>
  <si>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</si>
  <si>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</si>
  <si>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</si>
  <si>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</si>
  <si>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</si>
  <si>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</si>
  <si>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</si>
  <si>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</si>
  <si>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</si>
  <si>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</si>
  <si>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</si>
  <si>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</si>
  <si>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</si>
  <si>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</si>
  <si>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</si>
  <si>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</si>
  <si>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</si>
  <si>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</si>
  <si>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</si>
  <si>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</si>
  <si>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</si>
  <si>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</si>
  <si>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</si>
  <si>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</si>
  <si>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</si>
  <si>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</si>
  <si>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</si>
  <si>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</si>
  <si>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</si>
  <si>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</si>
  <si>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</si>
  <si>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</si>
  <si>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</si>
  <si>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</si>
  <si>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</si>
  <si>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</si>
  <si>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</si>
  <si>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</si>
  <si>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</si>
  <si>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</si>
  <si>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</si>
  <si>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</si>
  <si>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</si>
  <si>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</si>
  <si>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</si>
  <si>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</si>
  <si>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</si>
  <si>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</si>
  <si>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</si>
  <si>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</si>
  <si>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</si>
  <si>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</si>
  <si>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</si>
  <si>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</si>
  <si>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</si>
  <si>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</si>
  <si>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</si>
  <si>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</si>
  <si>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</si>
  <si>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</si>
  <si>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</si>
  <si>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</si>
  <si>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</si>
  <si>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</si>
  <si>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</si>
  <si>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</si>
  <si>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</si>
  <si>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</si>
  <si>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</si>
  <si>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</si>
  <si>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</si>
  <si>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</si>
  <si>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</si>
  <si>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</si>
  <si>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</si>
  <si>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</si>
  <si>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</si>
  <si>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</si>
  <si>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</si>
  <si>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</si>
  <si>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</si>
  <si>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</si>
  <si>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</si>
  <si>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</si>
  <si>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</si>
  <si>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</si>
  <si>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</si>
  <si>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</si>
  <si>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</si>
  <si>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</si>
  <si>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</si>
  <si>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</si>
  <si>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</si>
  <si>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</si>
  <si>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</si>
  <si>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</si>
  <si>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</si>
  <si>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</si>
  <si>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</si>
  <si>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</si>
  <si>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</si>
  <si>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</si>
  <si>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</si>
  <si>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</si>
  <si>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</si>
  <si>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</si>
  <si>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</si>
  <si>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</si>
  <si>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</si>
  <si>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</si>
  <si>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</si>
  <si>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</si>
  <si>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</si>
  <si>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</si>
  <si>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</si>
  <si>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</si>
  <si>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</si>
  <si>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</si>
  <si>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</si>
  <si>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</si>
  <si>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</si>
  <si>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</si>
  <si>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</si>
  <si>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</si>
  <si>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</si>
  <si>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</si>
  <si>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</si>
  <si>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</si>
  <si>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</si>
  <si>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</si>
  <si>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</si>
  <si>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</si>
  <si>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</si>
  <si>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</si>
  <si>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</si>
  <si>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</si>
  <si>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</si>
  <si>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</si>
  <si>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</si>
  <si>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</si>
  <si>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</si>
  <si>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</si>
  <si>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</si>
  <si>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</si>
  <si>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</si>
  <si>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</si>
  <si>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</si>
  <si>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</si>
  <si>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</si>
  <si>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</si>
  <si>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</si>
  <si>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</si>
  <si>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</si>
  <si>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</si>
  <si>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</si>
  <si>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</si>
  <si>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</si>
  <si>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</si>
  <si>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</si>
  <si>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</si>
  <si>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</si>
  <si>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</si>
  <si>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</si>
  <si>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</si>
  <si>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</si>
  <si>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</si>
  <si>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</si>
  <si>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</si>
  <si>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</si>
  <si>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</si>
  <si>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</si>
  <si>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</si>
  <si>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</si>
  <si>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</si>
  <si>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</si>
  <si>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</si>
  <si>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</si>
  <si>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</si>
  <si>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</si>
  <si>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</si>
  <si>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</si>
  <si>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</si>
  <si>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</si>
  <si>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</si>
  <si>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</si>
  <si>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</si>
  <si>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</si>
  <si>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</si>
  <si>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</si>
  <si>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</si>
  <si>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</si>
  <si>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</si>
  <si>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</si>
  <si>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</si>
  <si>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</si>
  <si>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</si>
  <si>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</si>
  <si>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</si>
  <si>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</si>
  <si>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</si>
  <si>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</si>
  <si>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</si>
  <si>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</si>
  <si>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</si>
  <si>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</si>
  <si>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</si>
  <si>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</si>
  <si>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</si>
  <si>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</si>
  <si>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</si>
  <si>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</si>
  <si>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</si>
  <si>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</si>
  <si>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</si>
  <si>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</si>
  <si>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</si>
  <si>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</si>
  <si>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</si>
  <si>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</si>
  <si>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</si>
  <si>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</si>
  <si>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</si>
  <si>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</si>
  <si>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</si>
  <si>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</si>
  <si>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</si>
  <si>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</si>
  <si>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</si>
  <si>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</si>
  <si>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</si>
  <si>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</si>
  <si>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</si>
  <si>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</si>
  <si>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</si>
  <si>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</si>
  <si>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</si>
  <si>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</si>
  <si>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</si>
  <si>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</si>
  <si>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</si>
  <si>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</si>
  <si>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</si>
  <si>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</si>
  <si>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</si>
  <si>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</si>
  <si>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</si>
  <si>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</si>
  <si>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</si>
  <si>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</si>
  <si>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</si>
  <si>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</si>
  <si>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</si>
  <si>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</si>
  <si>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</si>
  <si>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</si>
  <si>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</si>
  <si>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</si>
  <si>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</si>
  <si>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</si>
  <si>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</si>
  <si>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</si>
  <si>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</si>
  <si>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</si>
  <si>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</si>
  <si>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</si>
  <si>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</si>
  <si>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</si>
  <si>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</si>
  <si>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</si>
  <si>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</si>
  <si>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</si>
  <si>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</si>
  <si>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</si>
  <si>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</si>
  <si>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</si>
  <si>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</si>
  <si>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</si>
  <si>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</si>
  <si>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</si>
  <si>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</si>
  <si>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</si>
  <si>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</si>
  <si>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</si>
  <si>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</si>
  <si>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</si>
  <si>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</si>
  <si>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</si>
  <si>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</si>
  <si>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</si>
  <si>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</si>
  <si>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</si>
  <si>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</si>
  <si>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</si>
  <si>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</si>
  <si>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</si>
  <si>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</si>
  <si>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</si>
  <si>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</si>
  <si>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</si>
  <si>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</si>
  <si>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</si>
  <si>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</si>
  <si>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</si>
  <si>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</si>
  <si>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</si>
  <si>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</si>
  <si>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</si>
  <si>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</si>
  <si>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</si>
  <si>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</si>
  <si>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</si>
  <si>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</si>
  <si>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</si>
  <si>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</si>
  <si>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</si>
  <si>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</si>
  <si>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</si>
  <si>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</si>
  <si>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</si>
  <si>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</si>
  <si>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</si>
  <si>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</si>
  <si>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</si>
  <si>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</si>
  <si>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</si>
  <si>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</si>
  <si>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</si>
  <si>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</si>
  <si>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</si>
  <si>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</si>
  <si>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</si>
  <si>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</si>
  <si>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</si>
  <si>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</si>
  <si>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</si>
  <si>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</si>
  <si>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</si>
  <si>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</si>
  <si>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</si>
  <si>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</si>
  <si>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</si>
  <si>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</si>
  <si>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</si>
  <si>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</si>
  <si>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</si>
  <si>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</si>
  <si>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</si>
  <si>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</si>
  <si>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</si>
  <si>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</si>
  <si>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</si>
  <si>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</si>
  <si>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</si>
  <si>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</si>
  <si>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</si>
  <si>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</si>
  <si>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</si>
  <si>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</si>
  <si>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</si>
  <si>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</si>
  <si>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</si>
  <si>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</si>
  <si>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</si>
  <si>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</si>
  <si>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</si>
  <si>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</si>
  <si>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</si>
  <si>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</si>
  <si>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</si>
  <si>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</si>
  <si>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</si>
  <si>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</si>
  <si>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</si>
  <si>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</si>
  <si>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</si>
  <si>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</si>
  <si>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</si>
  <si>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</si>
  <si>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</si>
  <si>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</si>
  <si>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</si>
  <si>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</si>
  <si>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</si>
  <si>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</si>
  <si>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</si>
  <si>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</si>
  <si>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</si>
  <si>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</si>
  <si>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</si>
  <si>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</si>
  <si>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</si>
  <si>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</si>
  <si>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</si>
  <si>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</si>
  <si>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</si>
  <si>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</si>
  <si>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</si>
  <si>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</si>
  <si>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</si>
  <si>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</si>
  <si>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</si>
  <si>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</si>
  <si>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</si>
  <si>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</si>
  <si>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</si>
  <si>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</si>
  <si>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</si>
  <si>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</si>
  <si>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</si>
  <si>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</si>
  <si>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</si>
  <si>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</si>
  <si>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</si>
  <si>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</si>
  <si>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</si>
  <si>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</si>
  <si>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</si>
  <si>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</si>
  <si>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</si>
  <si>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</si>
  <si>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</si>
  <si>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</si>
  <si>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</si>
  <si>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</si>
  <si>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</si>
  <si>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</si>
  <si>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</si>
  <si>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</si>
  <si>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</si>
  <si>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</si>
  <si>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</si>
  <si>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</si>
  <si>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</si>
  <si>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</si>
  <si>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</si>
  <si>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</si>
  <si>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</si>
  <si>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</si>
  <si>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</si>
  <si>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</si>
  <si>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</si>
  <si>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</si>
  <si>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</si>
  <si>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</si>
  <si>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</si>
  <si>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</si>
  <si>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</si>
  <si>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</si>
  <si>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</si>
  <si>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</si>
  <si>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</si>
  <si>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</si>
  <si>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</si>
  <si>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</si>
  <si>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</si>
  <si>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</si>
  <si>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</si>
  <si>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</si>
  <si>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</si>
  <si>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</si>
  <si>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</si>
  <si>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</si>
  <si>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</si>
  <si>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</si>
  <si>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</si>
  <si>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</si>
  <si>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</si>
  <si>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</si>
  <si>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</si>
  <si>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</si>
  <si>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</si>
  <si>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</si>
  <si>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</si>
  <si>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</si>
  <si>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</si>
  <si>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</si>
  <si>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</si>
  <si>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</si>
  <si>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</si>
  <si>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</si>
  <si>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</si>
  <si>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</si>
  <si>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</si>
  <si>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</si>
  <si>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</si>
  <si>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</si>
  <si>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</si>
  <si>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</si>
  <si>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</si>
  <si>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</si>
  <si>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</si>
  <si>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</si>
  <si>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</si>
  <si>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</si>
  <si>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</si>
  <si>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</si>
  <si>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</si>
  <si>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</si>
  <si>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</si>
  <si>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</si>
  <si>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</si>
  <si>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</si>
  <si>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</si>
  <si>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</si>
  <si>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</si>
  <si>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</si>
  <si>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</si>
  <si>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</si>
  <si>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</si>
  <si>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</si>
  <si>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</si>
  <si>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</si>
  <si>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</si>
  <si>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</si>
  <si>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</si>
  <si>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</si>
  <si>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</si>
  <si>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</si>
  <si>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</si>
  <si>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</si>
  <si>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</si>
  <si>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</si>
  <si>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</si>
  <si>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</si>
  <si>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</si>
  <si>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</si>
  <si>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</si>
  <si>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</si>
  <si>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</si>
  <si>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</si>
  <si>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</si>
  <si>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</si>
  <si>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</si>
  <si>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</si>
  <si>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</si>
  <si>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</si>
  <si>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</si>
  <si>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</si>
  <si>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</si>
  <si>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</si>
  <si>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</si>
  <si>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</si>
  <si>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</si>
  <si>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</si>
  <si>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</si>
  <si>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</si>
  <si>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</si>
  <si>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</si>
  <si>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</si>
  <si>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</si>
  <si>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</si>
  <si>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</si>
  <si>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</si>
  <si>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</si>
  <si>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</si>
  <si>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</si>
  <si>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</si>
  <si>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</si>
  <si>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</si>
  <si>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</si>
  <si>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</si>
  <si>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</si>
  <si>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</si>
  <si>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</si>
  <si>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</si>
  <si>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</si>
  <si>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</si>
  <si>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</si>
  <si>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</si>
  <si>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</si>
  <si>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</si>
  <si>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</si>
  <si>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</si>
  <si>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</si>
  <si>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</si>
  <si>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</si>
  <si>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</si>
  <si>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</si>
  <si>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</si>
  <si>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</si>
  <si>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</si>
  <si>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</si>
  <si>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</si>
  <si>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</si>
  <si>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</si>
  <si>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</si>
  <si>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</si>
  <si>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</si>
  <si>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</si>
  <si>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</si>
  <si>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</si>
  <si>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</si>
  <si>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</si>
  <si>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</si>
  <si>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</si>
  <si>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</si>
  <si>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</si>
  <si>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</si>
  <si>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</si>
  <si>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</si>
  <si>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</si>
  <si>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</si>
  <si>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</si>
  <si>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</si>
  <si>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</si>
  <si>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</si>
  <si>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</si>
  <si>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</si>
  <si>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</si>
  <si>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</si>
  <si>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</si>
  <si>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</si>
  <si>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</si>
  <si>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</si>
  <si>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</si>
  <si>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</si>
  <si>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</si>
  <si>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</si>
  <si>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</si>
  <si>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</si>
  <si>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</si>
  <si>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</si>
  <si>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</si>
  <si>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</si>
  <si>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</si>
  <si>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</si>
  <si>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</si>
  <si>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</si>
  <si>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</si>
  <si>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</si>
  <si>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</si>
  <si>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</si>
  <si>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</si>
  <si>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</si>
  <si>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</si>
  <si>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</si>
  <si>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</si>
  <si>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</si>
  <si>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</si>
  <si>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</si>
  <si>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</si>
  <si>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</si>
  <si>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</si>
  <si>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</si>
  <si>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</si>
  <si>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</si>
  <si>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</si>
  <si>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</si>
  <si>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</si>
  <si>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</si>
  <si>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</si>
  <si>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</si>
  <si>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</si>
  <si>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</si>
  <si>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</si>
  <si>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</si>
  <si>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</si>
  <si>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</si>
  <si>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</si>
  <si>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</si>
  <si>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</si>
  <si>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</si>
  <si>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</si>
  <si>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</si>
  <si>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</si>
  <si>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</si>
  <si>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</si>
  <si>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</si>
  <si>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</si>
  <si>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</si>
  <si>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</si>
  <si>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</si>
  <si>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</si>
  <si>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</si>
  <si>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</si>
  <si>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</si>
  <si>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</si>
  <si>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</si>
  <si>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</si>
  <si>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</si>
  <si>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</si>
  <si>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</si>
  <si>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</si>
  <si>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</si>
  <si>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</si>
  <si>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</si>
  <si>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</si>
  <si>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</si>
  <si>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</si>
  <si>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</si>
  <si>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</si>
  <si>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</si>
  <si>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</si>
  <si>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</si>
  <si>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</si>
  <si>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</si>
  <si>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</si>
  <si>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</si>
  <si>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</si>
  <si>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</si>
  <si>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</si>
  <si>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</si>
  <si>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</si>
  <si>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</si>
  <si>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</si>
  <si>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</si>
  <si>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</si>
  <si>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</si>
  <si>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</si>
  <si>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</si>
  <si>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</si>
  <si>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</si>
  <si>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</si>
  <si>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</si>
  <si>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</si>
  <si>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</si>
  <si>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</si>
  <si>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</si>
  <si>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</si>
  <si>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</si>
  <si>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</si>
  <si>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</si>
  <si>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</si>
  <si>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</si>
  <si>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</si>
  <si>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</si>
  <si>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</si>
  <si>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</si>
  <si>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</si>
  <si>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</si>
  <si>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</si>
  <si>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</si>
  <si>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</si>
  <si>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</si>
  <si>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</si>
  <si>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</si>
  <si>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</si>
  <si>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</si>
  <si>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</si>
  <si>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</si>
  <si>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</si>
  <si>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</si>
  <si>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</si>
  <si>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</si>
  <si>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</si>
  <si>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</si>
  <si>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</si>
  <si>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</si>
  <si>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</si>
  <si>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</si>
  <si>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</si>
  <si>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</si>
  <si>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</si>
  <si>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</si>
  <si>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</si>
  <si>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</si>
  <si>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</si>
  <si>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</si>
  <si>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</si>
  <si>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</si>
  <si>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</si>
  <si>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</si>
  <si>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</si>
  <si>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</si>
  <si>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</si>
  <si>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</si>
  <si>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</si>
  <si>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</si>
  <si>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</si>
  <si>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</si>
  <si>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</si>
  <si>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</si>
  <si>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</si>
  <si>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</si>
  <si>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</si>
  <si>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</si>
  <si>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</si>
  <si>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</si>
  <si>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</si>
  <si>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</si>
  <si>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</si>
  <si>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</si>
  <si>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</si>
  <si>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</si>
  <si>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</si>
  <si>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</si>
  <si>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</si>
  <si>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</si>
  <si>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</si>
  <si>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</si>
  <si>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</si>
  <si>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</si>
  <si>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</si>
  <si>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</si>
  <si>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</si>
  <si>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</si>
  <si>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</si>
  <si>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</si>
  <si>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</si>
  <si>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</si>
  <si>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</si>
  <si>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</si>
  <si>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</si>
  <si>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</si>
  <si>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</si>
  <si>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</si>
  <si>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</si>
  <si>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</si>
  <si>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</si>
  <si>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</si>
  <si>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</si>
  <si>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</si>
  <si>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</si>
  <si>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</si>
  <si>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</si>
  <si>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</si>
  <si>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</si>
  <si>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</si>
  <si>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</si>
  <si>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</si>
  <si>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</si>
  <si>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</si>
  <si>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</si>
  <si>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</si>
  <si>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</si>
  <si>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</si>
  <si>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heat pump wiring</t>
  </si>
  <si>
    <t>01211229</t>
  </si>
  <si>
    <t>Heat pump not working properly</t>
  </si>
  <si>
    <t>Maintenance man worked on coil inside; reversing valve not working</t>
  </si>
  <si>
    <t>Troubleshooted heat pump system; reversing valve not wired right</t>
  </si>
  <si>
    <t>Recharged sytem to proper superheat level</t>
  </si>
  <si>
    <t>labor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</si>
</sst>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3" sqref="C23"/>
    </sheetView>
  </sheetViews>
  <sheetFormatPr defaultColWidth="9.109375" defaultRowHeight="13.2" x14ac:dyDescent="0.25"/>
  <cols>
    <col min="1" max="1" width="40.554687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2315</v>
      </c>
    </row>
    <row r="4" spans="1:6" x14ac:dyDescent="0.25">
      <c r="A4" s="1" t="s">
        <v>3</v>
      </c>
      <c r="B4" s="7" t="s">
        <v>4</v>
      </c>
      <c r="C4" s="2">
        <f ca="1">TODAY()</f>
        <v>44559</v>
      </c>
    </row>
    <row r="5" spans="1:6" x14ac:dyDescent="0.25">
      <c r="A5" s="1" t="s">
        <v>5</v>
      </c>
      <c r="B5" s="7" t="s">
        <v>6</v>
      </c>
      <c r="C5" s="17" t="s">
        <v>2487</v>
      </c>
    </row>
    <row r="6" spans="1:6" s="3" customFormat="1" x14ac:dyDescent="0.25">
      <c r="A6" s="3" t="s">
        <v>7</v>
      </c>
      <c r="B6" s="8" t="s">
        <v>8</v>
      </c>
      <c r="C6" s="14" t="s">
        <v>2486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2481</v>
      </c>
    </row>
    <row r="12" spans="1:6" ht="14.4" x14ac:dyDescent="0.3">
      <c r="A12" s="20" t="str">
        <f>VLOOKUP(Invoice!A11,Info!$A$2:$G$1000, 6, FALSE)</f>
        <v>10950 Tanner Park Ct</v>
      </c>
    </row>
    <row r="13" spans="1:6" x14ac:dyDescent="0.25">
      <c r="A13" s="19" t="str">
        <f>VLOOKUP(Invoice!A11, Info!$A$2:$G$1000, 7, FALSE)</f>
        <v>Houston, TX 77075</v>
      </c>
    </row>
    <row r="14" spans="1:6" x14ac:dyDescent="0.25">
      <c r="A14" s="21" t="str">
        <f>VLOOKUP(Invoice!A11, Info!$A$2:$G$1000,2, FALSE)</f>
        <v>(713) 944-1131</v>
      </c>
    </row>
    <row r="15" spans="1:6" x14ac:dyDescent="0.25">
      <c r="A15" s="1" t="str">
        <f>VLOOKUP(Invoice!A11,Info!$A$2:$G$1000,4, FALSE)</f>
        <v>almedaparkapartmentsmgr@hettig-kahn.com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2488</v>
      </c>
      <c r="B18" s="30"/>
      <c r="C18" s="33"/>
      <c r="E18" s="84"/>
      <c r="F18" s="84"/>
    </row>
    <row r="19" spans="1:6" s="4" customFormat="1" ht="20.100000000000001" customHeight="1" x14ac:dyDescent="0.25">
      <c r="A19" s="39" t="s">
        <v>2489</v>
      </c>
      <c r="B19" s="24"/>
      <c r="C19" s="33"/>
      <c r="E19" s="84"/>
      <c r="F19" s="84"/>
    </row>
    <row r="20" spans="1:6" s="4" customFormat="1" ht="20.100000000000001" customHeight="1" x14ac:dyDescent="0.25">
      <c r="A20" s="39" t="s">
        <v>2490</v>
      </c>
      <c r="B20" s="24"/>
      <c r="C20" s="33"/>
      <c r="E20" s="84"/>
      <c r="F20" s="84"/>
    </row>
    <row r="21" spans="1:6" s="4" customFormat="1" ht="20.100000000000001" customHeight="1" x14ac:dyDescent="0.25">
      <c r="A21" s="39" t="s">
        <v>2491</v>
      </c>
      <c r="B21" s="24"/>
      <c r="C21" s="33"/>
      <c r="E21" s="84"/>
      <c r="F21" s="84"/>
    </row>
    <row r="22" spans="1:6" s="4" customFormat="1" ht="20.100000000000001" customHeight="1" x14ac:dyDescent="0.25">
      <c r="A22" s="39"/>
      <c r="B22" s="24" t="s">
        <v>2492</v>
      </c>
      <c r="C22" s="33">
        <v>497</v>
      </c>
      <c r="E22" s="84"/>
      <c r="F22" s="84"/>
    </row>
    <row r="23" spans="1:6" s="4" customFormat="1" ht="20.100000000000001" customHeight="1" x14ac:dyDescent="0.25">
      <c r="A23" s="39"/>
      <c r="B23" s="24"/>
      <c r="C23" s="33"/>
      <c r="E23" s="84"/>
      <c r="F23" s="84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497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39" activePane="bottomLeft" state="frozen"/>
      <selection pane="bottomLeft" activeCell="E54" sqref="E54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2477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2478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2479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2480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769" workbookViewId="0">
      <selection activeCell="G787" sqref="G78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2472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2362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2335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2336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2337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2338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2339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2334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2340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2336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2337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2341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2342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2343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2344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2345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2346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2347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2347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2348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2334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2349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2350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2335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2351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2347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2352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2353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2354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2355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2356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2337</v>
      </c>
    </row>
    <row r="33" spans="1:7" ht="14.4" x14ac:dyDescent="0.3">
      <c r="A33" s="57" t="s">
        <v>101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2349</v>
      </c>
    </row>
    <row r="34" spans="1:7" ht="14.4" x14ac:dyDescent="0.3">
      <c r="A34" s="54" t="s">
        <v>101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2357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2358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2337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2336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2339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2359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2360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2361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2337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2362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2341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2337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2363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2364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2335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2336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2365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2360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2344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2346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2338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2337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2336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2363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2346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2366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2352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2367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2368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2344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2345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2360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2337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2360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2345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2349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2361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2369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2370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2371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2345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2363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2345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2345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2338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2345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2334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2339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2351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2339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2372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2339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2337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2336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2373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2371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2338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2374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2340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2346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2337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2349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2375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2351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2345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2349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2351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2370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2345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2339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2345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2376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2349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2338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2335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2337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2355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2346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2346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2377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2337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2378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2338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2334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2335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2379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2345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2352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2338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2352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2361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2337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2380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2370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2381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2334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2335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2346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2360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2370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2361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2382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2346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2336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2337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2383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2352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2339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2352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2338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2337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2384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2385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2336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2386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2338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2387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2352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2346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2335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2339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2344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2339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2367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2388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2345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2345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2361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2377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2389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2390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2346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2367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2336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2335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2391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2367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2337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2336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2392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2393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2394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2355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2395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2396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2363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2336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2397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2355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2339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2339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2339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2349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2363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2336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2343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2360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2398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2339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2348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2360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2399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2346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2349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2354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2374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2371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2336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2335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2345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2370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2375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2336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2336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2346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2363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2338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2339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2341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2339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2339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2336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2336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2400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2341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2401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2402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2360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2369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2336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2374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2337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2337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2403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2338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2404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2336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2344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2336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2344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2339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2405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2339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2345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2374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2337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2335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2339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2337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2406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2359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2338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2339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2337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2407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2334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2338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2349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2400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2387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2345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2344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2352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2360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2353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2347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2335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2393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2360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2337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2374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2345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2352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2360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2408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2338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2359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2344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2363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2336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2370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2375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2337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2336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2353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2343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2386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2409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2346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2410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2376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2390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2351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2411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2334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2337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2352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2412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2355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2352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2335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2374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2338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2413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2344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2360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2414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2337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2337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2336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2337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2374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2363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2337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2334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2415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2416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2337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2345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2374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2337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2417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2337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2343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2337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2344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2418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2385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2336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2419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2349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2345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2345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2360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2393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2370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2420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2343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2348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2345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2346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2352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2337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2346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2408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2421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2358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2358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2371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2334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2351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2345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2337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2336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2336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2336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2422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2339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2423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2346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2349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2345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2337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2424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2346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2334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2408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2340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2337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2349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2345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2339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2352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2425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2337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2338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2337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2347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2341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2366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2426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2387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2398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2398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2336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2341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2427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2336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2346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2360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2336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2345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2360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2344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2360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2345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2336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2338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2345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2428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2338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2336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2351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2345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2335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2334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2341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2345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2339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2343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2352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2338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2337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2357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2371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2337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2337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2359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2351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2335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2359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2337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2345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2352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2389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2343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2341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2336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2339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2336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2346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2427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2429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2430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2345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2335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2337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2337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2337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2339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2345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2346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2431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2346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2336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2359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2334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2335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2392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2337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2335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2347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2393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2361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2346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2408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2339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2339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2337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2337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2336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2351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2334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2345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2355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2346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2361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2345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2337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2428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2363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2360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2339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2375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2346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2346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2432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2339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2346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2404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2339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2335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2360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2360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2336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2338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2374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2433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2345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2345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2339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2351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2357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2338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2360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2337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2344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2352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2339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2339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2346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2345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2345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2370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2337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2353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2349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2370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2434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2345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2345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2404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2375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2392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2352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2338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2346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2335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2335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2341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2343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2335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2382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2358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2337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2435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2345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2436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2337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2346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2437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2339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2375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2361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2408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2351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2339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2339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2395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2438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2337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2346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2337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2395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2336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2334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2339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2339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2345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2335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2339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2361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2360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2352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2358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2338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2337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2345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2346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2341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2345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2363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2335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2439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2339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2337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2356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2437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2374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2338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2336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2355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2370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2370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2345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2440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2336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2336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2436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2337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2355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2360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2370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2346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2336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2334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2338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2348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2375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2334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2374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2441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2339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2371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2387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2337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2339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2345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2370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2359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2369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2337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2361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2338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2345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2340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2345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2398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2347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2336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2346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2346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2442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2358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2360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2346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2371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2375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2334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2370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2346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2431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2371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2443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2348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2340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2360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2335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2390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2370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2352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2339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2336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2336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2351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2383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2360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2369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2336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2345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2360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2360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2388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2335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2337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2338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2358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2345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2336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2374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2444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2445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2339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2352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2339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2393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2351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2334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2345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2337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2370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2345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2339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2351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2340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2337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2362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2367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2339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2336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2351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2346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2339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2337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2338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2356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2345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2337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2446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2356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2441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2346</v>
      </c>
    </row>
    <row r="676" spans="1:7" ht="14.4" x14ac:dyDescent="0.3">
      <c r="A676" s="54" t="s">
        <v>2323</v>
      </c>
      <c r="B676" s="26">
        <v>7138297321</v>
      </c>
      <c r="C676" s="26"/>
      <c r="D676" s="62" t="s">
        <v>2322</v>
      </c>
      <c r="E676" s="55"/>
      <c r="F676" s="55" t="s">
        <v>1912</v>
      </c>
      <c r="G676" s="56" t="s">
        <v>2447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2361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2374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2337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2360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2348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2345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2361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2336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2448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2371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2344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2346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2336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2334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2336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2352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2360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2374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2344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2351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2360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2374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2366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2369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2449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2339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2352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2382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2341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2336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2371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2337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2357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2341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2402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2341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2404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2357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2431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2349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2352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2345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2432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2432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2336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2338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2337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2337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2338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2346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2450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2451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2337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2337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2452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2388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2338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2344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2336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2345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2371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2348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2453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2336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2360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2350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2334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2337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2454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2338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2375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2354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2335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2352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2335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2413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2455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2344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2336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2337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2344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2348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2338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2339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2344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2337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2352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2349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2349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2339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2456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2457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2458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2459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2460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2335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2461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2462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2463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2464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2465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2466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2467</v>
      </c>
    </row>
    <row r="780" spans="1:7" ht="14.4" x14ac:dyDescent="0.3">
      <c r="A780" s="54" t="s">
        <v>2316</v>
      </c>
      <c r="B780" s="26">
        <v>7138235734</v>
      </c>
      <c r="C780" s="26"/>
      <c r="D780" s="62" t="s">
        <v>2317</v>
      </c>
      <c r="E780" s="55"/>
      <c r="F780" s="55" t="s">
        <v>2318</v>
      </c>
      <c r="G780" s="56" t="s">
        <v>2468</v>
      </c>
    </row>
    <row r="781" spans="1:7" ht="14.4" x14ac:dyDescent="0.3">
      <c r="A781" s="57" t="s">
        <v>2319</v>
      </c>
      <c r="B781" s="27">
        <v>7138283798</v>
      </c>
      <c r="C781" s="27"/>
      <c r="D781" s="63" t="s">
        <v>2317</v>
      </c>
      <c r="E781" s="58"/>
      <c r="F781" s="58" t="s">
        <v>2320</v>
      </c>
      <c r="G781" s="59" t="s">
        <v>2469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2322</v>
      </c>
      <c r="E782" s="55"/>
      <c r="F782" s="55" t="s">
        <v>2321</v>
      </c>
      <c r="G782" s="56" t="s">
        <v>2468</v>
      </c>
    </row>
    <row r="783" spans="1:7" ht="14.4" x14ac:dyDescent="0.3">
      <c r="A783" s="57" t="s">
        <v>2324</v>
      </c>
      <c r="B783" s="27" t="s">
        <v>2327</v>
      </c>
      <c r="C783" s="27"/>
      <c r="D783" s="63" t="s">
        <v>2326</v>
      </c>
      <c r="E783" s="58"/>
      <c r="F783" s="27" t="s">
        <v>2325</v>
      </c>
      <c r="G783" s="59" t="s">
        <v>2470</v>
      </c>
    </row>
    <row r="784" spans="1:7" ht="14.4" x14ac:dyDescent="0.3">
      <c r="A784" s="54" t="s">
        <v>2329</v>
      </c>
      <c r="B784" s="67">
        <v>8325636666</v>
      </c>
      <c r="C784" s="26"/>
      <c r="D784" s="68" t="s">
        <v>2330</v>
      </c>
      <c r="E784" s="55"/>
      <c r="F784" s="65" t="s">
        <v>2328</v>
      </c>
      <c r="G784" s="56" t="s">
        <v>2468</v>
      </c>
    </row>
    <row r="785" spans="1:7" ht="14.4" x14ac:dyDescent="0.3">
      <c r="A785" s="57" t="s">
        <v>2331</v>
      </c>
      <c r="B785" s="27">
        <v>2813256402</v>
      </c>
      <c r="C785" s="27"/>
      <c r="D785" s="63" t="s">
        <v>2332</v>
      </c>
      <c r="E785" s="58"/>
      <c r="F785" s="58" t="s">
        <v>2333</v>
      </c>
      <c r="G785" s="59" t="s">
        <v>2471</v>
      </c>
    </row>
    <row r="786" spans="1:7" ht="14.4" x14ac:dyDescent="0.3">
      <c r="A786" s="69" t="s">
        <v>2476</v>
      </c>
      <c r="B786" s="70">
        <v>8326548786</v>
      </c>
      <c r="C786" s="70"/>
      <c r="D786" s="71" t="s">
        <v>2473</v>
      </c>
      <c r="E786" s="72"/>
      <c r="F786" s="72" t="s">
        <v>2474</v>
      </c>
      <c r="G786" s="73" t="s">
        <v>2475</v>
      </c>
    </row>
    <row r="787" spans="1:7" x14ac:dyDescent="0.25">
      <c r="A787" t="s">
        <v>2481</v>
      </c>
      <c r="B787" s="25" t="s">
        <v>2482</v>
      </c>
      <c r="D787" s="25" t="s">
        <v>2483</v>
      </c>
      <c r="F787" t="s">
        <v>2484</v>
      </c>
      <c r="G787" t="s">
        <v>2485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2021-12-29T16:41:17Z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