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1514" windowHeight="6906"/>
  </bookViews>
  <sheets>
    <sheet name="R circuit" sheetId="1" r:id="rId1"/>
    <sheet name="RC circuit" sheetId="2" r:id="rId2"/>
    <sheet name="RL circuit" sheetId="3" r:id="rId3"/>
    <sheet name="LPF" sheetId="4" r:id="rId4"/>
  </sheets>
  <calcPr calcId="162913"/>
</workbook>
</file>

<file path=xl/calcChain.xml><?xml version="1.0" encoding="utf-8"?>
<calcChain xmlns="http://schemas.openxmlformats.org/spreadsheetml/2006/main">
  <c r="A18" i="1" l="1"/>
  <c r="C2" i="4" l="1"/>
  <c r="G2" i="4"/>
  <c r="E2" i="4"/>
  <c r="F2" i="4" s="1"/>
  <c r="D2" i="3"/>
  <c r="E2" i="3" s="1"/>
  <c r="D2" i="2"/>
  <c r="E2" i="2" s="1"/>
  <c r="K2" i="1"/>
  <c r="L3" i="1"/>
  <c r="L4" i="1"/>
  <c r="L5" i="1"/>
  <c r="A19" i="1"/>
  <c r="A20" i="1"/>
  <c r="A21" i="1"/>
  <c r="A22" i="1"/>
  <c r="H3" i="1"/>
  <c r="H4" i="1"/>
  <c r="H5" i="1"/>
  <c r="H2" i="1"/>
  <c r="L2" i="1" s="1"/>
  <c r="I2" i="1"/>
  <c r="A12" i="1"/>
  <c r="A11" i="1"/>
  <c r="K3" i="1"/>
  <c r="K4" i="1"/>
  <c r="K5" i="1"/>
  <c r="A10" i="1"/>
  <c r="I3" i="1"/>
  <c r="I4" i="1"/>
  <c r="I5" i="1"/>
</calcChain>
</file>

<file path=xl/sharedStrings.xml><?xml version="1.0" encoding="utf-8"?>
<sst xmlns="http://schemas.openxmlformats.org/spreadsheetml/2006/main" count="26" uniqueCount="21">
  <si>
    <t>f</t>
  </si>
  <si>
    <t>R</t>
  </si>
  <si>
    <t>Amp [Vpp]</t>
  </si>
  <si>
    <t>f [kHZ]</t>
  </si>
  <si>
    <t>dVR</t>
  </si>
  <si>
    <t>R [Ohm]</t>
  </si>
  <si>
    <t>C [nF]</t>
  </si>
  <si>
    <t>1/Vr</t>
  </si>
  <si>
    <t>1/R</t>
  </si>
  <si>
    <t>1/(V0R)</t>
  </si>
  <si>
    <t>Delta V over R [Vpp]</t>
  </si>
  <si>
    <t>tau</t>
  </si>
  <si>
    <t>correct</t>
  </si>
  <si>
    <t>Rin</t>
  </si>
  <si>
    <t>1/tau</t>
  </si>
  <si>
    <t>L [mH]</t>
  </si>
  <si>
    <t>C [F]</t>
  </si>
  <si>
    <t>omega</t>
  </si>
  <si>
    <t>1/tau=1/RC</t>
  </si>
  <si>
    <t>R [ohm]</t>
  </si>
  <si>
    <t>V0[V]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</si>
</sst>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 circuit'!$L$1</c:f>
              <c:strCache>
                <c:ptCount val="1"/>
                <c:pt idx="0">
                  <c:v>1/Vr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 circuit'!$K$2:$K$5</c:f>
              <c:numCache>
                <c:formatCode>General</c:formatCode>
                <c:ptCount val="4"/>
                <c:pt idx="0">
                  <c:v>4.5495905368516831E-2</c:v>
                </c:pt>
                <c:pt idx="1">
                  <c:v>2.1043771043771042E-2</c:v>
                </c:pt>
                <c:pt idx="2">
                  <c:v>1.0245901639344263E-2</c:v>
                </c:pt>
                <c:pt idx="3">
                  <c:v>4.6948356807511738E-3</c:v>
                </c:pt>
              </c:numCache>
            </c:numRef>
          </c:xVal>
          <c:yVal>
            <c:numRef>
              <c:f>'R circuit'!$L$2:$L$5</c:f>
              <c:numCache>
                <c:formatCode>General</c:formatCode>
                <c:ptCount val="4"/>
                <c:pt idx="0">
                  <c:v>0.81300813008130079</c:v>
                </c:pt>
                <c:pt idx="1">
                  <c:v>0.51282051282051289</c:v>
                </c:pt>
                <c:pt idx="2">
                  <c:v>0.37735849056603776</c:v>
                </c:pt>
                <c:pt idx="3">
                  <c:v>0.31007751937984496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5-4F15-8653-EDD7EF19D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729520"/>
        <c:axId val="514728344"/>
      </c:scatterChart>
      <c:valAx>
        <c:axId val="51472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28344"/>
        <c:crosses val="autoZero"/>
        <c:crossBetween val="midCat"/>
      </c:valAx>
      <c:valAx>
        <c:axId val="51472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2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 circuit'!$L$1</c:f>
              <c:strCache>
                <c:ptCount val="1"/>
                <c:pt idx="0">
                  <c:v>1/Vr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 circuit'!$L$2:$L$5</c:f>
              <c:numCache>
                <c:formatCode>General</c:formatCode>
                <c:ptCount val="4"/>
                <c:pt idx="0">
                  <c:v>0.81300813008130079</c:v>
                </c:pt>
                <c:pt idx="1">
                  <c:v>0.51282051282051289</c:v>
                </c:pt>
                <c:pt idx="2">
                  <c:v>0.37735849056603776</c:v>
                </c:pt>
                <c:pt idx="3">
                  <c:v>0.31007751937984496</c:v>
                </c:pt>
              </c:numCache>
            </c:numRef>
          </c:xVal>
          <c:yVal>
            <c:numRef>
              <c:f>'R circuit'!$K$2:$K$5</c:f>
              <c:numCache>
                <c:formatCode>General</c:formatCode>
                <c:ptCount val="4"/>
                <c:pt idx="0">
                  <c:v>4.5495905368516831E-2</c:v>
                </c:pt>
                <c:pt idx="1">
                  <c:v>2.1043771043771042E-2</c:v>
                </c:pt>
                <c:pt idx="2">
                  <c:v>1.0245901639344263E-2</c:v>
                </c:pt>
                <c:pt idx="3">
                  <c:v>4.6948356807511738E-3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3-47C7-BBF0-CC0ED0601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917776"/>
        <c:axId val="394922088"/>
      </c:scatterChart>
      <c:valAx>
        <c:axId val="39491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22088"/>
        <c:crosses val="autoZero"/>
        <c:crossBetween val="midCat"/>
      </c:valAx>
      <c:valAx>
        <c:axId val="39492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1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 circuit'!$K$2:$K$5</c:f>
              <c:numCache>
                <c:formatCode>General</c:formatCode>
                <c:ptCount val="4"/>
                <c:pt idx="0">
                  <c:v>4.5495905368516831E-2</c:v>
                </c:pt>
                <c:pt idx="1">
                  <c:v>2.1043771043771042E-2</c:v>
                </c:pt>
                <c:pt idx="2">
                  <c:v>1.0245901639344263E-2</c:v>
                </c:pt>
                <c:pt idx="3">
                  <c:v>4.6948356807511738E-3</c:v>
                </c:pt>
              </c:numCache>
            </c:numRef>
          </c:xVal>
          <c:yVal>
            <c:numRef>
              <c:f>'R circuit'!$H$2:$H$5</c:f>
              <c:numCache>
                <c:formatCode>General</c:formatCode>
                <c:ptCount val="4"/>
                <c:pt idx="0">
                  <c:v>0.81300813008130079</c:v>
                </c:pt>
                <c:pt idx="1">
                  <c:v>0.51282051282051289</c:v>
                </c:pt>
                <c:pt idx="2">
                  <c:v>0.37735849056603776</c:v>
                </c:pt>
                <c:pt idx="3">
                  <c:v>0.31007751937984496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63-4323-AE20-873D877B1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856904"/>
        <c:axId val="566850016"/>
      </c:scatterChart>
      <c:valAx>
        <c:axId val="566856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50016"/>
        <c:crosses val="autoZero"/>
        <c:crossBetween val="midCat"/>
      </c:valAx>
      <c:valAx>
        <c:axId val="56685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56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12</xdr:row>
      <xdr:rowOff>157162</xdr:rowOff>
    </xdr:from>
    <xdr:to>
      <xdr:col>13</xdr:col>
      <xdr:colOff>14287</xdr:colOff>
      <xdr:row>27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14287</xdr:colOff>
      <xdr:row>5</xdr:row>
      <xdr:rowOff>147637</xdr:rowOff>
    </xdr:from>
    <xdr:to>
      <xdr:col>19</xdr:col>
      <xdr:colOff>319087</xdr:colOff>
      <xdr:row>20</xdr:row>
      <xdr:rowOff>33337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453390</xdr:colOff>
      <xdr:row>9</xdr:row>
      <xdr:rowOff>150495</xdr:rowOff>
    </xdr:from>
    <xdr:to>
      <xdr:col>11</xdr:col>
      <xdr:colOff>544830</xdr:colOff>
      <xdr:row>24</xdr:row>
      <xdr:rowOff>150495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G11" sqref="G11"/>
    </sheetView>
  </sheetViews>
  <sheetFormatPr defaultRowHeight="14.4" x14ac:dyDescent="0.55000000000000004"/>
  <cols>
    <col min="1" max="1" width="13.578125" bestFit="1" customWidth="1"/>
    <col min="4" max="4" width="30.68359375" customWidth="1"/>
    <col min="12" max="12" width="13.578125" bestFit="1" customWidth="1"/>
  </cols>
  <sheetData>
    <row r="1" spans="1:12" x14ac:dyDescent="0.55000000000000004">
      <c r="A1" t="s">
        <v>2</v>
      </c>
      <c r="B1" t="s">
        <v>3</v>
      </c>
      <c r="C1" t="s">
        <v>5</v>
      </c>
      <c r="D1" t="s">
        <v>10</v>
      </c>
      <c r="E1" t="s">
        <v>4</v>
      </c>
      <c r="H1" t="s">
        <v>7</v>
      </c>
      <c r="I1" t="s">
        <v>8</v>
      </c>
      <c r="K1" t="s">
        <v>9</v>
      </c>
      <c r="L1" t="s">
        <v>7</v>
      </c>
    </row>
    <row r="2" spans="1:12" x14ac:dyDescent="0.55000000000000004">
      <c r="A2">
        <v>2</v>
      </c>
      <c r="B2">
        <v>3.5</v>
      </c>
      <c r="C2">
        <v>21.98</v>
      </c>
      <c r="D2">
        <v>0.61499999999999999</v>
      </c>
      <c r="E2">
        <v>0.02</v>
      </c>
      <c r="H2">
        <f xml:space="preserve"> 1/(2*D2)</f>
        <v>0.81300813008130079</v>
      </c>
      <c r="I2">
        <f>1/C2</f>
        <v>4.5495905368516831E-2</v>
      </c>
      <c r="K2">
        <f>1/((A2/2)*C2)</f>
        <v>4.5495905368516831E-2</v>
      </c>
      <c r="L2">
        <f>H2</f>
        <v>0.81300813008130079</v>
      </c>
    </row>
    <row r="3" spans="1:12" x14ac:dyDescent="0.55000000000000004">
      <c r="A3">
        <v>2</v>
      </c>
      <c r="B3">
        <v>3.5</v>
      </c>
      <c r="C3">
        <v>47.52</v>
      </c>
      <c r="D3">
        <v>0.97499999999999998</v>
      </c>
      <c r="E3">
        <v>0.04</v>
      </c>
      <c r="H3">
        <f t="shared" ref="H3:H5" si="0" xml:space="preserve"> 1/(2*D3)</f>
        <v>0.51282051282051289</v>
      </c>
      <c r="I3">
        <f t="shared" ref="I3:I5" si="1">1/C3</f>
        <v>2.1043771043771042E-2</v>
      </c>
      <c r="K3">
        <f t="shared" ref="K3:K5" si="2">1/((A3/2)*C3)</f>
        <v>2.1043771043771042E-2</v>
      </c>
      <c r="L3">
        <f t="shared" ref="L3:L5" si="3">H3</f>
        <v>0.51282051282051289</v>
      </c>
    </row>
    <row r="4" spans="1:12" x14ac:dyDescent="0.55000000000000004">
      <c r="A4">
        <v>2</v>
      </c>
      <c r="B4">
        <v>3.5</v>
      </c>
      <c r="C4">
        <v>97.6</v>
      </c>
      <c r="D4">
        <v>1.325</v>
      </c>
      <c r="E4">
        <v>0.06</v>
      </c>
      <c r="H4">
        <f t="shared" si="0"/>
        <v>0.37735849056603776</v>
      </c>
      <c r="I4">
        <f t="shared" si="1"/>
        <v>1.0245901639344263E-2</v>
      </c>
      <c r="K4">
        <f t="shared" si="2"/>
        <v>1.0245901639344263E-2</v>
      </c>
      <c r="L4">
        <f t="shared" si="3"/>
        <v>0.37735849056603776</v>
      </c>
    </row>
    <row r="5" spans="1:12" x14ac:dyDescent="0.55000000000000004">
      <c r="A5">
        <v>2</v>
      </c>
      <c r="B5">
        <v>3.5</v>
      </c>
      <c r="C5">
        <v>213</v>
      </c>
      <c r="D5">
        <v>1.6125</v>
      </c>
      <c r="E5">
        <v>0.05</v>
      </c>
      <c r="H5">
        <f t="shared" si="0"/>
        <v>0.31007751937984496</v>
      </c>
      <c r="I5">
        <f t="shared" si="1"/>
        <v>4.6948356807511738E-3</v>
      </c>
      <c r="K5">
        <f t="shared" si="2"/>
        <v>4.6948356807511738E-3</v>
      </c>
      <c r="L5">
        <f t="shared" si="3"/>
        <v>0.31007751937984496</v>
      </c>
    </row>
    <row r="6" spans="1:12" x14ac:dyDescent="0.55000000000000004">
      <c r="A6">
        <v>2</v>
      </c>
      <c r="B6">
        <v>2</v>
      </c>
      <c r="C6">
        <v>213</v>
      </c>
      <c r="D6">
        <v>1.6125</v>
      </c>
      <c r="E6">
        <v>0.05</v>
      </c>
    </row>
    <row r="7" spans="1:12" x14ac:dyDescent="0.55000000000000004">
      <c r="A7">
        <v>2</v>
      </c>
      <c r="B7">
        <v>15</v>
      </c>
      <c r="C7">
        <v>213</v>
      </c>
      <c r="D7">
        <v>1.6125</v>
      </c>
      <c r="E7">
        <v>0.05</v>
      </c>
    </row>
    <row r="10" spans="1:12" x14ac:dyDescent="0.55000000000000004">
      <c r="A10">
        <f>0.0405*2</f>
        <v>8.1000000000000003E-2</v>
      </c>
    </row>
    <row r="11" spans="1:12" x14ac:dyDescent="0.55000000000000004">
      <c r="A11" s="1">
        <f>1/25</f>
        <v>0.04</v>
      </c>
    </row>
    <row r="12" spans="1:12" x14ac:dyDescent="0.55000000000000004">
      <c r="A12">
        <f>1/25</f>
        <v>0.04</v>
      </c>
    </row>
    <row r="18" spans="1:2" x14ac:dyDescent="0.55000000000000004">
      <c r="A18">
        <f>(2/D2 - 1/1)*1*C2</f>
        <v>49.499674796747968</v>
      </c>
    </row>
    <row r="19" spans="1:2" x14ac:dyDescent="0.55000000000000004">
      <c r="A19">
        <f t="shared" ref="A19:A21" si="4">(2/D3 - 1/1)*1*C3</f>
        <v>49.95692307692309</v>
      </c>
    </row>
    <row r="20" spans="1:2" x14ac:dyDescent="0.55000000000000004">
      <c r="A20">
        <f t="shared" si="4"/>
        <v>49.720754716981141</v>
      </c>
    </row>
    <row r="21" spans="1:2" x14ac:dyDescent="0.55000000000000004">
      <c r="A21">
        <f t="shared" si="4"/>
        <v>51.1860465116279</v>
      </c>
    </row>
    <row r="22" spans="1:2" x14ac:dyDescent="0.55000000000000004">
      <c r="A22" s="2">
        <f>SUM(A18:A21)/4</f>
        <v>50.090849775570021</v>
      </c>
    </row>
    <row r="23" spans="1:2" x14ac:dyDescent="0.55000000000000004">
      <c r="A23" t="s">
        <v>12</v>
      </c>
      <c r="B23">
        <v>48.964285714285701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E2"/>
    </sheetView>
  </sheetViews>
  <sheetFormatPr defaultRowHeight="14.4" x14ac:dyDescent="0.55000000000000004"/>
  <cols>
    <col min="3" max="4" width="12" bestFit="1" customWidth="1"/>
    <col min="15" max="15" width="12" bestFit="1" customWidth="1"/>
  </cols>
  <sheetData>
    <row r="1" spans="1:5" x14ac:dyDescent="0.55000000000000004">
      <c r="A1" t="s">
        <v>13</v>
      </c>
      <c r="B1" t="s">
        <v>6</v>
      </c>
      <c r="C1" t="s">
        <v>1</v>
      </c>
      <c r="D1" t="s">
        <v>11</v>
      </c>
      <c r="E1" t="s">
        <v>14</v>
      </c>
    </row>
    <row r="2" spans="1:5" x14ac:dyDescent="0.55000000000000004">
      <c r="A2">
        <v>48.964285714285701</v>
      </c>
      <c r="B2">
        <v>2200</v>
      </c>
      <c r="C2">
        <v>97.6</v>
      </c>
      <c r="D2">
        <f>((C2+A2)*B2)*0.000000001</f>
        <v>3.2244142857142853E-4</v>
      </c>
      <c r="E2">
        <f>1/D2</f>
        <v>3101.3384490649469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E2"/>
    </sheetView>
  </sheetViews>
  <sheetFormatPr defaultRowHeight="14.4" x14ac:dyDescent="0.55000000000000004"/>
  <cols>
    <col min="4" max="4" width="12" bestFit="1" customWidth="1"/>
  </cols>
  <sheetData>
    <row r="1" spans="1:5" x14ac:dyDescent="0.55000000000000004">
      <c r="A1" t="s">
        <v>13</v>
      </c>
      <c r="B1" t="s">
        <v>15</v>
      </c>
      <c r="C1" t="s">
        <v>1</v>
      </c>
      <c r="D1" t="s">
        <v>11</v>
      </c>
      <c r="E1" t="s">
        <v>14</v>
      </c>
    </row>
    <row r="2" spans="1:5" x14ac:dyDescent="0.55000000000000004">
      <c r="A2">
        <v>48.964285714285701</v>
      </c>
      <c r="B2">
        <v>10</v>
      </c>
      <c r="C2">
        <v>21.98</v>
      </c>
      <c r="D2">
        <f>(B2/(C2+A2))*0.001</f>
        <v>1.4095567950705789E-4</v>
      </c>
      <c r="E2">
        <f>1/D2</f>
        <v>7094.4285714285697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defaultRowHeight="14.4" x14ac:dyDescent="0.55000000000000004"/>
  <cols>
    <col min="4" max="4" width="10.83984375" bestFit="1" customWidth="1"/>
  </cols>
  <sheetData>
    <row r="1" spans="1:7" x14ac:dyDescent="0.55000000000000004">
      <c r="A1" t="s">
        <v>19</v>
      </c>
      <c r="B1" t="s">
        <v>16</v>
      </c>
      <c r="C1" t="s">
        <v>20</v>
      </c>
      <c r="E1" t="s">
        <v>18</v>
      </c>
      <c r="F1" t="s">
        <v>17</v>
      </c>
      <c r="G1" t="s">
        <v>0</v>
      </c>
    </row>
    <row r="2" spans="1:7" x14ac:dyDescent="0.55000000000000004">
      <c r="A2" s="3">
        <v>97.63</v>
      </c>
      <c r="B2" s="3">
        <v>9.9999999999999995E-7</v>
      </c>
      <c r="C2">
        <f>1.96/2</f>
        <v>0.98</v>
      </c>
      <c r="E2" s="3">
        <f>1/(B2*A2)</f>
        <v>10242.753252074159</v>
      </c>
      <c r="F2">
        <f>E2/(2*PI())</f>
        <v>1630.1848109381888</v>
      </c>
      <c r="G2" s="3">
        <f>1/(2*PI()*B2*A2)</f>
        <v>1630.1848109381888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 circuit</vt:lpstr>
      <vt:lpstr>RC circuit</vt:lpstr>
      <vt:lpstr>RL circuit</vt:lpstr>
      <vt:lpstr>LPF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2016-04-06T18:40:27Z</dcterms:modified>
</cp:coreProperties>
</file>