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Galvez Soriano\Documents\Teaching\ECON13310\Lectures\L16\"/>
    </mc:Choice>
  </mc:AlternateContent>
  <xr:revisionPtr revIDLastSave="0" documentId="13_ncr:1_{BC140790-812D-4753-B14C-CB952E370F77}" xr6:coauthVersionLast="47" xr6:coauthVersionMax="47" xr10:uidLastSave="{00000000-0000-0000-0000-000000000000}"/>
  <bookViews>
    <workbookView xWindow="-120" yWindow="-120" windowWidth="29040" windowHeight="15720" xr2:uid="{896F59B6-B097-4C85-91FB-58C4174FF259}"/>
  </bookViews>
  <sheets>
    <sheet name="ECON13310" sheetId="1" r:id="rId1"/>
    <sheet name="CI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13" i="2"/>
  <c r="B8" i="2"/>
  <c r="C8" i="2"/>
  <c r="D8" i="2"/>
  <c r="E8" i="2"/>
  <c r="B9" i="2"/>
  <c r="G9" i="2" s="1"/>
  <c r="C9" i="2"/>
  <c r="H9" i="2" s="1"/>
  <c r="D9" i="2"/>
  <c r="I9" i="2" s="1"/>
  <c r="E9" i="2"/>
  <c r="J9" i="2" s="1"/>
  <c r="B10" i="2"/>
  <c r="C10" i="2"/>
  <c r="H10" i="2" s="1"/>
  <c r="D10" i="2"/>
  <c r="I10" i="2" s="1"/>
  <c r="E10" i="2"/>
  <c r="J10" i="2" s="1"/>
  <c r="B11" i="2"/>
  <c r="G11" i="2" s="1"/>
  <c r="C11" i="2"/>
  <c r="H11" i="2" s="1"/>
  <c r="D11" i="2"/>
  <c r="I11" i="2" s="1"/>
  <c r="E11" i="2"/>
  <c r="J11" i="2" s="1"/>
  <c r="B12" i="2"/>
  <c r="G12" i="2" s="1"/>
  <c r="C12" i="2"/>
  <c r="H12" i="2" s="1"/>
  <c r="D12" i="2"/>
  <c r="I12" i="2" s="1"/>
  <c r="E12" i="2"/>
  <c r="J12" i="2" s="1"/>
  <c r="B13" i="2"/>
  <c r="G13" i="2" s="1"/>
  <c r="C13" i="2"/>
  <c r="D13" i="2"/>
  <c r="E13" i="2"/>
  <c r="B14" i="2"/>
  <c r="G14" i="2" s="1"/>
  <c r="C14" i="2"/>
  <c r="H14" i="2" s="1"/>
  <c r="D14" i="2"/>
  <c r="I14" i="2" s="1"/>
  <c r="E14" i="2"/>
  <c r="J14" i="2" s="1"/>
  <c r="B15" i="2"/>
  <c r="C15" i="2"/>
  <c r="D15" i="2"/>
  <c r="E15" i="2"/>
  <c r="B16" i="2"/>
  <c r="C16" i="2"/>
  <c r="H16" i="2" s="1"/>
  <c r="D16" i="2"/>
  <c r="I16" i="2" s="1"/>
  <c r="E16" i="2"/>
  <c r="J16" i="2" s="1"/>
  <c r="B17" i="2"/>
  <c r="G17" i="2" s="1"/>
  <c r="C17" i="2"/>
  <c r="H17" i="2" s="1"/>
  <c r="D17" i="2"/>
  <c r="I17" i="2" s="1"/>
  <c r="E17" i="2"/>
  <c r="J17" i="2" s="1"/>
  <c r="B18" i="2"/>
  <c r="C18" i="2"/>
  <c r="D18" i="2"/>
  <c r="E18" i="2"/>
  <c r="B19" i="2"/>
  <c r="G19" i="2" s="1"/>
  <c r="C19" i="2"/>
  <c r="H19" i="2" s="1"/>
  <c r="D19" i="2"/>
  <c r="I19" i="2" s="1"/>
  <c r="E19" i="2"/>
  <c r="J19" i="2" s="1"/>
  <c r="B20" i="2"/>
  <c r="G20" i="2" s="1"/>
  <c r="C20" i="2"/>
  <c r="H20" i="2" s="1"/>
  <c r="D20" i="2"/>
  <c r="I20" i="2" s="1"/>
  <c r="E20" i="2"/>
  <c r="J20" i="2" s="1"/>
  <c r="B21" i="2"/>
  <c r="G21" i="2" s="1"/>
  <c r="C21" i="2"/>
  <c r="H21" i="2" s="1"/>
  <c r="D21" i="2"/>
  <c r="I21" i="2" s="1"/>
  <c r="E21" i="2"/>
  <c r="J21" i="2" s="1"/>
  <c r="B22" i="2"/>
  <c r="G22" i="2" s="1"/>
  <c r="C22" i="2"/>
  <c r="H22" i="2" s="1"/>
  <c r="D22" i="2"/>
  <c r="I22" i="2" s="1"/>
  <c r="E22" i="2"/>
  <c r="J22" i="2" s="1"/>
  <c r="B23" i="2"/>
  <c r="G23" i="2" s="1"/>
  <c r="C23" i="2"/>
  <c r="D23" i="2"/>
  <c r="E23" i="2"/>
  <c r="B24" i="2"/>
  <c r="G24" i="2" s="1"/>
  <c r="C24" i="2"/>
  <c r="H24" i="2" s="1"/>
  <c r="D24" i="2"/>
  <c r="I24" i="2" s="1"/>
  <c r="E24" i="2"/>
  <c r="J24" i="2" s="1"/>
  <c r="B25" i="2"/>
  <c r="C25" i="2"/>
  <c r="D25" i="2"/>
  <c r="E25" i="2"/>
  <c r="B26" i="2"/>
  <c r="C26" i="2"/>
  <c r="H26" i="2" s="1"/>
  <c r="D26" i="2"/>
  <c r="I26" i="2" s="1"/>
  <c r="E26" i="2"/>
  <c r="J26" i="2" s="1"/>
  <c r="C7" i="2"/>
  <c r="H7" i="2" s="1"/>
  <c r="D7" i="2"/>
  <c r="I7" i="2" s="1"/>
  <c r="E7" i="2"/>
  <c r="J7" i="2" s="1"/>
  <c r="B7" i="2"/>
  <c r="G7" i="2" s="1"/>
  <c r="K9" i="2" s="1"/>
  <c r="L9" i="2" s="1"/>
  <c r="G99" i="2"/>
  <c r="G98" i="2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K76" i="2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K53" i="2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K30" i="2"/>
  <c r="L30" i="2" s="1"/>
  <c r="G26" i="2"/>
  <c r="J25" i="2"/>
  <c r="I25" i="2"/>
  <c r="H25" i="2"/>
  <c r="G25" i="2"/>
  <c r="I23" i="2"/>
  <c r="J23" i="2"/>
  <c r="H23" i="2"/>
  <c r="I18" i="2"/>
  <c r="H18" i="2"/>
  <c r="G18" i="2"/>
  <c r="J18" i="2"/>
  <c r="G16" i="2"/>
  <c r="H15" i="2"/>
  <c r="G15" i="2"/>
  <c r="J15" i="2"/>
  <c r="I15" i="2"/>
  <c r="J13" i="2"/>
  <c r="I13" i="2"/>
  <c r="H13" i="2"/>
  <c r="G10" i="2"/>
  <c r="J8" i="2"/>
  <c r="I8" i="2"/>
  <c r="H8" i="2"/>
  <c r="G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K68" i="2" l="1"/>
  <c r="L68" i="2" s="1"/>
  <c r="K94" i="2"/>
  <c r="L94" i="2" s="1"/>
  <c r="K32" i="2"/>
  <c r="L32" i="2" s="1"/>
  <c r="N32" i="2" s="1"/>
  <c r="K31" i="2"/>
  <c r="L31" i="2" s="1"/>
  <c r="M31" i="2" s="1"/>
  <c r="K56" i="2"/>
  <c r="L56" i="2" s="1"/>
  <c r="M56" i="2" s="1"/>
  <c r="B98" i="2"/>
  <c r="N68" i="2"/>
  <c r="M68" i="2"/>
  <c r="N94" i="2"/>
  <c r="M94" i="2"/>
  <c r="K41" i="2"/>
  <c r="L41" i="2" s="1"/>
  <c r="K26" i="2"/>
  <c r="L26" i="2" s="1"/>
  <c r="K24" i="2"/>
  <c r="L24" i="2" s="1"/>
  <c r="L13" i="2"/>
  <c r="K15" i="2"/>
  <c r="L15" i="2" s="1"/>
  <c r="K45" i="2"/>
  <c r="L45" i="2" s="1"/>
  <c r="K37" i="2"/>
  <c r="L37" i="2" s="1"/>
  <c r="K48" i="2"/>
  <c r="L48" i="2" s="1"/>
  <c r="K40" i="2"/>
  <c r="L40" i="2" s="1"/>
  <c r="N56" i="2"/>
  <c r="K91" i="2"/>
  <c r="L91" i="2" s="1"/>
  <c r="N9" i="2"/>
  <c r="M9" i="2"/>
  <c r="N30" i="2"/>
  <c r="M30" i="2"/>
  <c r="K64" i="2"/>
  <c r="L64" i="2" s="1"/>
  <c r="K83" i="2"/>
  <c r="L83" i="2" s="1"/>
  <c r="K16" i="2"/>
  <c r="L16" i="2" s="1"/>
  <c r="K19" i="2"/>
  <c r="L19" i="2" s="1"/>
  <c r="K23" i="2"/>
  <c r="L23" i="2" s="1"/>
  <c r="K22" i="2"/>
  <c r="L22" i="2" s="1"/>
  <c r="K25" i="2"/>
  <c r="L25" i="2" s="1"/>
  <c r="K17" i="2"/>
  <c r="L17" i="2" s="1"/>
  <c r="K20" i="2"/>
  <c r="L20" i="2" s="1"/>
  <c r="K8" i="2"/>
  <c r="L8" i="2" s="1"/>
  <c r="K11" i="2"/>
  <c r="L11" i="2" s="1"/>
  <c r="K14" i="2"/>
  <c r="L14" i="2" s="1"/>
  <c r="K77" i="2"/>
  <c r="L77" i="2" s="1"/>
  <c r="L7" i="2"/>
  <c r="K18" i="2"/>
  <c r="L18" i="2" s="1"/>
  <c r="K59" i="2"/>
  <c r="L59" i="2" s="1"/>
  <c r="K67" i="2"/>
  <c r="L67" i="2" s="1"/>
  <c r="K72" i="2"/>
  <c r="L72" i="2" s="1"/>
  <c r="K78" i="2"/>
  <c r="L78" i="2" s="1"/>
  <c r="K12" i="2"/>
  <c r="L12" i="2" s="1"/>
  <c r="K10" i="2"/>
  <c r="L10" i="2" s="1"/>
  <c r="K60" i="2"/>
  <c r="L60" i="2" s="1"/>
  <c r="K21" i="2"/>
  <c r="L21" i="2" s="1"/>
  <c r="B99" i="2"/>
  <c r="C99" i="2"/>
  <c r="D99" i="2"/>
  <c r="D98" i="2"/>
  <c r="E99" i="2"/>
  <c r="K88" i="2"/>
  <c r="L88" i="2" s="1"/>
  <c r="K80" i="2"/>
  <c r="L80" i="2" s="1"/>
  <c r="K92" i="2"/>
  <c r="L92" i="2" s="1"/>
  <c r="E98" i="2"/>
  <c r="K84" i="2"/>
  <c r="L84" i="2" s="1"/>
  <c r="K86" i="2"/>
  <c r="L86" i="2" s="1"/>
  <c r="K47" i="2"/>
  <c r="L47" i="2" s="1"/>
  <c r="K43" i="2"/>
  <c r="L43" i="2" s="1"/>
  <c r="K39" i="2"/>
  <c r="L39" i="2" s="1"/>
  <c r="K35" i="2"/>
  <c r="L35" i="2" s="1"/>
  <c r="C98" i="2"/>
  <c r="K33" i="2"/>
  <c r="L33" i="2" s="1"/>
  <c r="K49" i="2"/>
  <c r="L49" i="2" s="1"/>
  <c r="K70" i="2"/>
  <c r="L70" i="2" s="1"/>
  <c r="K79" i="2"/>
  <c r="L79" i="2" s="1"/>
  <c r="K87" i="2"/>
  <c r="L87" i="2" s="1"/>
  <c r="K95" i="2"/>
  <c r="L95" i="2" s="1"/>
  <c r="K36" i="2"/>
  <c r="L36" i="2" s="1"/>
  <c r="K44" i="2"/>
  <c r="L44" i="2" s="1"/>
  <c r="K55" i="2"/>
  <c r="L55" i="2" s="1"/>
  <c r="K63" i="2"/>
  <c r="L63" i="2" s="1"/>
  <c r="K71" i="2"/>
  <c r="L71" i="2" s="1"/>
  <c r="K82" i="2"/>
  <c r="L82" i="2" s="1"/>
  <c r="K90" i="2"/>
  <c r="L90" i="2" s="1"/>
  <c r="K34" i="2"/>
  <c r="L34" i="2" s="1"/>
  <c r="K38" i="2"/>
  <c r="L38" i="2" s="1"/>
  <c r="K42" i="2"/>
  <c r="L42" i="2" s="1"/>
  <c r="K46" i="2"/>
  <c r="L46" i="2" s="1"/>
  <c r="L53" i="2"/>
  <c r="K57" i="2"/>
  <c r="L57" i="2" s="1"/>
  <c r="K61" i="2"/>
  <c r="L61" i="2" s="1"/>
  <c r="K65" i="2"/>
  <c r="L65" i="2" s="1"/>
  <c r="K69" i="2"/>
  <c r="L69" i="2" s="1"/>
  <c r="L76" i="2"/>
  <c r="K81" i="2"/>
  <c r="L81" i="2" s="1"/>
  <c r="K85" i="2"/>
  <c r="L85" i="2" s="1"/>
  <c r="K89" i="2"/>
  <c r="L89" i="2" s="1"/>
  <c r="K93" i="2"/>
  <c r="L93" i="2" s="1"/>
  <c r="K54" i="2"/>
  <c r="L54" i="2" s="1"/>
  <c r="K58" i="2"/>
  <c r="L58" i="2" s="1"/>
  <c r="K62" i="2"/>
  <c r="L62" i="2" s="1"/>
  <c r="K66" i="2"/>
  <c r="L66" i="2" s="1"/>
  <c r="M32" i="2" l="1"/>
  <c r="N31" i="2"/>
  <c r="N65" i="2"/>
  <c r="M65" i="2"/>
  <c r="N64" i="2"/>
  <c r="M64" i="2"/>
  <c r="N53" i="2"/>
  <c r="M53" i="2"/>
  <c r="N67" i="2"/>
  <c r="M67" i="2"/>
  <c r="N46" i="2"/>
  <c r="M46" i="2"/>
  <c r="N59" i="2"/>
  <c r="M59" i="2"/>
  <c r="M47" i="2"/>
  <c r="N47" i="2"/>
  <c r="N91" i="2"/>
  <c r="M91" i="2"/>
  <c r="N86" i="2"/>
  <c r="M86" i="2"/>
  <c r="N84" i="2"/>
  <c r="M84" i="2"/>
  <c r="N90" i="2"/>
  <c r="M90" i="2"/>
  <c r="N14" i="2"/>
  <c r="M14" i="2"/>
  <c r="N82" i="2"/>
  <c r="M82" i="2"/>
  <c r="N48" i="2"/>
  <c r="M48" i="2"/>
  <c r="N71" i="2"/>
  <c r="M71" i="2"/>
  <c r="N80" i="2"/>
  <c r="M80" i="2"/>
  <c r="N8" i="2"/>
  <c r="M8" i="2"/>
  <c r="M37" i="2"/>
  <c r="N37" i="2"/>
  <c r="N33" i="2"/>
  <c r="M33" i="2"/>
  <c r="N12" i="2"/>
  <c r="M12" i="2"/>
  <c r="N39" i="2"/>
  <c r="M39" i="2"/>
  <c r="M43" i="2"/>
  <c r="N43" i="2"/>
  <c r="N42" i="2"/>
  <c r="M42" i="2"/>
  <c r="N18" i="2"/>
  <c r="M18" i="2"/>
  <c r="N38" i="2"/>
  <c r="M38" i="2"/>
  <c r="N7" i="2"/>
  <c r="M7" i="2"/>
  <c r="N34" i="2"/>
  <c r="M34" i="2"/>
  <c r="N77" i="2"/>
  <c r="M77" i="2"/>
  <c r="N40" i="2"/>
  <c r="M40" i="2"/>
  <c r="N92" i="2"/>
  <c r="M92" i="2"/>
  <c r="N11" i="2"/>
  <c r="M11" i="2"/>
  <c r="M66" i="2"/>
  <c r="N66" i="2"/>
  <c r="M62" i="2"/>
  <c r="N62" i="2"/>
  <c r="M63" i="2"/>
  <c r="N63" i="2"/>
  <c r="N88" i="2"/>
  <c r="M88" i="2"/>
  <c r="N20" i="2"/>
  <c r="M20" i="2"/>
  <c r="N45" i="2"/>
  <c r="M45" i="2"/>
  <c r="M58" i="2"/>
  <c r="N58" i="2"/>
  <c r="M55" i="2"/>
  <c r="N55" i="2"/>
  <c r="N17" i="2"/>
  <c r="M17" i="2"/>
  <c r="M54" i="2"/>
  <c r="N54" i="2"/>
  <c r="M44" i="2"/>
  <c r="N44" i="2"/>
  <c r="N25" i="2"/>
  <c r="M25" i="2"/>
  <c r="N93" i="2"/>
  <c r="M93" i="2"/>
  <c r="M36" i="2"/>
  <c r="N36" i="2"/>
  <c r="M22" i="2"/>
  <c r="N22" i="2"/>
  <c r="N15" i="2"/>
  <c r="M15" i="2"/>
  <c r="N89" i="2"/>
  <c r="M89" i="2"/>
  <c r="N95" i="2"/>
  <c r="M95" i="2"/>
  <c r="M23" i="2"/>
  <c r="N23" i="2"/>
  <c r="M13" i="2"/>
  <c r="N13" i="2"/>
  <c r="N85" i="2"/>
  <c r="M85" i="2"/>
  <c r="N87" i="2"/>
  <c r="M87" i="2"/>
  <c r="N19" i="2"/>
  <c r="M19" i="2"/>
  <c r="N24" i="2"/>
  <c r="M24" i="2"/>
  <c r="N81" i="2"/>
  <c r="M81" i="2"/>
  <c r="N79" i="2"/>
  <c r="M79" i="2"/>
  <c r="N21" i="2"/>
  <c r="M21" i="2"/>
  <c r="N16" i="2"/>
  <c r="M16" i="2"/>
  <c r="N26" i="2"/>
  <c r="M26" i="2"/>
  <c r="N76" i="2"/>
  <c r="M76" i="2"/>
  <c r="M70" i="2"/>
  <c r="N70" i="2"/>
  <c r="N60" i="2"/>
  <c r="M60" i="2"/>
  <c r="N41" i="2"/>
  <c r="M41" i="2"/>
  <c r="N69" i="2"/>
  <c r="M69" i="2"/>
  <c r="N49" i="2"/>
  <c r="M49" i="2"/>
  <c r="M10" i="2"/>
  <c r="N10" i="2"/>
  <c r="N83" i="2"/>
  <c r="M83" i="2"/>
  <c r="N61" i="2"/>
  <c r="M61" i="2"/>
  <c r="M78" i="2"/>
  <c r="N78" i="2"/>
  <c r="N57" i="2"/>
  <c r="M57" i="2"/>
  <c r="N35" i="2"/>
  <c r="M35" i="2"/>
  <c r="N72" i="2"/>
  <c r="M72" i="2"/>
  <c r="B511" i="1" l="1"/>
  <c r="B510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M27" i="1" s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K28" i="1"/>
  <c r="F28" i="1"/>
  <c r="K27" i="1"/>
  <c r="F27" i="1"/>
  <c r="K26" i="1"/>
  <c r="F26" i="1"/>
  <c r="K25" i="1"/>
  <c r="F25" i="1"/>
  <c r="K24" i="1"/>
  <c r="F24" i="1"/>
  <c r="K23" i="1"/>
  <c r="F23" i="1"/>
  <c r="K22" i="1"/>
  <c r="F22" i="1"/>
  <c r="K21" i="1"/>
  <c r="F21" i="1"/>
  <c r="K20" i="1"/>
  <c r="F20" i="1"/>
  <c r="M19" i="1" s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M20" i="1" s="1"/>
  <c r="K11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H11" i="1"/>
  <c r="F11" i="1"/>
  <c r="K10" i="1"/>
  <c r="J10" i="1"/>
  <c r="H10" i="1"/>
  <c r="F10" i="1"/>
  <c r="D10" i="1"/>
  <c r="D11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K9" i="1"/>
  <c r="M23" i="1" l="1"/>
  <c r="M13" i="1"/>
  <c r="M25" i="1"/>
  <c r="H12" i="1"/>
  <c r="M9" i="1"/>
  <c r="M10" i="1"/>
  <c r="M16" i="1"/>
  <c r="D12" i="1"/>
  <c r="M17" i="1"/>
  <c r="M18" i="1"/>
  <c r="M11" i="1"/>
  <c r="M15" i="1"/>
  <c r="M22" i="1"/>
  <c r="M12" i="1"/>
  <c r="M24" i="1"/>
  <c r="M14" i="1"/>
  <c r="M28" i="1"/>
  <c r="M21" i="1"/>
  <c r="M26" i="1"/>
  <c r="D13" i="1" l="1"/>
  <c r="H13" i="1"/>
  <c r="H14" i="1" l="1"/>
  <c r="D14" i="1"/>
  <c r="D15" i="1" l="1"/>
  <c r="H15" i="1"/>
  <c r="H16" i="1" l="1"/>
  <c r="D16" i="1"/>
  <c r="D17" i="1" l="1"/>
  <c r="H17" i="1"/>
  <c r="H18" i="1" l="1"/>
  <c r="D18" i="1"/>
  <c r="D19" i="1" l="1"/>
  <c r="H19" i="1"/>
  <c r="H20" i="1" l="1"/>
  <c r="D20" i="1"/>
  <c r="D21" i="1" l="1"/>
  <c r="H21" i="1"/>
  <c r="H22" i="1" l="1"/>
  <c r="D22" i="1"/>
  <c r="D23" i="1" l="1"/>
  <c r="H23" i="1"/>
  <c r="H24" i="1" l="1"/>
  <c r="D24" i="1"/>
  <c r="D25" i="1" l="1"/>
  <c r="H25" i="1"/>
  <c r="H26" i="1" l="1"/>
  <c r="D26" i="1"/>
  <c r="D27" i="1" l="1"/>
  <c r="H27" i="1"/>
  <c r="H28" i="1" l="1"/>
  <c r="D28" i="1"/>
  <c r="D29" i="1" l="1"/>
  <c r="H29" i="1"/>
  <c r="H30" i="1" l="1"/>
  <c r="D30" i="1"/>
  <c r="D31" i="1" l="1"/>
  <c r="H31" i="1"/>
  <c r="H32" i="1" l="1"/>
  <c r="D32" i="1"/>
  <c r="D33" i="1" l="1"/>
  <c r="H33" i="1"/>
  <c r="H34" i="1" l="1"/>
  <c r="D34" i="1"/>
  <c r="D35" i="1" l="1"/>
  <c r="H35" i="1"/>
  <c r="H36" i="1" l="1"/>
  <c r="D36" i="1"/>
  <c r="D37" i="1" l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L27" i="1" s="1"/>
  <c r="H37" i="1"/>
  <c r="H38" i="1" l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N2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8" i="1"/>
  <c r="L25" i="1"/>
  <c r="L26" i="1"/>
  <c r="N9" i="1" l="1"/>
  <c r="N11" i="1"/>
  <c r="N10" i="1"/>
  <c r="N12" i="1"/>
  <c r="N13" i="1"/>
  <c r="N14" i="1"/>
  <c r="N15" i="1"/>
  <c r="N16" i="1"/>
  <c r="N17" i="1"/>
  <c r="N18" i="1"/>
  <c r="N22" i="1"/>
  <c r="N19" i="1"/>
  <c r="N20" i="1"/>
  <c r="N21" i="1"/>
  <c r="N23" i="1"/>
  <c r="N25" i="1"/>
  <c r="N24" i="1"/>
  <c r="N26" i="1"/>
  <c r="N27" i="1"/>
</calcChain>
</file>

<file path=xl/sharedStrings.xml><?xml version="1.0" encoding="utf-8"?>
<sst xmlns="http://schemas.openxmlformats.org/spreadsheetml/2006/main" count="61" uniqueCount="34">
  <si>
    <t>Variable A</t>
  </si>
  <si>
    <t>Variable B</t>
  </si>
  <si>
    <t>Variable C</t>
  </si>
  <si>
    <t>AR(1)</t>
  </si>
  <si>
    <t>MA(1)</t>
  </si>
  <si>
    <t>ARMA(1,1)</t>
  </si>
  <si>
    <t>et</t>
  </si>
  <si>
    <t>Plots of  the Generated Time Series</t>
  </si>
  <si>
    <t>m:</t>
  </si>
  <si>
    <t>Observation</t>
  </si>
  <si>
    <t>Lag</t>
  </si>
  <si>
    <t>Autocorrelation Function (ACF)</t>
  </si>
  <si>
    <t>Autocorrelograms for the Generated Time Series</t>
  </si>
  <si>
    <t>PAC at Lag 1 for Variable A</t>
  </si>
  <si>
    <t>Mean</t>
  </si>
  <si>
    <t>Standard Deviation</t>
  </si>
  <si>
    <t>ρ:</t>
  </si>
  <si>
    <r>
      <t>Y_{t}=</t>
    </r>
    <r>
      <rPr>
        <b/>
        <sz val="11"/>
        <color theme="1"/>
        <rFont val="Symbol"/>
        <family val="1"/>
        <charset val="2"/>
      </rPr>
      <t xml:space="preserve">m </t>
    </r>
    <r>
      <rPr>
        <b/>
        <sz val="11"/>
        <color theme="1"/>
        <rFont val="Calibri"/>
        <family val="2"/>
        <scheme val="minor"/>
      </rPr>
      <t xml:space="preserve">+ e_{t} + </t>
    </r>
    <r>
      <rPr>
        <b/>
        <sz val="11"/>
        <color theme="1"/>
        <rFont val="Symbol"/>
        <family val="1"/>
        <charset val="2"/>
      </rPr>
      <t xml:space="preserve">f </t>
    </r>
    <r>
      <rPr>
        <b/>
        <sz val="11"/>
        <color theme="1"/>
        <rFont val="Calibri"/>
        <family val="2"/>
        <scheme val="minor"/>
      </rPr>
      <t>e_{t-1}</t>
    </r>
  </si>
  <si>
    <r>
      <t xml:space="preserve">Y_{t} = 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 xml:space="preserve"> + ρ Y_{t-1} + et</t>
    </r>
  </si>
  <si>
    <r>
      <t xml:space="preserve">Y_{t} = μ + ρ Y_{t-1} + et + </t>
    </r>
    <r>
      <rPr>
        <b/>
        <sz val="11"/>
        <color theme="1"/>
        <rFont val="Symbol"/>
        <family val="1"/>
        <charset val="2"/>
      </rPr>
      <t xml:space="preserve">f </t>
    </r>
    <r>
      <rPr>
        <b/>
        <sz val="11"/>
        <color theme="1"/>
        <rFont val="Calibri"/>
        <family val="2"/>
        <scheme val="minor"/>
      </rPr>
      <t>e_{t-1}</t>
    </r>
  </si>
  <si>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:</t>
    </r>
  </si>
  <si>
    <t>Number of observations:</t>
  </si>
  <si>
    <t>95% Confidence band</t>
  </si>
  <si>
    <r>
      <t>Autocorrelation Function (ACF)</t>
    </r>
    <r>
      <rPr>
        <b/>
        <i/>
        <sz val="11"/>
        <color theme="1"/>
        <rFont val="Calibri"/>
        <family val="2"/>
        <scheme val="minor"/>
      </rPr>
      <t xml:space="preserve"> 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</si>
  <si>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Squares of Autocorrlelations:</t>
    </r>
    <r>
      <rPr>
        <b/>
        <i/>
        <sz val="11"/>
        <color theme="1"/>
        <rFont val="Calibri"/>
        <family val="2"/>
        <scheme val="minor"/>
      </rPr>
      <t xml:space="preserve"> r</t>
    </r>
    <r>
      <rPr>
        <b/>
        <i/>
        <vertAlign val="subscript"/>
        <sz val="11"/>
        <color theme="1"/>
        <rFont val="Calibri"/>
        <family val="2"/>
        <scheme val="minor"/>
      </rPr>
      <t>s</t>
    </r>
    <r>
      <rPr>
        <b/>
        <i/>
        <vertAlign val="superscript"/>
        <sz val="11"/>
        <color theme="1"/>
        <rFont val="Calibri"/>
        <family val="2"/>
        <scheme val="minor"/>
      </rPr>
      <t>2</t>
    </r>
  </si>
  <si>
    <r>
      <t xml:space="preserve">Sampling variance of </t>
    </r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:</t>
    </r>
  </si>
  <si>
    <r>
      <t xml:space="preserve">Sampling standard deviation of </t>
    </r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:</t>
    </r>
  </si>
  <si>
    <r>
      <t xml:space="preserve">- 2 x sd of </t>
    </r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</si>
  <si>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 xml:space="preserve">+ 2 x sd of </t>
    </r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</si>
  <si>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t>Variable A: AR(1)</t>
  </si>
  <si>
    <t>Variable B: MA(1)</t>
  </si>
  <si>
    <t>Variable C: ARMA(1,1)</t>
  </si>
  <si>
    <t>Ljung-Box Q Statistics</t>
  </si>
  <si>
    <r>
      <t xml:space="preserve">Critical 95% </t>
    </r>
    <r>
      <rPr>
        <b/>
        <sz val="11"/>
        <color theme="1"/>
        <rFont val="Symbol"/>
        <family val="1"/>
        <charset val="2"/>
      </rPr>
      <t>c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Values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</si>
</sst>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000"/>
    <numFmt numFmtId="166" formatCode="0.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1"/>
      <charset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1" fillId="3" borderId="0" xfId="0" applyFont="1" applyFill="1"/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3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0" fillId="2" borderId="0" xfId="0" applyNumberFormat="1" applyFill="1"/>
    <xf numFmtId="1" fontId="1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right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164" fontId="0" fillId="2" borderId="4" xfId="0" applyNumberForma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 applyFill="1"/>
    <xf numFmtId="0" fontId="6" fillId="3" borderId="0" xfId="0" applyFont="1" applyFill="1" applyAlignment="1">
      <alignment horizontal="right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6" xfId="0" applyFont="1" applyBorder="1" applyAlignment="1">
      <alignment horizontal="right" wrapText="1"/>
    </xf>
    <xf numFmtId="0" fontId="1" fillId="2" borderId="8" xfId="0" applyFont="1" applyFill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 wrapText="1"/>
    </xf>
    <xf numFmtId="166" fontId="0" fillId="0" borderId="0" xfId="0" applyNumberFormat="1"/>
    <xf numFmtId="166" fontId="1" fillId="0" borderId="6" xfId="0" applyNumberFormat="1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166" fontId="1" fillId="0" borderId="8" xfId="0" applyNumberFormat="1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166" fontId="1" fillId="0" borderId="7" xfId="0" quotePrefix="1" applyNumberFormat="1" applyFont="1" applyBorder="1" applyAlignment="1">
      <alignment horizontal="center" vertical="center" wrapText="1"/>
    </xf>
    <xf numFmtId="166" fontId="1" fillId="0" borderId="8" xfId="0" quotePrefix="1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0" fillId="5" borderId="10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166" fontId="0" fillId="0" borderId="0" xfId="0" applyNumberFormat="1" applyFill="1" applyAlignment="1">
      <alignment horizontal="right"/>
    </xf>
    <xf numFmtId="164" fontId="0" fillId="0" borderId="1" xfId="0" applyNumberFormat="1" applyFill="1" applyBorder="1"/>
    <xf numFmtId="164" fontId="0" fillId="0" borderId="9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11" xfId="0" applyNumberFormat="1" applyFill="1" applyBorder="1"/>
    <xf numFmtId="164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 A</a:t>
            </a:r>
          </a:p>
        </c:rich>
      </c:tx>
      <c:layout>
        <c:manualLayout>
          <c:xMode val="edge"/>
          <c:yMode val="edge"/>
          <c:x val="0.39832750072907552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025517643627883E-2"/>
          <c:y val="0.13924795858850991"/>
          <c:w val="0.88805081656459606"/>
          <c:h val="0.80935148731408779"/>
        </c:manualLayout>
      </c:layout>
      <c:scatterChart>
        <c:scatterStyle val="smoothMarker"/>
        <c:varyColors val="0"/>
        <c:ser>
          <c:idx val="1"/>
          <c:order val="0"/>
          <c:tx>
            <c:v>Variable 1</c:v>
          </c:tx>
          <c:spPr>
            <a:ln w="9525">
              <a:solidFill>
                <a:srgbClr val="002060"/>
              </a:solidFill>
            </a:ln>
          </c:spPr>
          <c:marker>
            <c:symbol val="none"/>
          </c:marker>
          <c:yVal>
            <c:numRef>
              <c:f>ECON13310!$D$9:$D$509</c:f>
              <c:numCache>
                <c:formatCode>0.000</c:formatCode>
                <c:ptCount val="501"/>
                <c:pt idx="0">
                  <c:v>0</c:v>
                </c:pt>
                <c:pt idx="1">
                  <c:v>2.7145403085596627</c:v>
                </c:pt>
                <c:pt idx="2">
                  <c:v>5.0832671892370858</c:v>
                </c:pt>
                <c:pt idx="3">
                  <c:v>6.6243432167904039</c:v>
                </c:pt>
                <c:pt idx="4">
                  <c:v>5.6479627343015331</c:v>
                </c:pt>
                <c:pt idx="5">
                  <c:v>5.7347463263008986</c:v>
                </c:pt>
                <c:pt idx="6">
                  <c:v>5.6022018095886281</c:v>
                </c:pt>
                <c:pt idx="7">
                  <c:v>5.5127472480878579</c:v>
                </c:pt>
                <c:pt idx="8">
                  <c:v>5.5236853026804145</c:v>
                </c:pt>
                <c:pt idx="9">
                  <c:v>6.0750990573868702</c:v>
                </c:pt>
                <c:pt idx="10">
                  <c:v>6.9386003476632458</c:v>
                </c:pt>
                <c:pt idx="11">
                  <c:v>5.6723973583197989</c:v>
                </c:pt>
                <c:pt idx="12">
                  <c:v>6.6252747750597027</c:v>
                </c:pt>
                <c:pt idx="13">
                  <c:v>6.8393299371946714</c:v>
                </c:pt>
                <c:pt idx="14">
                  <c:v>8.6428757813392831</c:v>
                </c:pt>
                <c:pt idx="15">
                  <c:v>8.4507912231687143</c:v>
                </c:pt>
                <c:pt idx="16">
                  <c:v>8.1840550145968809</c:v>
                </c:pt>
                <c:pt idx="17">
                  <c:v>8.4574957248398857</c:v>
                </c:pt>
                <c:pt idx="18">
                  <c:v>7.3287452083222844</c:v>
                </c:pt>
                <c:pt idx="19">
                  <c:v>4.5569842757548917</c:v>
                </c:pt>
                <c:pt idx="20">
                  <c:v>6.1326012134119932</c:v>
                </c:pt>
                <c:pt idx="21">
                  <c:v>7.8311508075701859</c:v>
                </c:pt>
                <c:pt idx="22">
                  <c:v>8.8719822431930488</c:v>
                </c:pt>
                <c:pt idx="23">
                  <c:v>7.7657828879865765</c:v>
                </c:pt>
                <c:pt idx="24">
                  <c:v>7.9492043410908266</c:v>
                </c:pt>
                <c:pt idx="25">
                  <c:v>6.9930418393198597</c:v>
                </c:pt>
                <c:pt idx="26">
                  <c:v>7.0296067242897511</c:v>
                </c:pt>
                <c:pt idx="27">
                  <c:v>7.9132530717787786</c:v>
                </c:pt>
                <c:pt idx="28">
                  <c:v>7.740037476290313</c:v>
                </c:pt>
                <c:pt idx="29">
                  <c:v>7.1606755644641114</c:v>
                </c:pt>
                <c:pt idx="30">
                  <c:v>7.0771627256825642</c:v>
                </c:pt>
                <c:pt idx="31">
                  <c:v>7.6157378980778763</c:v>
                </c:pt>
                <c:pt idx="32">
                  <c:v>8.9300926342685116</c:v>
                </c:pt>
                <c:pt idx="33">
                  <c:v>7.9511492112944975</c:v>
                </c:pt>
                <c:pt idx="34">
                  <c:v>6.0814813331745876</c:v>
                </c:pt>
                <c:pt idx="35">
                  <c:v>5.0130189040723803</c:v>
                </c:pt>
                <c:pt idx="36">
                  <c:v>7.0240183047068658</c:v>
                </c:pt>
                <c:pt idx="37">
                  <c:v>7.1190702539599133</c:v>
                </c:pt>
                <c:pt idx="38">
                  <c:v>6.0455796947996916</c:v>
                </c:pt>
                <c:pt idx="39">
                  <c:v>6.6171485081406978</c:v>
                </c:pt>
                <c:pt idx="40">
                  <c:v>6.2567094877610732</c:v>
                </c:pt>
                <c:pt idx="41">
                  <c:v>7.4792010688755424</c:v>
                </c:pt>
                <c:pt idx="42">
                  <c:v>7.2864248352423973</c:v>
                </c:pt>
                <c:pt idx="43">
                  <c:v>6.3221759687836885</c:v>
                </c:pt>
                <c:pt idx="44">
                  <c:v>7.212370908851895</c:v>
                </c:pt>
                <c:pt idx="45">
                  <c:v>8.0967670385614916</c:v>
                </c:pt>
                <c:pt idx="46">
                  <c:v>5.7722937633920948</c:v>
                </c:pt>
                <c:pt idx="47">
                  <c:v>4.9604178864789645</c:v>
                </c:pt>
                <c:pt idx="48">
                  <c:v>5.7934906298891473</c:v>
                </c:pt>
                <c:pt idx="49">
                  <c:v>6.9589992158070633</c:v>
                </c:pt>
                <c:pt idx="50">
                  <c:v>5.1165536104537406</c:v>
                </c:pt>
                <c:pt idx="51">
                  <c:v>4.7440953377974795</c:v>
                </c:pt>
                <c:pt idx="52">
                  <c:v>6.3806972105161837</c:v>
                </c:pt>
                <c:pt idx="53">
                  <c:v>7.2253467899665687</c:v>
                </c:pt>
                <c:pt idx="54">
                  <c:v>7.0650618717838656</c:v>
                </c:pt>
                <c:pt idx="55">
                  <c:v>6.4142042054015995</c:v>
                </c:pt>
                <c:pt idx="56">
                  <c:v>6.1479686719856801</c:v>
                </c:pt>
                <c:pt idx="57">
                  <c:v>6.5059767225247516</c:v>
                </c:pt>
                <c:pt idx="58">
                  <c:v>5.8930261406010462</c:v>
                </c:pt>
                <c:pt idx="59">
                  <c:v>5.526187854899332</c:v>
                </c:pt>
                <c:pt idx="60">
                  <c:v>6.4730140142118939</c:v>
                </c:pt>
                <c:pt idx="61">
                  <c:v>7.1577275591959175</c:v>
                </c:pt>
                <c:pt idx="62">
                  <c:v>6.523472354467005</c:v>
                </c:pt>
                <c:pt idx="63">
                  <c:v>5.5145059580304077</c:v>
                </c:pt>
                <c:pt idx="64">
                  <c:v>5.4540530669236933</c:v>
                </c:pt>
                <c:pt idx="65">
                  <c:v>5.4004199268115149</c:v>
                </c:pt>
                <c:pt idx="66">
                  <c:v>5.7490816386683594</c:v>
                </c:pt>
                <c:pt idx="67">
                  <c:v>4.7637968639175128</c:v>
                </c:pt>
                <c:pt idx="68">
                  <c:v>3.6152891040365667</c:v>
                </c:pt>
                <c:pt idx="69">
                  <c:v>4.3823126430116144</c:v>
                </c:pt>
                <c:pt idx="70">
                  <c:v>3.8034631165606463</c:v>
                </c:pt>
                <c:pt idx="71">
                  <c:v>4.7208445182055279</c:v>
                </c:pt>
                <c:pt idx="72">
                  <c:v>5.0494488966317128</c:v>
                </c:pt>
                <c:pt idx="73">
                  <c:v>4.590065291237801</c:v>
                </c:pt>
                <c:pt idx="74">
                  <c:v>6.2310427632017742</c:v>
                </c:pt>
                <c:pt idx="75">
                  <c:v>7.6859506112199742</c:v>
                </c:pt>
                <c:pt idx="76">
                  <c:v>7.3278470340297908</c:v>
                </c:pt>
                <c:pt idx="77">
                  <c:v>6.2828567430113216</c:v>
                </c:pt>
                <c:pt idx="78">
                  <c:v>6.4092347273376511</c:v>
                </c:pt>
                <c:pt idx="79">
                  <c:v>7.1835919176441339</c:v>
                </c:pt>
                <c:pt idx="80">
                  <c:v>6.8387848357670737</c:v>
                </c:pt>
                <c:pt idx="81">
                  <c:v>6.9873433667992177</c:v>
                </c:pt>
                <c:pt idx="82">
                  <c:v>7.0701499105876646</c:v>
                </c:pt>
                <c:pt idx="83">
                  <c:v>6.3189488660771733</c:v>
                </c:pt>
                <c:pt idx="84">
                  <c:v>7.7640849192845076</c:v>
                </c:pt>
                <c:pt idx="85">
                  <c:v>5.8847429405563902</c:v>
                </c:pt>
                <c:pt idx="86">
                  <c:v>6.3345680178972223</c:v>
                </c:pt>
                <c:pt idx="87">
                  <c:v>6.1673343127647797</c:v>
                </c:pt>
                <c:pt idx="88">
                  <c:v>5.2430373829563273</c:v>
                </c:pt>
                <c:pt idx="89">
                  <c:v>7.8267696111757701</c:v>
                </c:pt>
                <c:pt idx="90">
                  <c:v>4.8209660151809484</c:v>
                </c:pt>
                <c:pt idx="91">
                  <c:v>4.1064134968750388</c:v>
                </c:pt>
                <c:pt idx="92">
                  <c:v>4.6632426773400999</c:v>
                </c:pt>
                <c:pt idx="93">
                  <c:v>5.5389629179537216</c:v>
                </c:pt>
                <c:pt idx="94">
                  <c:v>6.8655250807647548</c:v>
                </c:pt>
                <c:pt idx="95">
                  <c:v>9.0402622342723902</c:v>
                </c:pt>
                <c:pt idx="96">
                  <c:v>8.6682805685338309</c:v>
                </c:pt>
                <c:pt idx="97">
                  <c:v>8.9414800515335067</c:v>
                </c:pt>
                <c:pt idx="98">
                  <c:v>7.2958287916949587</c:v>
                </c:pt>
                <c:pt idx="99">
                  <c:v>6.2047948706370724</c:v>
                </c:pt>
                <c:pt idx="100">
                  <c:v>6.2905102302963218</c:v>
                </c:pt>
                <c:pt idx="101">
                  <c:v>7.58670822678876</c:v>
                </c:pt>
                <c:pt idx="102">
                  <c:v>7.4847871791207075</c:v>
                </c:pt>
                <c:pt idx="103">
                  <c:v>7.1594474116023497</c:v>
                </c:pt>
                <c:pt idx="104">
                  <c:v>6.5422659699444594</c:v>
                </c:pt>
                <c:pt idx="105">
                  <c:v>7.9724518505867676</c:v>
                </c:pt>
                <c:pt idx="106">
                  <c:v>8.0675970954966409</c:v>
                </c:pt>
                <c:pt idx="107">
                  <c:v>9.2415749635790618</c:v>
                </c:pt>
                <c:pt idx="108">
                  <c:v>8.3033095557842067</c:v>
                </c:pt>
                <c:pt idx="109">
                  <c:v>6.5577404315377592</c:v>
                </c:pt>
                <c:pt idx="110">
                  <c:v>9.5286362960495481</c:v>
                </c:pt>
                <c:pt idx="111">
                  <c:v>8.8722303241622313</c:v>
                </c:pt>
                <c:pt idx="112">
                  <c:v>7.8748688397133826</c:v>
                </c:pt>
                <c:pt idx="113">
                  <c:v>7.3061985898581669</c:v>
                </c:pt>
                <c:pt idx="114">
                  <c:v>7.1873137592249972</c:v>
                </c:pt>
                <c:pt idx="115">
                  <c:v>4.8644316495813431</c:v>
                </c:pt>
                <c:pt idx="116">
                  <c:v>5.911192076389808</c:v>
                </c:pt>
                <c:pt idx="117">
                  <c:v>6.6482398919400776</c:v>
                </c:pt>
                <c:pt idx="118">
                  <c:v>7.9314525185653162</c:v>
                </c:pt>
                <c:pt idx="119">
                  <c:v>5.4462663969858962</c:v>
                </c:pt>
                <c:pt idx="120">
                  <c:v>4.8003841226331421</c:v>
                </c:pt>
                <c:pt idx="121">
                  <c:v>6.2837833608432785</c:v>
                </c:pt>
                <c:pt idx="122">
                  <c:v>7.1593510372148517</c:v>
                </c:pt>
                <c:pt idx="123">
                  <c:v>7.9936528212232068</c:v>
                </c:pt>
                <c:pt idx="124">
                  <c:v>6.2874462012265564</c:v>
                </c:pt>
                <c:pt idx="125">
                  <c:v>4.586191605379601</c:v>
                </c:pt>
                <c:pt idx="126">
                  <c:v>5.1179439941333413</c:v>
                </c:pt>
                <c:pt idx="127">
                  <c:v>5.2235066467335622</c:v>
                </c:pt>
                <c:pt idx="128">
                  <c:v>6.4553849788761237</c:v>
                </c:pt>
                <c:pt idx="129">
                  <c:v>6.7497911446959318</c:v>
                </c:pt>
                <c:pt idx="130">
                  <c:v>5.7573292907245195</c:v>
                </c:pt>
                <c:pt idx="131">
                  <c:v>5.3353939241568042</c:v>
                </c:pt>
                <c:pt idx="132">
                  <c:v>5.2805081353969445</c:v>
                </c:pt>
                <c:pt idx="133">
                  <c:v>5.7203000649834284</c:v>
                </c:pt>
                <c:pt idx="134">
                  <c:v>4.5020942007135076</c:v>
                </c:pt>
                <c:pt idx="135">
                  <c:v>6.7156657596506824</c:v>
                </c:pt>
                <c:pt idx="136">
                  <c:v>6.4052074397970395</c:v>
                </c:pt>
                <c:pt idx="137">
                  <c:v>7.6668447176723973</c:v>
                </c:pt>
                <c:pt idx="138">
                  <c:v>8.5322099828923399</c:v>
                </c:pt>
                <c:pt idx="139">
                  <c:v>8.0062592415534954</c:v>
                </c:pt>
                <c:pt idx="140">
                  <c:v>7.780573655891585</c:v>
                </c:pt>
                <c:pt idx="141">
                  <c:v>7.7986403960578459</c:v>
                </c:pt>
                <c:pt idx="142">
                  <c:v>7.8892026715930825</c:v>
                </c:pt>
                <c:pt idx="143">
                  <c:v>8.9705539926780542</c:v>
                </c:pt>
                <c:pt idx="144">
                  <c:v>7.4564882340619709</c:v>
                </c:pt>
                <c:pt idx="145">
                  <c:v>7.7597723402298824</c:v>
                </c:pt>
                <c:pt idx="146">
                  <c:v>7.1080413251052388</c:v>
                </c:pt>
                <c:pt idx="147">
                  <c:v>6.10458130863121</c:v>
                </c:pt>
                <c:pt idx="148">
                  <c:v>6.3732403356673109</c:v>
                </c:pt>
                <c:pt idx="149">
                  <c:v>7.261467911985596</c:v>
                </c:pt>
                <c:pt idx="150">
                  <c:v>8.8956517224694487</c:v>
                </c:pt>
                <c:pt idx="151">
                  <c:v>7.785497256330399</c:v>
                </c:pt>
                <c:pt idx="152">
                  <c:v>5.3333310480160261</c:v>
                </c:pt>
                <c:pt idx="153">
                  <c:v>8.4204362878770631</c:v>
                </c:pt>
                <c:pt idx="154">
                  <c:v>7.154867097174515</c:v>
                </c:pt>
                <c:pt idx="155">
                  <c:v>6.7564862056519015</c:v>
                </c:pt>
                <c:pt idx="156">
                  <c:v>5.1268118237570226</c:v>
                </c:pt>
                <c:pt idx="157">
                  <c:v>4.7985021872865943</c:v>
                </c:pt>
                <c:pt idx="158">
                  <c:v>6.5543165931418113</c:v>
                </c:pt>
                <c:pt idx="159">
                  <c:v>7.3162990718488166</c:v>
                </c:pt>
                <c:pt idx="160">
                  <c:v>6.0335474966536751</c:v>
                </c:pt>
                <c:pt idx="161">
                  <c:v>6.7056218808358796</c:v>
                </c:pt>
                <c:pt idx="162">
                  <c:v>6.7765244780498701</c:v>
                </c:pt>
                <c:pt idx="163">
                  <c:v>5.237590799939869</c:v>
                </c:pt>
                <c:pt idx="164">
                  <c:v>6.3117663336602785</c:v>
                </c:pt>
                <c:pt idx="165">
                  <c:v>6.4883403364942867</c:v>
                </c:pt>
                <c:pt idx="166">
                  <c:v>7.8257771638590672</c:v>
                </c:pt>
                <c:pt idx="167">
                  <c:v>5.7045581586442609</c:v>
                </c:pt>
                <c:pt idx="168">
                  <c:v>7.7136476630063022</c:v>
                </c:pt>
                <c:pt idx="169">
                  <c:v>7.6387628244005361</c:v>
                </c:pt>
                <c:pt idx="170">
                  <c:v>7.1651660021564441</c:v>
                </c:pt>
                <c:pt idx="171">
                  <c:v>6.4851890030713157</c:v>
                </c:pt>
                <c:pt idx="172">
                  <c:v>6.8516758599699426</c:v>
                </c:pt>
                <c:pt idx="173">
                  <c:v>6.5772800427221156</c:v>
                </c:pt>
                <c:pt idx="174">
                  <c:v>5.7735475099339926</c:v>
                </c:pt>
                <c:pt idx="175">
                  <c:v>4.2333525240858556</c:v>
                </c:pt>
                <c:pt idx="176">
                  <c:v>4.5877469000670343</c:v>
                </c:pt>
                <c:pt idx="177">
                  <c:v>5.9041730922966522</c:v>
                </c:pt>
                <c:pt idx="178">
                  <c:v>6.4124776284991576</c:v>
                </c:pt>
                <c:pt idx="179">
                  <c:v>4.1368197587794944</c:v>
                </c:pt>
                <c:pt idx="180">
                  <c:v>5.1429443993250601</c:v>
                </c:pt>
                <c:pt idx="181">
                  <c:v>5.2307744461021208</c:v>
                </c:pt>
                <c:pt idx="182">
                  <c:v>5.9237990285487889</c:v>
                </c:pt>
                <c:pt idx="183">
                  <c:v>6.5866944489259023</c:v>
                </c:pt>
                <c:pt idx="184">
                  <c:v>5.8228018203307457</c:v>
                </c:pt>
                <c:pt idx="185">
                  <c:v>7.5521879376146011</c:v>
                </c:pt>
                <c:pt idx="186">
                  <c:v>6.8980807848077319</c:v>
                </c:pt>
                <c:pt idx="187">
                  <c:v>7.9587752234664215</c:v>
                </c:pt>
                <c:pt idx="188">
                  <c:v>5.1716380120608623</c:v>
                </c:pt>
                <c:pt idx="189">
                  <c:v>4.9874863673067935</c:v>
                </c:pt>
                <c:pt idx="190">
                  <c:v>5.6506139327697893</c:v>
                </c:pt>
                <c:pt idx="191">
                  <c:v>8.0832692502212016</c:v>
                </c:pt>
                <c:pt idx="192">
                  <c:v>8.0492319060907178</c:v>
                </c:pt>
                <c:pt idx="193">
                  <c:v>7.1858136150738359</c:v>
                </c:pt>
                <c:pt idx="194">
                  <c:v>7.4307144832079093</c:v>
                </c:pt>
                <c:pt idx="195">
                  <c:v>5.7681688491919383</c:v>
                </c:pt>
                <c:pt idx="196">
                  <c:v>4.6741230832522112</c:v>
                </c:pt>
                <c:pt idx="197">
                  <c:v>4.7439460624069474</c:v>
                </c:pt>
                <c:pt idx="198">
                  <c:v>4.4552739425537169</c:v>
                </c:pt>
                <c:pt idx="199">
                  <c:v>5.0895654666863983</c:v>
                </c:pt>
                <c:pt idx="200">
                  <c:v>4.9573781410343907</c:v>
                </c:pt>
                <c:pt idx="201">
                  <c:v>7.3621159421876987</c:v>
                </c:pt>
                <c:pt idx="202">
                  <c:v>7.4726279119538415</c:v>
                </c:pt>
                <c:pt idx="203">
                  <c:v>7.9581696690258532</c:v>
                </c:pt>
                <c:pt idx="204">
                  <c:v>7.456520671555622</c:v>
                </c:pt>
                <c:pt idx="205">
                  <c:v>6.9429570730318426</c:v>
                </c:pt>
                <c:pt idx="206">
                  <c:v>6.4623591255890229</c:v>
                </c:pt>
                <c:pt idx="207">
                  <c:v>6.2844208824801271</c:v>
                </c:pt>
                <c:pt idx="208">
                  <c:v>5.655496344931513</c:v>
                </c:pt>
                <c:pt idx="209">
                  <c:v>6.1750175327518058</c:v>
                </c:pt>
                <c:pt idx="210">
                  <c:v>5.6507218248659257</c:v>
                </c:pt>
                <c:pt idx="211">
                  <c:v>7.1077272667027831</c:v>
                </c:pt>
                <c:pt idx="212">
                  <c:v>6.6026900281650622</c:v>
                </c:pt>
                <c:pt idx="213">
                  <c:v>6.6670976017489672</c:v>
                </c:pt>
                <c:pt idx="214">
                  <c:v>7.2172980421603459</c:v>
                </c:pt>
                <c:pt idx="215">
                  <c:v>6.4083170386694679</c:v>
                </c:pt>
                <c:pt idx="216">
                  <c:v>7.0165155079836756</c:v>
                </c:pt>
                <c:pt idx="217">
                  <c:v>7.3892939294203401</c:v>
                </c:pt>
                <c:pt idx="218">
                  <c:v>7.3983737014502831</c:v>
                </c:pt>
                <c:pt idx="219">
                  <c:v>7.2590785153672313</c:v>
                </c:pt>
                <c:pt idx="220">
                  <c:v>5.8848445972670271</c:v>
                </c:pt>
                <c:pt idx="221">
                  <c:v>4.2859257224521823</c:v>
                </c:pt>
                <c:pt idx="222">
                  <c:v>6.7447615270059353</c:v>
                </c:pt>
                <c:pt idx="223">
                  <c:v>5.9894968511467415</c:v>
                </c:pt>
                <c:pt idx="224">
                  <c:v>6.8786759321737634</c:v>
                </c:pt>
                <c:pt idx="225">
                  <c:v>5.8755483018543444</c:v>
                </c:pt>
                <c:pt idx="226">
                  <c:v>7.2363112903300237</c:v>
                </c:pt>
                <c:pt idx="227">
                  <c:v>8.011840697314744</c:v>
                </c:pt>
                <c:pt idx="228">
                  <c:v>10.394602656515959</c:v>
                </c:pt>
                <c:pt idx="229">
                  <c:v>7.6615560384660313</c:v>
                </c:pt>
                <c:pt idx="230">
                  <c:v>5.9726911390143469</c:v>
                </c:pt>
                <c:pt idx="231">
                  <c:v>7.8498294254873375</c:v>
                </c:pt>
                <c:pt idx="232">
                  <c:v>4.2107178019139964</c:v>
                </c:pt>
                <c:pt idx="233">
                  <c:v>5.2720855681366734</c:v>
                </c:pt>
                <c:pt idx="234">
                  <c:v>5.9485869723775719</c:v>
                </c:pt>
                <c:pt idx="235">
                  <c:v>4.799400979263087</c:v>
                </c:pt>
                <c:pt idx="236">
                  <c:v>5.9217844264008885</c:v>
                </c:pt>
                <c:pt idx="237">
                  <c:v>5.9282957336416384</c:v>
                </c:pt>
                <c:pt idx="238">
                  <c:v>6.4064637935613149</c:v>
                </c:pt>
                <c:pt idx="239">
                  <c:v>5.8726251809263292</c:v>
                </c:pt>
                <c:pt idx="240">
                  <c:v>7.4785800306265173</c:v>
                </c:pt>
                <c:pt idx="241">
                  <c:v>7.7371539827599811</c:v>
                </c:pt>
                <c:pt idx="242">
                  <c:v>7.5180990341267657</c:v>
                </c:pt>
                <c:pt idx="243">
                  <c:v>6.9309411647415269</c:v>
                </c:pt>
                <c:pt idx="244">
                  <c:v>6.6161215767929686</c:v>
                </c:pt>
                <c:pt idx="245">
                  <c:v>6.3457503672752447</c:v>
                </c:pt>
                <c:pt idx="246">
                  <c:v>5.2982198731193648</c:v>
                </c:pt>
                <c:pt idx="247">
                  <c:v>7.6614149108379426</c:v>
                </c:pt>
                <c:pt idx="248">
                  <c:v>6.0681786746076884</c:v>
                </c:pt>
                <c:pt idx="249">
                  <c:v>6.6030934613194683</c:v>
                </c:pt>
                <c:pt idx="250">
                  <c:v>6.7415820061204048</c:v>
                </c:pt>
                <c:pt idx="251">
                  <c:v>5.7802173398723982</c:v>
                </c:pt>
                <c:pt idx="252">
                  <c:v>6.7045823746158835</c:v>
                </c:pt>
                <c:pt idx="253">
                  <c:v>4.9662833930394346</c:v>
                </c:pt>
                <c:pt idx="254">
                  <c:v>5.0041784278989674</c:v>
                </c:pt>
                <c:pt idx="255">
                  <c:v>6.1057141340328656</c:v>
                </c:pt>
                <c:pt idx="256">
                  <c:v>5.0832221957198032</c:v>
                </c:pt>
                <c:pt idx="257">
                  <c:v>5.4240571755577873</c:v>
                </c:pt>
                <c:pt idx="258">
                  <c:v>4.9211894721922356</c:v>
                </c:pt>
                <c:pt idx="259">
                  <c:v>4.8093922116716472</c:v>
                </c:pt>
                <c:pt idx="260">
                  <c:v>4.6463427187750952</c:v>
                </c:pt>
                <c:pt idx="261">
                  <c:v>5.5266063542031265</c:v>
                </c:pt>
                <c:pt idx="262">
                  <c:v>6.3512491170066694</c:v>
                </c:pt>
                <c:pt idx="263">
                  <c:v>7.0709367024446577</c:v>
                </c:pt>
                <c:pt idx="264">
                  <c:v>7.8992409738123506</c:v>
                </c:pt>
                <c:pt idx="265">
                  <c:v>5.005835099881744</c:v>
                </c:pt>
                <c:pt idx="266">
                  <c:v>3.9619049201110705</c:v>
                </c:pt>
                <c:pt idx="267">
                  <c:v>4.9935130606361664</c:v>
                </c:pt>
                <c:pt idx="268">
                  <c:v>4.9461314154718217</c:v>
                </c:pt>
                <c:pt idx="269">
                  <c:v>5.445018210074239</c:v>
                </c:pt>
                <c:pt idx="270">
                  <c:v>6.1079511786499818</c:v>
                </c:pt>
                <c:pt idx="271">
                  <c:v>6.6267122946333794</c:v>
                </c:pt>
                <c:pt idx="272">
                  <c:v>6.8064624477843321</c:v>
                </c:pt>
                <c:pt idx="273">
                  <c:v>7.1564990469376086</c:v>
                </c:pt>
                <c:pt idx="274">
                  <c:v>7.7036106970623859</c:v>
                </c:pt>
                <c:pt idx="275">
                  <c:v>7.8607355397542218</c:v>
                </c:pt>
                <c:pt idx="276">
                  <c:v>8.3653580570039594</c:v>
                </c:pt>
                <c:pt idx="277">
                  <c:v>7.1040786070898552</c:v>
                </c:pt>
                <c:pt idx="278">
                  <c:v>7.4974223039585137</c:v>
                </c:pt>
                <c:pt idx="279">
                  <c:v>8.8054562494837523</c:v>
                </c:pt>
                <c:pt idx="280">
                  <c:v>8.8814074180182878</c:v>
                </c:pt>
                <c:pt idx="281">
                  <c:v>9.113474137164232</c:v>
                </c:pt>
                <c:pt idx="282">
                  <c:v>8.2025395059775814</c:v>
                </c:pt>
                <c:pt idx="283">
                  <c:v>7.8144312679713925</c:v>
                </c:pt>
                <c:pt idx="284">
                  <c:v>6.2719134869466817</c:v>
                </c:pt>
                <c:pt idx="285">
                  <c:v>5.5258923360676331</c:v>
                </c:pt>
                <c:pt idx="286">
                  <c:v>7.1611297843151585</c:v>
                </c:pt>
                <c:pt idx="287">
                  <c:v>5.3932534588558667</c:v>
                </c:pt>
                <c:pt idx="288">
                  <c:v>5.9268446171548348</c:v>
                </c:pt>
                <c:pt idx="289">
                  <c:v>5.8124977824707775</c:v>
                </c:pt>
                <c:pt idx="290">
                  <c:v>6.5237836928325663</c:v>
                </c:pt>
                <c:pt idx="291">
                  <c:v>5.8604034151164095</c:v>
                </c:pt>
                <c:pt idx="292">
                  <c:v>5.9747843055777325</c:v>
                </c:pt>
                <c:pt idx="293">
                  <c:v>7.7016188996985413</c:v>
                </c:pt>
                <c:pt idx="294">
                  <c:v>8.2860407259730628</c:v>
                </c:pt>
                <c:pt idx="295">
                  <c:v>7.2751289306925893</c:v>
                </c:pt>
                <c:pt idx="296">
                  <c:v>8.1915538907236112</c:v>
                </c:pt>
                <c:pt idx="297">
                  <c:v>7.0288101116151571</c:v>
                </c:pt>
                <c:pt idx="298">
                  <c:v>5.619373977661521</c:v>
                </c:pt>
                <c:pt idx="299">
                  <c:v>5.9574999790323941</c:v>
                </c:pt>
                <c:pt idx="300">
                  <c:v>7.320422499114799</c:v>
                </c:pt>
                <c:pt idx="301">
                  <c:v>6.1655559377262508</c:v>
                </c:pt>
                <c:pt idx="302">
                  <c:v>6.3468634181902921</c:v>
                </c:pt>
                <c:pt idx="303">
                  <c:v>5.6701810115932822</c:v>
                </c:pt>
                <c:pt idx="304">
                  <c:v>5.1473638067735221</c:v>
                </c:pt>
                <c:pt idx="305">
                  <c:v>6.4270669829015361</c:v>
                </c:pt>
                <c:pt idx="306">
                  <c:v>7.1952061420556674</c:v>
                </c:pt>
                <c:pt idx="307">
                  <c:v>5.3785715253229913</c:v>
                </c:pt>
                <c:pt idx="308">
                  <c:v>4.6665636058902589</c:v>
                </c:pt>
                <c:pt idx="309">
                  <c:v>4.8708624525406332</c:v>
                </c:pt>
                <c:pt idx="310">
                  <c:v>7.0408949163304655</c:v>
                </c:pt>
                <c:pt idx="311">
                  <c:v>6.5096970411812896</c:v>
                </c:pt>
                <c:pt idx="312">
                  <c:v>7.594006145037218</c:v>
                </c:pt>
                <c:pt idx="313">
                  <c:v>8.2614736267323217</c:v>
                </c:pt>
                <c:pt idx="314">
                  <c:v>6.0669502605963519</c:v>
                </c:pt>
                <c:pt idx="315">
                  <c:v>5.1625922237630011</c:v>
                </c:pt>
                <c:pt idx="316">
                  <c:v>4.474792587688496</c:v>
                </c:pt>
                <c:pt idx="317">
                  <c:v>6.7061113881710721</c:v>
                </c:pt>
                <c:pt idx="318">
                  <c:v>7.1766803375597474</c:v>
                </c:pt>
                <c:pt idx="319">
                  <c:v>5.9699130336558319</c:v>
                </c:pt>
                <c:pt idx="320">
                  <c:v>5.2101847557895287</c:v>
                </c:pt>
                <c:pt idx="321">
                  <c:v>5.950118684583245</c:v>
                </c:pt>
                <c:pt idx="322">
                  <c:v>5.5664517799583191</c:v>
                </c:pt>
                <c:pt idx="323">
                  <c:v>5.8289395246567635</c:v>
                </c:pt>
                <c:pt idx="324">
                  <c:v>6.8414170664780354</c:v>
                </c:pt>
                <c:pt idx="325">
                  <c:v>7.1881682484761535</c:v>
                </c:pt>
                <c:pt idx="326">
                  <c:v>6.6740036779386873</c:v>
                </c:pt>
                <c:pt idx="327">
                  <c:v>6.501485986127916</c:v>
                </c:pt>
                <c:pt idx="328">
                  <c:v>8.0472342006866686</c:v>
                </c:pt>
                <c:pt idx="329">
                  <c:v>6.6592634080993172</c:v>
                </c:pt>
                <c:pt idx="330">
                  <c:v>6.7269359402631732</c:v>
                </c:pt>
                <c:pt idx="331">
                  <c:v>9.0640644342975083</c:v>
                </c:pt>
                <c:pt idx="332">
                  <c:v>7.160779628574848</c:v>
                </c:pt>
                <c:pt idx="333">
                  <c:v>4.5523512557208541</c:v>
                </c:pt>
                <c:pt idx="334">
                  <c:v>7.0307438454530393</c:v>
                </c:pt>
                <c:pt idx="335">
                  <c:v>7.1443300101442144</c:v>
                </c:pt>
                <c:pt idx="336">
                  <c:v>6.4002261194040564</c:v>
                </c:pt>
                <c:pt idx="337">
                  <c:v>6.2063395986135532</c:v>
                </c:pt>
                <c:pt idx="338">
                  <c:v>6.1675730542985807</c:v>
                </c:pt>
                <c:pt idx="339">
                  <c:v>7.9816890701527665</c:v>
                </c:pt>
                <c:pt idx="340">
                  <c:v>8.068819034985669</c:v>
                </c:pt>
                <c:pt idx="341">
                  <c:v>7.8813996666130031</c:v>
                </c:pt>
                <c:pt idx="342">
                  <c:v>7.2911140709520517</c:v>
                </c:pt>
                <c:pt idx="343">
                  <c:v>5.3061152980964321</c:v>
                </c:pt>
                <c:pt idx="344">
                  <c:v>6.5849752818807517</c:v>
                </c:pt>
                <c:pt idx="345">
                  <c:v>7.6569983079052566</c:v>
                </c:pt>
                <c:pt idx="346">
                  <c:v>6.6207141150695339</c:v>
                </c:pt>
                <c:pt idx="347">
                  <c:v>5.7236921455685694</c:v>
                </c:pt>
                <c:pt idx="348">
                  <c:v>5.4855217701083738</c:v>
                </c:pt>
                <c:pt idx="349">
                  <c:v>5.1120829240852785</c:v>
                </c:pt>
                <c:pt idx="350">
                  <c:v>7.5420411328930594</c:v>
                </c:pt>
                <c:pt idx="351">
                  <c:v>6.8638577803152998</c:v>
                </c:pt>
                <c:pt idx="352">
                  <c:v>3.6959365168509892</c:v>
                </c:pt>
                <c:pt idx="353">
                  <c:v>4.8820686333945336</c:v>
                </c:pt>
                <c:pt idx="354">
                  <c:v>6.6460052583695663</c:v>
                </c:pt>
                <c:pt idx="355">
                  <c:v>6.4104942032270422</c:v>
                </c:pt>
                <c:pt idx="356">
                  <c:v>6.0908150655989886</c:v>
                </c:pt>
                <c:pt idx="357">
                  <c:v>6.2728003980015554</c:v>
                </c:pt>
                <c:pt idx="358">
                  <c:v>5.707731106944582</c:v>
                </c:pt>
                <c:pt idx="359">
                  <c:v>4.9176802162904929</c:v>
                </c:pt>
                <c:pt idx="360">
                  <c:v>5.5790512779371655</c:v>
                </c:pt>
                <c:pt idx="361">
                  <c:v>6.2524576123503319</c:v>
                </c:pt>
                <c:pt idx="362">
                  <c:v>9.3147466933748237</c:v>
                </c:pt>
                <c:pt idx="363">
                  <c:v>7.2745589458122737</c:v>
                </c:pt>
                <c:pt idx="364">
                  <c:v>5.728324199164839</c:v>
                </c:pt>
                <c:pt idx="365">
                  <c:v>6.3833452885654074</c:v>
                </c:pt>
                <c:pt idx="366">
                  <c:v>7.6890425463859593</c:v>
                </c:pt>
                <c:pt idx="367">
                  <c:v>6.1780249877726066</c:v>
                </c:pt>
                <c:pt idx="368">
                  <c:v>5.6197557607799027</c:v>
                </c:pt>
                <c:pt idx="369">
                  <c:v>4.8043081057214891</c:v>
                </c:pt>
                <c:pt idx="370">
                  <c:v>5.7826294573174852</c:v>
                </c:pt>
                <c:pt idx="371">
                  <c:v>5.4389419923794122</c:v>
                </c:pt>
                <c:pt idx="372">
                  <c:v>6.1299784767554053</c:v>
                </c:pt>
                <c:pt idx="373">
                  <c:v>6.652090015079966</c:v>
                </c:pt>
                <c:pt idx="374">
                  <c:v>6.9893554242791449</c:v>
                </c:pt>
                <c:pt idx="375">
                  <c:v>7.2640978406869161</c:v>
                </c:pt>
                <c:pt idx="376">
                  <c:v>8.0496628524577218</c:v>
                </c:pt>
                <c:pt idx="377">
                  <c:v>6.658956391768319</c:v>
                </c:pt>
                <c:pt idx="378">
                  <c:v>6.2890704823161485</c:v>
                </c:pt>
                <c:pt idx="379">
                  <c:v>6.6537934354466248</c:v>
                </c:pt>
                <c:pt idx="380">
                  <c:v>6.8201940588817251</c:v>
                </c:pt>
                <c:pt idx="381">
                  <c:v>6.928709447142035</c:v>
                </c:pt>
                <c:pt idx="382">
                  <c:v>6.4461965073548964</c:v>
                </c:pt>
                <c:pt idx="383">
                  <c:v>8.237441117170567</c:v>
                </c:pt>
                <c:pt idx="384">
                  <c:v>7.9076418329578155</c:v>
                </c:pt>
                <c:pt idx="385">
                  <c:v>7.4596997931819464</c:v>
                </c:pt>
                <c:pt idx="386">
                  <c:v>6.112793059951378</c:v>
                </c:pt>
                <c:pt idx="387">
                  <c:v>5.5024681928541543</c:v>
                </c:pt>
                <c:pt idx="388">
                  <c:v>6.0452158787110468</c:v>
                </c:pt>
                <c:pt idx="389">
                  <c:v>6.6241402386462127</c:v>
                </c:pt>
                <c:pt idx="390">
                  <c:v>7.3914433890911084</c:v>
                </c:pt>
                <c:pt idx="391">
                  <c:v>6.9788577612803655</c:v>
                </c:pt>
                <c:pt idx="392">
                  <c:v>7.009916111879102</c:v>
                </c:pt>
                <c:pt idx="393">
                  <c:v>6.1839625545307815</c:v>
                </c:pt>
                <c:pt idx="394">
                  <c:v>5.2885717989455632</c:v>
                </c:pt>
                <c:pt idx="395">
                  <c:v>5.882586980374878</c:v>
                </c:pt>
                <c:pt idx="396">
                  <c:v>6.3068181732953583</c:v>
                </c:pt>
                <c:pt idx="397">
                  <c:v>5.747834472478627</c:v>
                </c:pt>
                <c:pt idx="398">
                  <c:v>6.6675473532905833</c:v>
                </c:pt>
                <c:pt idx="399">
                  <c:v>8.1481176469947521</c:v>
                </c:pt>
                <c:pt idx="400">
                  <c:v>8.4666475567015844</c:v>
                </c:pt>
                <c:pt idx="401">
                  <c:v>7.4142894605839134</c:v>
                </c:pt>
                <c:pt idx="402">
                  <c:v>8.4518692290775874</c:v>
                </c:pt>
                <c:pt idx="403">
                  <c:v>5.7554785188814472</c:v>
                </c:pt>
                <c:pt idx="404">
                  <c:v>5.9380883508645894</c:v>
                </c:pt>
                <c:pt idx="405">
                  <c:v>6.5425748171248923</c:v>
                </c:pt>
                <c:pt idx="406">
                  <c:v>8.349693672417553</c:v>
                </c:pt>
                <c:pt idx="407">
                  <c:v>7.9691340379058015</c:v>
                </c:pt>
                <c:pt idx="408">
                  <c:v>6.1879613251390904</c:v>
                </c:pt>
                <c:pt idx="409">
                  <c:v>6.0742075851505781</c:v>
                </c:pt>
                <c:pt idx="410">
                  <c:v>5.9925231757888753</c:v>
                </c:pt>
                <c:pt idx="411">
                  <c:v>5.9784854644489016</c:v>
                </c:pt>
                <c:pt idx="412">
                  <c:v>4.8883409725806377</c:v>
                </c:pt>
                <c:pt idx="413">
                  <c:v>4.4753625300158451</c:v>
                </c:pt>
                <c:pt idx="414">
                  <c:v>7.3151360179272089</c:v>
                </c:pt>
                <c:pt idx="415">
                  <c:v>8.1360733875851068</c:v>
                </c:pt>
                <c:pt idx="416">
                  <c:v>7.0062505029243614</c:v>
                </c:pt>
                <c:pt idx="417">
                  <c:v>6.5318495450085088</c:v>
                </c:pt>
                <c:pt idx="418">
                  <c:v>7.8328542917180375</c:v>
                </c:pt>
                <c:pt idx="419">
                  <c:v>5.5603211768889382</c:v>
                </c:pt>
                <c:pt idx="420">
                  <c:v>6.7119464500275958</c:v>
                </c:pt>
                <c:pt idx="421">
                  <c:v>8.1209415157685303</c:v>
                </c:pt>
                <c:pt idx="422">
                  <c:v>8.4221784865076152</c:v>
                </c:pt>
                <c:pt idx="423">
                  <c:v>7.1649736862527771</c:v>
                </c:pt>
                <c:pt idx="424">
                  <c:v>5.4123114912155863</c:v>
                </c:pt>
                <c:pt idx="425">
                  <c:v>5.0104286520613277</c:v>
                </c:pt>
                <c:pt idx="426">
                  <c:v>5.6211134897456789</c:v>
                </c:pt>
                <c:pt idx="427">
                  <c:v>6.2623802814333853</c:v>
                </c:pt>
                <c:pt idx="428">
                  <c:v>6.7717033731906948</c:v>
                </c:pt>
                <c:pt idx="429">
                  <c:v>7.4321215039146615</c:v>
                </c:pt>
                <c:pt idx="430">
                  <c:v>6.0973748898113831</c:v>
                </c:pt>
                <c:pt idx="431">
                  <c:v>7.412107977842755</c:v>
                </c:pt>
                <c:pt idx="432">
                  <c:v>7.6756935256627461</c:v>
                </c:pt>
                <c:pt idx="433">
                  <c:v>8.2013618692318531</c:v>
                </c:pt>
                <c:pt idx="434">
                  <c:v>6.2226134920624858</c:v>
                </c:pt>
                <c:pt idx="435">
                  <c:v>7.0711936338295232</c:v>
                </c:pt>
                <c:pt idx="436">
                  <c:v>6.5653923009323565</c:v>
                </c:pt>
                <c:pt idx="437">
                  <c:v>7.2731893215044554</c:v>
                </c:pt>
                <c:pt idx="438">
                  <c:v>6.9649429950311168</c:v>
                </c:pt>
                <c:pt idx="439">
                  <c:v>6.0263001421267672</c:v>
                </c:pt>
                <c:pt idx="440">
                  <c:v>5.2379257582589149</c:v>
                </c:pt>
                <c:pt idx="441">
                  <c:v>6.4825490294208112</c:v>
                </c:pt>
                <c:pt idx="442">
                  <c:v>5.9660017567147525</c:v>
                </c:pt>
                <c:pt idx="443">
                  <c:v>7.6672026351752294</c:v>
                </c:pt>
                <c:pt idx="444">
                  <c:v>5.2697969574796613</c:v>
                </c:pt>
                <c:pt idx="445">
                  <c:v>5.6348531418280903</c:v>
                </c:pt>
                <c:pt idx="446">
                  <c:v>5.5099917389866837</c:v>
                </c:pt>
                <c:pt idx="447">
                  <c:v>7.3699424097949837</c:v>
                </c:pt>
                <c:pt idx="448">
                  <c:v>8.4326079012616741</c:v>
                </c:pt>
                <c:pt idx="449">
                  <c:v>7.6118841436983899</c:v>
                </c:pt>
                <c:pt idx="450">
                  <c:v>7.4313449679103343</c:v>
                </c:pt>
                <c:pt idx="451">
                  <c:v>7.0304088190420257</c:v>
                </c:pt>
                <c:pt idx="452">
                  <c:v>7.3186459465738194</c:v>
                </c:pt>
                <c:pt idx="453">
                  <c:v>7.6440868343856732</c:v>
                </c:pt>
                <c:pt idx="454">
                  <c:v>7.5010408912049256</c:v>
                </c:pt>
                <c:pt idx="455">
                  <c:v>6.5411198261196537</c:v>
                </c:pt>
                <c:pt idx="456">
                  <c:v>6.2688494858321775</c:v>
                </c:pt>
                <c:pt idx="457">
                  <c:v>5.8155455732735781</c:v>
                </c:pt>
                <c:pt idx="458">
                  <c:v>5.8415495206186723</c:v>
                </c:pt>
                <c:pt idx="459">
                  <c:v>6.0018039907938618</c:v>
                </c:pt>
                <c:pt idx="460">
                  <c:v>6.8260162014290824</c:v>
                </c:pt>
                <c:pt idx="461">
                  <c:v>6.8035557751502456</c:v>
                </c:pt>
                <c:pt idx="462">
                  <c:v>6.6777680877550107</c:v>
                </c:pt>
                <c:pt idx="463">
                  <c:v>6.9130905070514714</c:v>
                </c:pt>
                <c:pt idx="464">
                  <c:v>5.5552302468022727</c:v>
                </c:pt>
                <c:pt idx="465">
                  <c:v>7.950263372150058</c:v>
                </c:pt>
                <c:pt idx="466">
                  <c:v>7.7050469782865019</c:v>
                </c:pt>
                <c:pt idx="467">
                  <c:v>5.5505267420635285</c:v>
                </c:pt>
                <c:pt idx="468">
                  <c:v>6.4578331735695151</c:v>
                </c:pt>
                <c:pt idx="469">
                  <c:v>6.8900368195004358</c:v>
                </c:pt>
                <c:pt idx="470">
                  <c:v>7.1094986767029917</c:v>
                </c:pt>
                <c:pt idx="471">
                  <c:v>6.5233002149481436</c:v>
                </c:pt>
                <c:pt idx="472">
                  <c:v>5.7189111649886772</c:v>
                </c:pt>
                <c:pt idx="473">
                  <c:v>6.8051497342782321</c:v>
                </c:pt>
                <c:pt idx="474">
                  <c:v>8.5128545626554306</c:v>
                </c:pt>
                <c:pt idx="475">
                  <c:v>8.6222647048917604</c:v>
                </c:pt>
                <c:pt idx="476">
                  <c:v>8.5006732194989141</c:v>
                </c:pt>
                <c:pt idx="477">
                  <c:v>7.7744824558501078</c:v>
                </c:pt>
                <c:pt idx="478">
                  <c:v>6.3675506739029863</c:v>
                </c:pt>
                <c:pt idx="479">
                  <c:v>6.8832288769527459</c:v>
                </c:pt>
                <c:pt idx="480">
                  <c:v>9.0766111371496621</c:v>
                </c:pt>
                <c:pt idx="481">
                  <c:v>7.9474083128674993</c:v>
                </c:pt>
                <c:pt idx="482">
                  <c:v>8.0464039467213322</c:v>
                </c:pt>
                <c:pt idx="483">
                  <c:v>6.9741945198889352</c:v>
                </c:pt>
                <c:pt idx="484">
                  <c:v>5.5053117341888065</c:v>
                </c:pt>
                <c:pt idx="485">
                  <c:v>7.4273427615278127</c:v>
                </c:pt>
                <c:pt idx="486">
                  <c:v>7.7693332375072304</c:v>
                </c:pt>
                <c:pt idx="487">
                  <c:v>7.8843864797965271</c:v>
                </c:pt>
                <c:pt idx="488">
                  <c:v>7.5485556136817573</c:v>
                </c:pt>
                <c:pt idx="489">
                  <c:v>7.1887015582563354</c:v>
                </c:pt>
                <c:pt idx="490">
                  <c:v>6.1251315918351432</c:v>
                </c:pt>
                <c:pt idx="491">
                  <c:v>5.8453786160612013</c:v>
                </c:pt>
                <c:pt idx="492">
                  <c:v>5.3713291433631287</c:v>
                </c:pt>
                <c:pt idx="493">
                  <c:v>5.6934675291676502</c:v>
                </c:pt>
                <c:pt idx="494">
                  <c:v>5.3982361771019978</c:v>
                </c:pt>
                <c:pt idx="495">
                  <c:v>6.2395409065544207</c:v>
                </c:pt>
                <c:pt idx="496">
                  <c:v>7.5173453857453971</c:v>
                </c:pt>
                <c:pt idx="497">
                  <c:v>6.918796450215658</c:v>
                </c:pt>
                <c:pt idx="498">
                  <c:v>8.3539983409565011</c:v>
                </c:pt>
                <c:pt idx="499">
                  <c:v>8.8851174552425594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6-4E7B-86AD-D0DC5D73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36432"/>
        <c:axId val="536439696"/>
      </c:scatterChart>
      <c:valAx>
        <c:axId val="536436432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536439696"/>
        <c:crosses val="autoZero"/>
        <c:crossBetween val="midCat"/>
      </c:valAx>
      <c:valAx>
        <c:axId val="5364396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536436432"/>
        <c:crosses val="autoZero"/>
        <c:crossBetween val="midCat"/>
      </c:valAx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 Variable 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25"/>
          <c:h val="0.8093514873140882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CI!$C$1</c:f>
              <c:strCache>
                <c:ptCount val="1"/>
                <c:pt idx="0">
                  <c:v>Variable A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CI!$A$7:$A$26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CI!$C$7:$C$26</c:f>
              <c:numCache>
                <c:formatCode>0.000</c:formatCode>
                <c:ptCount val="20"/>
                <c:pt idx="0">
                  <c:v>0.5396905515993331</c:v>
                </c:pt>
                <c:pt idx="1">
                  <c:v>0.21669315099182368</c:v>
                </c:pt>
                <c:pt idx="2">
                  <c:v>0.10686321616316304</c:v>
                </c:pt>
                <c:pt idx="3">
                  <c:v>9.3589944799256281E-2</c:v>
                </c:pt>
                <c:pt idx="4">
                  <c:v>8.7329187800278055E-2</c:v>
                </c:pt>
                <c:pt idx="5">
                  <c:v>4.3906848842499374E-2</c:v>
                </c:pt>
                <c:pt idx="6">
                  <c:v>8.5179962810739453E-3</c:v>
                </c:pt>
                <c:pt idx="7">
                  <c:v>-2.5739462735854747E-3</c:v>
                </c:pt>
                <c:pt idx="8">
                  <c:v>-1.994657678681247E-2</c:v>
                </c:pt>
                <c:pt idx="9">
                  <c:v>2.875062101675172E-3</c:v>
                </c:pt>
                <c:pt idx="10">
                  <c:v>3.0720472829994766E-2</c:v>
                </c:pt>
                <c:pt idx="11">
                  <c:v>1.7542143086033437E-2</c:v>
                </c:pt>
                <c:pt idx="12">
                  <c:v>-3.8446903519228741E-2</c:v>
                </c:pt>
                <c:pt idx="13">
                  <c:v>-4.6896025300127826E-2</c:v>
                </c:pt>
                <c:pt idx="14">
                  <c:v>-2.7406376553163903E-3</c:v>
                </c:pt>
                <c:pt idx="15">
                  <c:v>2.5967289777052482E-2</c:v>
                </c:pt>
                <c:pt idx="16">
                  <c:v>-4.5442235109233333E-4</c:v>
                </c:pt>
                <c:pt idx="17">
                  <c:v>-4.436237081917857E-2</c:v>
                </c:pt>
                <c:pt idx="18">
                  <c:v>-3.5032379759897293E-2</c:v>
                </c:pt>
                <c:pt idx="19">
                  <c:v>-7.9872870636427021E-2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8-4EC7-A051-5C173E6CF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16224"/>
        <c:axId val="113317760"/>
      </c:barChart>
      <c:lineChart>
        <c:grouping val="standard"/>
        <c:varyColors val="0"/>
        <c:ser>
          <c:idx val="0"/>
          <c:order val="1"/>
          <c:tx>
            <c:strRef>
              <c:f>CI!$M$6</c:f>
              <c:strCache>
                <c:ptCount val="1"/>
                <c:pt idx="0">
                  <c:v>- 2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CI!$M$30:$M$49</c:f>
              <c:numCache>
                <c:formatCode>0.0000</c:formatCode>
                <c:ptCount val="20"/>
                <c:pt idx="0">
                  <c:v>-8.9442719099991588E-2</c:v>
                </c:pt>
                <c:pt idx="1">
                  <c:v>-0.11251779532042688</c:v>
                </c:pt>
                <c:pt idx="2">
                  <c:v>-0.11580824241286854</c:v>
                </c:pt>
                <c:pt idx="3">
                  <c:v>-0.11659444653266073</c:v>
                </c:pt>
                <c:pt idx="4">
                  <c:v>-0.11719390003979697</c:v>
                </c:pt>
                <c:pt idx="5">
                  <c:v>-0.11771334843256999</c:v>
                </c:pt>
                <c:pt idx="6">
                  <c:v>-0.11784429295138596</c:v>
                </c:pt>
                <c:pt idx="7">
                  <c:v>-0.11784921841651046</c:v>
                </c:pt>
                <c:pt idx="8">
                  <c:v>-0.11784966815639786</c:v>
                </c:pt>
                <c:pt idx="9">
                  <c:v>-0.11787667343194451</c:v>
                </c:pt>
                <c:pt idx="10">
                  <c:v>-0.11787723442249018</c:v>
                </c:pt>
                <c:pt idx="11">
                  <c:v>-0.11794126654529821</c:v>
                </c:pt>
                <c:pt idx="12">
                  <c:v>-0.11796213792083414</c:v>
                </c:pt>
                <c:pt idx="13">
                  <c:v>-0.11806234206171487</c:v>
                </c:pt>
                <c:pt idx="14">
                  <c:v>-0.11821127022463031</c:v>
                </c:pt>
                <c:pt idx="15">
                  <c:v>-0.11821177854019747</c:v>
                </c:pt>
                <c:pt idx="16">
                  <c:v>-0.11825740309955457</c:v>
                </c:pt>
                <c:pt idx="17">
                  <c:v>-0.11825741706905876</c:v>
                </c:pt>
                <c:pt idx="18">
                  <c:v>-0.11839047685924947</c:v>
                </c:pt>
                <c:pt idx="19">
                  <c:v>-0.11847337799297676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8-4EC7-A051-5C173E6CFF1B}"/>
            </c:ext>
          </c:extLst>
        </c:ser>
        <c:ser>
          <c:idx val="2"/>
          <c:order val="2"/>
          <c:tx>
            <c:strRef>
              <c:f>CI!$N$6</c:f>
              <c:strCache>
                <c:ptCount val="1"/>
                <c:pt idx="0">
                  <c:v>+ 2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CI!$N$30:$N$49</c:f>
              <c:numCache>
                <c:formatCode>0.0000</c:formatCode>
                <c:ptCount val="20"/>
                <c:pt idx="0">
                  <c:v>8.9442719099991588E-2</c:v>
                </c:pt>
                <c:pt idx="1">
                  <c:v>0.11251779532042688</c:v>
                </c:pt>
                <c:pt idx="2">
                  <c:v>0.11580824241286854</c:v>
                </c:pt>
                <c:pt idx="3">
                  <c:v>0.11659444653266073</c:v>
                </c:pt>
                <c:pt idx="4">
                  <c:v>0.11719390003979697</c:v>
                </c:pt>
                <c:pt idx="5">
                  <c:v>0.11771334843256999</c:v>
                </c:pt>
                <c:pt idx="6">
                  <c:v>0.11784429295138596</c:v>
                </c:pt>
                <c:pt idx="7">
                  <c:v>0.11784921841651046</c:v>
                </c:pt>
                <c:pt idx="8">
                  <c:v>0.11784966815639786</c:v>
                </c:pt>
                <c:pt idx="9">
                  <c:v>0.11787667343194451</c:v>
                </c:pt>
                <c:pt idx="10">
                  <c:v>0.11787723442249018</c:v>
                </c:pt>
                <c:pt idx="11">
                  <c:v>0.11794126654529821</c:v>
                </c:pt>
                <c:pt idx="12">
                  <c:v>0.11796213792083414</c:v>
                </c:pt>
                <c:pt idx="13">
                  <c:v>0.11806234206171487</c:v>
                </c:pt>
                <c:pt idx="14">
                  <c:v>0.11821127022463031</c:v>
                </c:pt>
                <c:pt idx="15">
                  <c:v>0.11821177854019747</c:v>
                </c:pt>
                <c:pt idx="16">
                  <c:v>0.11825740309955457</c:v>
                </c:pt>
                <c:pt idx="17">
                  <c:v>0.11825741706905876</c:v>
                </c:pt>
                <c:pt idx="18">
                  <c:v>0.11839047685924947</c:v>
                </c:pt>
                <c:pt idx="19">
                  <c:v>0.11847337799297676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8-4EC7-A051-5C173E6CF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16224"/>
        <c:axId val="113317760"/>
      </c:lineChart>
      <c:catAx>
        <c:axId val="1133162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13317760"/>
        <c:crosses val="autoZero"/>
        <c:auto val="1"/>
        <c:lblAlgn val="ctr"/>
        <c:lblOffset val="100"/>
        <c:noMultiLvlLbl val="0"/>
      </c:catAx>
      <c:valAx>
        <c:axId val="113317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113316224"/>
        <c:crosses val="autoZero"/>
        <c:crossBetween val="between"/>
      </c:valAx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 Variable 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25"/>
          <c:h val="0.8093514873140882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CI!$D$1</c:f>
              <c:strCache>
                <c:ptCount val="1"/>
                <c:pt idx="0">
                  <c:v>Variable B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CI!$A$7:$A$26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CI!$D$7:$D$26</c:f>
              <c:numCache>
                <c:formatCode>0.000</c:formatCode>
                <c:ptCount val="20"/>
                <c:pt idx="0">
                  <c:v>0.42971639407012019</c:v>
                </c:pt>
                <c:pt idx="1">
                  <c:v>-0.10264206382782672</c:v>
                </c:pt>
                <c:pt idx="2">
                  <c:v>-6.8928758883717092E-2</c:v>
                </c:pt>
                <c:pt idx="3">
                  <c:v>1.6859829400632378E-2</c:v>
                </c:pt>
                <c:pt idx="4">
                  <c:v>5.0994522524412313E-2</c:v>
                </c:pt>
                <c:pt idx="5">
                  <c:v>8.6609037101515497E-3</c:v>
                </c:pt>
                <c:pt idx="6">
                  <c:v>-2.8853116416787779E-2</c:v>
                </c:pt>
                <c:pt idx="7">
                  <c:v>-3.4572378242418954E-2</c:v>
                </c:pt>
                <c:pt idx="8">
                  <c:v>-3.7973954443601944E-2</c:v>
                </c:pt>
                <c:pt idx="9">
                  <c:v>1.9181081360551944E-3</c:v>
                </c:pt>
                <c:pt idx="10">
                  <c:v>4.5876021710294285E-2</c:v>
                </c:pt>
                <c:pt idx="11">
                  <c:v>3.4970981097189512E-2</c:v>
                </c:pt>
                <c:pt idx="12">
                  <c:v>-3.5260577934614262E-2</c:v>
                </c:pt>
                <c:pt idx="13">
                  <c:v>-3.1674181955659617E-2</c:v>
                </c:pt>
                <c:pt idx="14">
                  <c:v>4.3505935176226446E-2</c:v>
                </c:pt>
                <c:pt idx="15">
                  <c:v>8.2309989518591489E-2</c:v>
                </c:pt>
                <c:pt idx="16">
                  <c:v>2.9437756949968929E-2</c:v>
                </c:pt>
                <c:pt idx="17">
                  <c:v>-4.0987459953883601E-2</c:v>
                </c:pt>
                <c:pt idx="18">
                  <c:v>-7.7733116963315238E-2</c:v>
                </c:pt>
                <c:pt idx="19">
                  <c:v>-7.1398009430890724E-2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9-4344-AA19-695A0D6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39392"/>
        <c:axId val="113349376"/>
      </c:barChart>
      <c:lineChart>
        <c:grouping val="standard"/>
        <c:varyColors val="0"/>
        <c:ser>
          <c:idx val="0"/>
          <c:order val="1"/>
          <c:tx>
            <c:strRef>
              <c:f>CI!$M$52</c:f>
              <c:strCache>
                <c:ptCount val="1"/>
                <c:pt idx="0">
                  <c:v>- 2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CI!$M$53:$M$72</c:f>
              <c:numCache>
                <c:formatCode>0.0000</c:formatCode>
                <c:ptCount val="20"/>
                <c:pt idx="0">
                  <c:v>-8.9442719099991588E-2</c:v>
                </c:pt>
                <c:pt idx="1">
                  <c:v>-0.10466374190388011</c:v>
                </c:pt>
                <c:pt idx="2">
                  <c:v>-0.10546594313612048</c:v>
                </c:pt>
                <c:pt idx="3">
                  <c:v>-0.10582572438878646</c:v>
                </c:pt>
                <c:pt idx="4">
                  <c:v>-0.1058472106574854</c:v>
                </c:pt>
                <c:pt idx="5">
                  <c:v>-0.10604357154118288</c:v>
                </c:pt>
                <c:pt idx="6">
                  <c:v>-0.10604923029074373</c:v>
                </c:pt>
                <c:pt idx="7">
                  <c:v>-0.10611201290377338</c:v>
                </c:pt>
                <c:pt idx="8">
                  <c:v>-0.10620208694695203</c:v>
                </c:pt>
                <c:pt idx="9">
                  <c:v>-0.10631065615141934</c:v>
                </c:pt>
                <c:pt idx="10">
                  <c:v>-0.1063109330105162</c:v>
                </c:pt>
                <c:pt idx="11">
                  <c:v>-0.10646918909925948</c:v>
                </c:pt>
                <c:pt idx="12">
                  <c:v>-0.10656104231733224</c:v>
                </c:pt>
                <c:pt idx="13">
                  <c:v>-0.10665434202814625</c:v>
                </c:pt>
                <c:pt idx="14">
                  <c:v>-0.10672956822876108</c:v>
                </c:pt>
                <c:pt idx="15">
                  <c:v>-0.10687134787503476</c:v>
                </c:pt>
                <c:pt idx="16">
                  <c:v>-0.10737729716573939</c:v>
                </c:pt>
                <c:pt idx="17">
                  <c:v>-0.10744184124989403</c:v>
                </c:pt>
                <c:pt idx="18">
                  <c:v>-0.10756685735459121</c:v>
                </c:pt>
                <c:pt idx="19">
                  <c:v>-0.10801531280660298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9-4344-AA19-695A0D66F5C6}"/>
            </c:ext>
          </c:extLst>
        </c:ser>
        <c:ser>
          <c:idx val="2"/>
          <c:order val="2"/>
          <c:tx>
            <c:strRef>
              <c:f>CI!$N$52</c:f>
              <c:strCache>
                <c:ptCount val="1"/>
                <c:pt idx="0">
                  <c:v>+ 2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CI!$N$53:$N$72</c:f>
              <c:numCache>
                <c:formatCode>0.0000</c:formatCode>
                <c:ptCount val="20"/>
                <c:pt idx="0">
                  <c:v>8.9442719099991588E-2</c:v>
                </c:pt>
                <c:pt idx="1">
                  <c:v>0.10466374190388011</c:v>
                </c:pt>
                <c:pt idx="2">
                  <c:v>0.10546594313612048</c:v>
                </c:pt>
                <c:pt idx="3">
                  <c:v>0.10582572438878646</c:v>
                </c:pt>
                <c:pt idx="4">
                  <c:v>0.1058472106574854</c:v>
                </c:pt>
                <c:pt idx="5">
                  <c:v>0.10604357154118288</c:v>
                </c:pt>
                <c:pt idx="6">
                  <c:v>0.10604923029074373</c:v>
                </c:pt>
                <c:pt idx="7">
                  <c:v>0.10611201290377338</c:v>
                </c:pt>
                <c:pt idx="8">
                  <c:v>0.10620208694695203</c:v>
                </c:pt>
                <c:pt idx="9">
                  <c:v>0.10631065615141934</c:v>
                </c:pt>
                <c:pt idx="10">
                  <c:v>0.1063109330105162</c:v>
                </c:pt>
                <c:pt idx="11">
                  <c:v>0.10646918909925948</c:v>
                </c:pt>
                <c:pt idx="12">
                  <c:v>0.10656104231733224</c:v>
                </c:pt>
                <c:pt idx="13">
                  <c:v>0.10665434202814625</c:v>
                </c:pt>
                <c:pt idx="14">
                  <c:v>0.10672956822876108</c:v>
                </c:pt>
                <c:pt idx="15">
                  <c:v>0.10687134787503476</c:v>
                </c:pt>
                <c:pt idx="16">
                  <c:v>0.10737729716573939</c:v>
                </c:pt>
                <c:pt idx="17">
                  <c:v>0.10744184124989403</c:v>
                </c:pt>
                <c:pt idx="18">
                  <c:v>0.10756685735459121</c:v>
                </c:pt>
                <c:pt idx="19">
                  <c:v>0.10801531280660298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9-4344-AA19-695A0D6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9392"/>
        <c:axId val="113349376"/>
      </c:lineChart>
      <c:catAx>
        <c:axId val="113339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13349376"/>
        <c:crosses val="autoZero"/>
        <c:auto val="1"/>
        <c:lblAlgn val="ctr"/>
        <c:lblOffset val="100"/>
        <c:noMultiLvlLbl val="0"/>
      </c:catAx>
      <c:valAx>
        <c:axId val="1133493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113339392"/>
        <c:crosses val="autoZero"/>
        <c:crossBetween val="between"/>
      </c:valAx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 Variable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58"/>
          <c:h val="0.809351487314088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CI!$E$1</c:f>
              <c:strCache>
                <c:ptCount val="1"/>
                <c:pt idx="0">
                  <c:v>Variable C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CI!$A$7:$A$26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CI!$E$7:$E$26</c:f>
              <c:numCache>
                <c:formatCode>0.000</c:formatCode>
                <c:ptCount val="20"/>
                <c:pt idx="0">
                  <c:v>0.72992495038413319</c:v>
                </c:pt>
                <c:pt idx="1">
                  <c:v>0.33317033304434512</c:v>
                </c:pt>
                <c:pt idx="2">
                  <c:v>0.15672918707323352</c:v>
                </c:pt>
                <c:pt idx="3">
                  <c:v>0.10807543621780781</c:v>
                </c:pt>
                <c:pt idx="4">
                  <c:v>8.5407125426993524E-2</c:v>
                </c:pt>
                <c:pt idx="5">
                  <c:v>4.2688110132558778E-2</c:v>
                </c:pt>
                <c:pt idx="6">
                  <c:v>2.1728927277117928E-3</c:v>
                </c:pt>
                <c:pt idx="7">
                  <c:v>-1.7283016694421779E-2</c:v>
                </c:pt>
                <c:pt idx="8">
                  <c:v>-1.821495413262908E-2</c:v>
                </c:pt>
                <c:pt idx="9">
                  <c:v>5.0778185905248968E-3</c:v>
                </c:pt>
                <c:pt idx="10">
                  <c:v>2.9658797890308102E-2</c:v>
                </c:pt>
                <c:pt idx="11">
                  <c:v>2.0763234428588316E-2</c:v>
                </c:pt>
                <c:pt idx="12">
                  <c:v>-1.1990256589245237E-2</c:v>
                </c:pt>
                <c:pt idx="13">
                  <c:v>-1.1480989531357224E-2</c:v>
                </c:pt>
                <c:pt idx="14">
                  <c:v>2.7285919706437692E-2</c:v>
                </c:pt>
                <c:pt idx="15">
                  <c:v>4.7142778365437066E-2</c:v>
                </c:pt>
                <c:pt idx="16">
                  <c:v>1.0118300909139391E-2</c:v>
                </c:pt>
                <c:pt idx="17">
                  <c:v>-4.4058253874745344E-2</c:v>
                </c:pt>
                <c:pt idx="18">
                  <c:v>-7.3666236305558491E-2</c:v>
                </c:pt>
                <c:pt idx="19">
                  <c:v>-6.6835163700240785E-2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B-4715-8BD5-E19723A1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37952"/>
        <c:axId val="113839488"/>
      </c:barChart>
      <c:lineChart>
        <c:grouping val="standard"/>
        <c:varyColors val="0"/>
        <c:ser>
          <c:idx val="0"/>
          <c:order val="1"/>
          <c:tx>
            <c:strRef>
              <c:f>CI!$M$75</c:f>
              <c:strCache>
                <c:ptCount val="1"/>
                <c:pt idx="0">
                  <c:v>- 2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CI!$M$76:$M$95</c:f>
              <c:numCache>
                <c:formatCode>0.0000</c:formatCode>
                <c:ptCount val="20"/>
                <c:pt idx="0">
                  <c:v>-8.9442719099991588E-2</c:v>
                </c:pt>
                <c:pt idx="1">
                  <c:v>-0.12854822803559943</c:v>
                </c:pt>
                <c:pt idx="2">
                  <c:v>-0.13528002980568327</c:v>
                </c:pt>
                <c:pt idx="3">
                  <c:v>-0.13672494678556923</c:v>
                </c:pt>
                <c:pt idx="4">
                  <c:v>-0.13740668059499669</c:v>
                </c:pt>
                <c:pt idx="5">
                  <c:v>-0.13783071466590704</c:v>
                </c:pt>
                <c:pt idx="6">
                  <c:v>-0.1379364429774152</c:v>
                </c:pt>
                <c:pt idx="7">
                  <c:v>-0.13793671681124867</c:v>
                </c:pt>
                <c:pt idx="8">
                  <c:v>-0.13795403976442142</c:v>
                </c:pt>
                <c:pt idx="9">
                  <c:v>-0.13797327871797649</c:v>
                </c:pt>
                <c:pt idx="10">
                  <c:v>-0.13797477373800848</c:v>
                </c:pt>
                <c:pt idx="11">
                  <c:v>-0.13802576751002477</c:v>
                </c:pt>
                <c:pt idx="12">
                  <c:v>-0.13805075257742855</c:v>
                </c:pt>
                <c:pt idx="13">
                  <c:v>-0.13805908353760576</c:v>
                </c:pt>
                <c:pt idx="14">
                  <c:v>-0.13806672139648105</c:v>
                </c:pt>
                <c:pt idx="15">
                  <c:v>-0.13810985446303656</c:v>
                </c:pt>
                <c:pt idx="16">
                  <c:v>-0.13823852923347144</c:v>
                </c:pt>
                <c:pt idx="17">
                  <c:v>-0.13824445393883236</c:v>
                </c:pt>
                <c:pt idx="18">
                  <c:v>-0.13835673861651196</c:v>
                </c:pt>
                <c:pt idx="19">
                  <c:v>-0.13867016460126033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B-4715-8BD5-E19723A15863}"/>
            </c:ext>
          </c:extLst>
        </c:ser>
        <c:ser>
          <c:idx val="2"/>
          <c:order val="2"/>
          <c:tx>
            <c:strRef>
              <c:f>CI!$N$6</c:f>
              <c:strCache>
                <c:ptCount val="1"/>
                <c:pt idx="0">
                  <c:v>+ 2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CI!$N$76:$N$95</c:f>
              <c:numCache>
                <c:formatCode>0.0000</c:formatCode>
                <c:ptCount val="20"/>
                <c:pt idx="0">
                  <c:v>8.9442719099991588E-2</c:v>
                </c:pt>
                <c:pt idx="1">
                  <c:v>0.12854822803559943</c:v>
                </c:pt>
                <c:pt idx="2">
                  <c:v>0.13528002980568327</c:v>
                </c:pt>
                <c:pt idx="3">
                  <c:v>0.13672494678556923</c:v>
                </c:pt>
                <c:pt idx="4">
                  <c:v>0.13740668059499669</c:v>
                </c:pt>
                <c:pt idx="5">
                  <c:v>0.13783071466590704</c:v>
                </c:pt>
                <c:pt idx="6">
                  <c:v>0.1379364429774152</c:v>
                </c:pt>
                <c:pt idx="7">
                  <c:v>0.13793671681124867</c:v>
                </c:pt>
                <c:pt idx="8">
                  <c:v>0.13795403976442142</c:v>
                </c:pt>
                <c:pt idx="9">
                  <c:v>0.13797327871797649</c:v>
                </c:pt>
                <c:pt idx="10">
                  <c:v>0.13797477373800848</c:v>
                </c:pt>
                <c:pt idx="11">
                  <c:v>0.13802576751002477</c:v>
                </c:pt>
                <c:pt idx="12">
                  <c:v>0.13805075257742855</c:v>
                </c:pt>
                <c:pt idx="13">
                  <c:v>0.13805908353760576</c:v>
                </c:pt>
                <c:pt idx="14">
                  <c:v>0.13806672139648105</c:v>
                </c:pt>
                <c:pt idx="15">
                  <c:v>0.13810985446303656</c:v>
                </c:pt>
                <c:pt idx="16">
                  <c:v>0.13823852923347144</c:v>
                </c:pt>
                <c:pt idx="17">
                  <c:v>0.13824445393883236</c:v>
                </c:pt>
                <c:pt idx="18">
                  <c:v>0.13835673861651196</c:v>
                </c:pt>
                <c:pt idx="19">
                  <c:v>0.13867016460126033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B-4715-8BD5-E19723A1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37952"/>
        <c:axId val="113839488"/>
      </c:lineChart>
      <c:catAx>
        <c:axId val="1138379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13839488"/>
        <c:crosses val="autoZero"/>
        <c:auto val="1"/>
        <c:lblAlgn val="ctr"/>
        <c:lblOffset val="100"/>
        <c:noMultiLvlLbl val="0"/>
      </c:catAx>
      <c:valAx>
        <c:axId val="113839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113837952"/>
        <c:crosses val="autoZero"/>
        <c:crossBetween val="between"/>
      </c:valAx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 B</a:t>
            </a:r>
          </a:p>
        </c:rich>
      </c:tx>
      <c:layout>
        <c:manualLayout>
          <c:xMode val="edge"/>
          <c:yMode val="edge"/>
          <c:x val="0.39832750072907552"/>
          <c:y val="9.25925925925925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395888013998261E-2"/>
          <c:y val="0.13924795858850991"/>
          <c:w val="0.89268044619422571"/>
          <c:h val="0.80935148731408801"/>
        </c:manualLayout>
      </c:layout>
      <c:scatterChart>
        <c:scatterStyle val="smoothMarker"/>
        <c:varyColors val="0"/>
        <c:ser>
          <c:idx val="1"/>
          <c:order val="0"/>
          <c:tx>
            <c:v>Variable 2</c:v>
          </c:tx>
          <c:spPr>
            <a:ln w="9525">
              <a:solidFill>
                <a:srgbClr val="002060"/>
              </a:solidFill>
            </a:ln>
          </c:spPr>
          <c:marker>
            <c:symbol val="none"/>
          </c:marker>
          <c:yVal>
            <c:numRef>
              <c:f>ECON13310!$F$9:$F$508</c:f>
              <c:numCache>
                <c:formatCode>0.000</c:formatCode>
                <c:ptCount val="500"/>
                <c:pt idx="0">
                  <c:v>0</c:v>
                </c:pt>
                <c:pt idx="1">
                  <c:v>-3.6351660305081168</c:v>
                </c:pt>
                <c:pt idx="2">
                  <c:v>-2.1095517644789652</c:v>
                </c:pt>
                <c:pt idx="3">
                  <c:v>-1.2582647236195044</c:v>
                </c:pt>
                <c:pt idx="4">
                  <c:v>-2.9154436510361847</c:v>
                </c:pt>
                <c:pt idx="5">
                  <c:v>-3.5684314020181773</c:v>
                </c:pt>
                <c:pt idx="6">
                  <c:v>-3.3120518941723276</c:v>
                </c:pt>
                <c:pt idx="7">
                  <c:v>-3.454799816099694</c:v>
                </c:pt>
                <c:pt idx="8">
                  <c:v>-3.4062503067980288</c:v>
                </c:pt>
                <c:pt idx="9">
                  <c:v>-2.8187558377248934</c:v>
                </c:pt>
                <c:pt idx="10">
                  <c:v>-1.876753635260684</c:v>
                </c:pt>
                <c:pt idx="11">
                  <c:v>-3.2257257266246597</c:v>
                </c:pt>
                <c:pt idx="12">
                  <c:v>-2.7952267550426768</c:v>
                </c:pt>
                <c:pt idx="13">
                  <c:v>-1.9507518294994952</c:v>
                </c:pt>
                <c:pt idx="14">
                  <c:v>-0.48195551647950197</c:v>
                </c:pt>
                <c:pt idx="15">
                  <c:v>-0.48591943545034155</c:v>
                </c:pt>
                <c:pt idx="16">
                  <c:v>-1.4758334777434357</c:v>
                </c:pt>
                <c:pt idx="17">
                  <c:v>-1.1684506438905373</c:v>
                </c:pt>
                <c:pt idx="18">
                  <c:v>-2.1534916135715321</c:v>
                </c:pt>
                <c:pt idx="19">
                  <c:v>-5.1998397970601218</c:v>
                </c:pt>
                <c:pt idx="20">
                  <c:v>-3.6054180504288524</c:v>
                </c:pt>
                <c:pt idx="21">
                  <c:v>-0.60339795658364892</c:v>
                </c:pt>
                <c:pt idx="22">
                  <c:v>8.560339716495946E-2</c:v>
                </c:pt>
                <c:pt idx="23">
                  <c:v>-1.5184128364489879</c:v>
                </c:pt>
                <c:pt idx="24">
                  <c:v>-1.9016413893405115</c:v>
                </c:pt>
                <c:pt idx="25">
                  <c:v>-2.4044039213913493</c:v>
                </c:pt>
                <c:pt idx="26">
                  <c:v>-2.5818806711322395</c:v>
                </c:pt>
                <c:pt idx="27">
                  <c:v>-1.3246270277159056</c:v>
                </c:pt>
                <c:pt idx="28">
                  <c:v>-1.3793731517944252</c:v>
                </c:pt>
                <c:pt idx="29">
                  <c:v>-2.3249212467271718</c:v>
                </c:pt>
                <c:pt idx="30">
                  <c:v>-2.4286503680195892</c:v>
                </c:pt>
                <c:pt idx="31">
                  <c:v>-1.6795477853884222</c:v>
                </c:pt>
                <c:pt idx="32">
                  <c:v>-0.25225433040759526</c:v>
                </c:pt>
                <c:pt idx="33">
                  <c:v>-1.2413959843252087</c:v>
                </c:pt>
                <c:pt idx="34">
                  <c:v>-3.7639319493246148</c:v>
                </c:pt>
                <c:pt idx="35">
                  <c:v>-4.7359513422998134</c:v>
                </c:pt>
                <c:pt idx="36">
                  <c:v>-2.1653991729544941</c:v>
                </c:pt>
                <c:pt idx="37">
                  <c:v>-1.3573392784019234</c:v>
                </c:pt>
                <c:pt idx="38">
                  <c:v>-3.1908068144184654</c:v>
                </c:pt>
                <c:pt idx="39">
                  <c:v>-2.816856585413916</c:v>
                </c:pt>
                <c:pt idx="40">
                  <c:v>-2.6782664185157046</c:v>
                </c:pt>
                <c:pt idx="41">
                  <c:v>-1.7298946835944662</c:v>
                </c:pt>
                <c:pt idx="42">
                  <c:v>-1.6005281572142849</c:v>
                </c:pt>
                <c:pt idx="43">
                  <c:v>-3.0643527174470364</c:v>
                </c:pt>
                <c:pt idx="44">
                  <c:v>-2.2445762573988759</c:v>
                </c:pt>
                <c:pt idx="45">
                  <c:v>-0.8554150730924448</c:v>
                </c:pt>
                <c:pt idx="46">
                  <c:v>-3.3899539807316614</c:v>
                </c:pt>
                <c:pt idx="47">
                  <c:v>-4.8909933588583954</c:v>
                </c:pt>
                <c:pt idx="48">
                  <c:v>-3.2847797860449646</c:v>
                </c:pt>
                <c:pt idx="49">
                  <c:v>-1.6817380760039669</c:v>
                </c:pt>
                <c:pt idx="50">
                  <c:v>-3.6700903996825218</c:v>
                </c:pt>
                <c:pt idx="51">
                  <c:v>-4.7676363187201787</c:v>
                </c:pt>
                <c:pt idx="52">
                  <c:v>-2.4775616288388846</c:v>
                </c:pt>
                <c:pt idx="53">
                  <c:v>-1.2440253335080342</c:v>
                </c:pt>
                <c:pt idx="54">
                  <c:v>-1.9077045357698807</c:v>
                </c:pt>
                <c:pt idx="55">
                  <c:v>-2.9077950279679499</c:v>
                </c:pt>
                <c:pt idx="56">
                  <c:v>-3.2099495178408688</c:v>
                </c:pt>
                <c:pt idx="57">
                  <c:v>-2.6412965957570123</c:v>
                </c:pt>
                <c:pt idx="58">
                  <c:v>-3.0980452897347277</c:v>
                </c:pt>
                <c:pt idx="59">
                  <c:v>-3.6946592621825403</c:v>
                </c:pt>
                <c:pt idx="60">
                  <c:v>-2.566872871684609</c:v>
                </c:pt>
                <c:pt idx="61">
                  <c:v>-1.5989026628085412</c:v>
                </c:pt>
                <c:pt idx="62">
                  <c:v>-2.4949789071251871</c:v>
                </c:pt>
                <c:pt idx="63">
                  <c:v>-3.8626982990899705</c:v>
                </c:pt>
                <c:pt idx="64">
                  <c:v>-3.8303078958415426</c:v>
                </c:pt>
                <c:pt idx="65">
                  <c:v>-3.5045569069916382</c:v>
                </c:pt>
                <c:pt idx="66">
                  <c:v>-3.1406658030755352</c:v>
                </c:pt>
                <c:pt idx="67">
                  <c:v>-4.0530025621046661</c:v>
                </c:pt>
                <c:pt idx="68">
                  <c:v>-5.483537797263125</c:v>
                </c:pt>
                <c:pt idx="69">
                  <c:v>-4.5094557839911431</c:v>
                </c:pt>
                <c:pt idx="70">
                  <c:v>-4.5310762920416892</c:v>
                </c:pt>
                <c:pt idx="71">
                  <c:v>-3.995826381869847</c:v>
                </c:pt>
                <c:pt idx="72">
                  <c:v>-3.3067577255133074</c:v>
                </c:pt>
                <c:pt idx="73">
                  <c:v>-4.0700425137765706</c:v>
                </c:pt>
                <c:pt idx="74">
                  <c:v>-2.624485268315766</c:v>
                </c:pt>
                <c:pt idx="75">
                  <c:v>-0.74656811142631341</c:v>
                </c:pt>
                <c:pt idx="76">
                  <c:v>-1.5182118381198961</c:v>
                </c:pt>
                <c:pt idx="77">
                  <c:v>-3.1770571872039</c:v>
                </c:pt>
                <c:pt idx="78">
                  <c:v>-3.0695578693121206</c:v>
                </c:pt>
                <c:pt idx="79">
                  <c:v>-1.873922719314578</c:v>
                </c:pt>
                <c:pt idx="80">
                  <c:v>-2.1512317466113018</c:v>
                </c:pt>
                <c:pt idx="81">
                  <c:v>-2.3525217961287126</c:v>
                </c:pt>
                <c:pt idx="82">
                  <c:v>-2.1146807461627759</c:v>
                </c:pt>
                <c:pt idx="83">
                  <c:v>-2.9106558435523766</c:v>
                </c:pt>
                <c:pt idx="84">
                  <c:v>-1.6100804663801682</c:v>
                </c:pt>
                <c:pt idx="85">
                  <c:v>-2.9834396349906456</c:v>
                </c:pt>
                <c:pt idx="86">
                  <c:v>-3.3718932349438546</c:v>
                </c:pt>
                <c:pt idx="87">
                  <c:v>-2.7481065166648477</c:v>
                </c:pt>
                <c:pt idx="88">
                  <c:v>-3.8706711570193875</c:v>
                </c:pt>
                <c:pt idx="89">
                  <c:v>-1.3611984917952213</c:v>
                </c:pt>
                <c:pt idx="90">
                  <c:v>-3.623587935580872</c:v>
                </c:pt>
                <c:pt idx="91">
                  <c:v>-5.7837479011504911</c:v>
                </c:pt>
                <c:pt idx="92">
                  <c:v>-4.1768672139733098</c:v>
                </c:pt>
                <c:pt idx="93">
                  <c:v>-2.9425198767421534</c:v>
                </c:pt>
                <c:pt idx="94">
                  <c:v>-1.6989789123181254</c:v>
                </c:pt>
                <c:pt idx="95">
                  <c:v>0.33759027297492139</c:v>
                </c:pt>
                <c:pt idx="96">
                  <c:v>-0.21890725241973996</c:v>
                </c:pt>
                <c:pt idx="97">
                  <c:v>-0.83877882338128984</c:v>
                </c:pt>
                <c:pt idx="98">
                  <c:v>-2.3002372194605414</c:v>
                </c:pt>
                <c:pt idx="99">
                  <c:v>-3.7433006304490846</c:v>
                </c:pt>
                <c:pt idx="100">
                  <c:v>-3.1876646239106776</c:v>
                </c:pt>
                <c:pt idx="101">
                  <c:v>-1.458561263862066</c:v>
                </c:pt>
                <c:pt idx="102">
                  <c:v>-1.3990530255250633</c:v>
                </c:pt>
                <c:pt idx="103">
                  <c:v>-2.238717178843217</c:v>
                </c:pt>
                <c:pt idx="104">
                  <c:v>-2.8654599822766613</c:v>
                </c:pt>
                <c:pt idx="105">
                  <c:v>-1.4025955073884688</c:v>
                </c:pt>
                <c:pt idx="106">
                  <c:v>-0.85530752534396026</c:v>
                </c:pt>
                <c:pt idx="107">
                  <c:v>-0.21767943457234656</c:v>
                </c:pt>
                <c:pt idx="108">
                  <c:v>-1.0164790814451408</c:v>
                </c:pt>
                <c:pt idx="109">
                  <c:v>-3.3547694960725494</c:v>
                </c:pt>
                <c:pt idx="110">
                  <c:v>-0.28447681819670834</c:v>
                </c:pt>
                <c:pt idx="111">
                  <c:v>0.17679570242762566</c:v>
                </c:pt>
                <c:pt idx="112">
                  <c:v>-2.062821585641359</c:v>
                </c:pt>
                <c:pt idx="113">
                  <c:v>-2.5283797589872847</c:v>
                </c:pt>
                <c:pt idx="114">
                  <c:v>-2.3485809555859305</c:v>
                </c:pt>
                <c:pt idx="115">
                  <c:v>-4.4703577436303021</c:v>
                </c:pt>
                <c:pt idx="116">
                  <c:v>-3.7262589734746143</c:v>
                </c:pt>
                <c:pt idx="117">
                  <c:v>-1.937887481690268</c:v>
                </c:pt>
                <c:pt idx="118">
                  <c:v>-0.94712044705374865</c:v>
                </c:pt>
                <c:pt idx="119">
                  <c:v>-3.5235880836262368</c:v>
                </c:pt>
                <c:pt idx="120">
                  <c:v>-5.0362851374666207</c:v>
                </c:pt>
                <c:pt idx="121">
                  <c:v>-2.6929715836013202</c:v>
                </c:pt>
                <c:pt idx="122">
                  <c:v>-1.3462293458724162</c:v>
                </c:pt>
                <c:pt idx="123">
                  <c:v>-0.951701117119228</c:v>
                </c:pt>
                <c:pt idx="124">
                  <c:v>-2.8698560249176808</c:v>
                </c:pt>
                <c:pt idx="125">
                  <c:v>-5.1482478006073507</c:v>
                </c:pt>
                <c:pt idx="126">
                  <c:v>-4.2147940525319427</c:v>
                </c:pt>
                <c:pt idx="127">
                  <c:v>-3.3744855222175829</c:v>
                </c:pt>
                <c:pt idx="128">
                  <c:v>-2.3314974618551787</c:v>
                </c:pt>
                <c:pt idx="129">
                  <c:v>-1.8929511674650712</c:v>
                </c:pt>
                <c:pt idx="130">
                  <c:v>-3.3155252544383984</c:v>
                </c:pt>
                <c:pt idx="131">
                  <c:v>-3.9996762729424518</c:v>
                </c:pt>
                <c:pt idx="132">
                  <c:v>-3.7357545529084746</c:v>
                </c:pt>
                <c:pt idx="133">
                  <c:v>-3.1417503755073994</c:v>
                </c:pt>
                <c:pt idx="134">
                  <c:v>-4.2728564216668019</c:v>
                </c:pt>
                <c:pt idx="135">
                  <c:v>-2.4113356352609117</c:v>
                </c:pt>
                <c:pt idx="136">
                  <c:v>-1.920748963530059</c:v>
                </c:pt>
                <c:pt idx="137">
                  <c:v>-1.5579054838235606</c:v>
                </c:pt>
                <c:pt idx="138">
                  <c:v>-0.38376817377866246</c:v>
                </c:pt>
                <c:pt idx="139">
                  <c:v>-1.2656444773165276</c:v>
                </c:pt>
                <c:pt idx="140">
                  <c:v>-1.9033883012889419</c:v>
                </c:pt>
                <c:pt idx="141">
                  <c:v>-1.7166833635565126</c:v>
                </c:pt>
                <c:pt idx="142">
                  <c:v>-1.5365221265165019</c:v>
                </c:pt>
                <c:pt idx="143">
                  <c:v>-0.44854215906525496</c:v>
                </c:pt>
                <c:pt idx="144">
                  <c:v>-1.8352716955996584</c:v>
                </c:pt>
                <c:pt idx="145">
                  <c:v>-2.1754177118418738</c:v>
                </c:pt>
                <c:pt idx="146">
                  <c:v>-2.1987407939741388</c:v>
                </c:pt>
                <c:pt idx="147">
                  <c:v>-3.4167248435915099</c:v>
                </c:pt>
                <c:pt idx="148">
                  <c:v>-3.0476683782035252</c:v>
                </c:pt>
                <c:pt idx="149">
                  <c:v>-1.7328098414873239</c:v>
                </c:pt>
                <c:pt idx="150">
                  <c:v>-6.8825619964627549E-2</c:v>
                </c:pt>
                <c:pt idx="151">
                  <c:v>-1.2758201314136386</c:v>
                </c:pt>
                <c:pt idx="152">
                  <c:v>-4.5236702766851522</c:v>
                </c:pt>
                <c:pt idx="153">
                  <c:v>-1.3769804986077361</c:v>
                </c:pt>
                <c:pt idx="154">
                  <c:v>-1.2353999131300952</c:v>
                </c:pt>
                <c:pt idx="155">
                  <c:v>-3.0121517006045906</c:v>
                </c:pt>
                <c:pt idx="156">
                  <c:v>-4.2143390778073808</c:v>
                </c:pt>
                <c:pt idx="157">
                  <c:v>-4.6337232283258345</c:v>
                </c:pt>
                <c:pt idx="158">
                  <c:v>-2.2997306309116539</c:v>
                </c:pt>
                <c:pt idx="159">
                  <c:v>-1.1479767812852515</c:v>
                </c:pt>
                <c:pt idx="160">
                  <c:v>-2.9924195309286006</c:v>
                </c:pt>
                <c:pt idx="161">
                  <c:v>-2.8061211373278638</c:v>
                </c:pt>
                <c:pt idx="162">
                  <c:v>-2.1405480260364129</c:v>
                </c:pt>
                <c:pt idx="163">
                  <c:v>-3.9275949524744647</c:v>
                </c:pt>
                <c:pt idx="164">
                  <c:v>-3.1115569703979418</c:v>
                </c:pt>
                <c:pt idx="165">
                  <c:v>-2.1813671714335214</c:v>
                </c:pt>
                <c:pt idx="166">
                  <c:v>-1.2310018241259968</c:v>
                </c:pt>
                <c:pt idx="167">
                  <c:v>-3.2195862963271793</c:v>
                </c:pt>
                <c:pt idx="168">
                  <c:v>-2.0435928212828003</c:v>
                </c:pt>
                <c:pt idx="169">
                  <c:v>-1.0004449172265595</c:v>
                </c:pt>
                <c:pt idx="170">
                  <c:v>-2.2587739244409022</c:v>
                </c:pt>
                <c:pt idx="171">
                  <c:v>-2.980959783999424</c:v>
                </c:pt>
                <c:pt idx="172">
                  <c:v>-2.5341347003995907</c:v>
                </c:pt>
                <c:pt idx="173">
                  <c:v>-2.4917663444648497</c:v>
                </c:pt>
                <c:pt idx="174">
                  <c:v>-3.4777556897461182</c:v>
                </c:pt>
                <c:pt idx="175">
                  <c:v>-5.0328681658720598</c:v>
                </c:pt>
                <c:pt idx="176">
                  <c:v>-4.6000660126446746</c:v>
                </c:pt>
                <c:pt idx="177">
                  <c:v>-2.6375055944663472</c:v>
                </c:pt>
                <c:pt idx="178">
                  <c:v>-2.0681789641821524</c:v>
                </c:pt>
                <c:pt idx="179">
                  <c:v>-4.7744152374798432</c:v>
                </c:pt>
                <c:pt idx="180">
                  <c:v>-4.3053365238301922</c:v>
                </c:pt>
                <c:pt idx="181">
                  <c:v>-3.1904595011292258</c:v>
                </c:pt>
                <c:pt idx="182">
                  <c:v>-2.8716183982760413</c:v>
                </c:pt>
                <c:pt idx="183">
                  <c:v>-2.1385838585410966</c:v>
                </c:pt>
                <c:pt idx="184">
                  <c:v>-3.069856638321653</c:v>
                </c:pt>
                <c:pt idx="185">
                  <c:v>-1.7102691521722591</c:v>
                </c:pt>
                <c:pt idx="186">
                  <c:v>-1.8108697253774153</c:v>
                </c:pt>
                <c:pt idx="187">
                  <c:v>-1.5141050147940405</c:v>
                </c:pt>
                <c:pt idx="188">
                  <c:v>-3.8903068065701518</c:v>
                </c:pt>
                <c:pt idx="189">
                  <c:v>-4.9008963919186499</c:v>
                </c:pt>
                <c:pt idx="190">
                  <c:v>-3.1923437467776239</c:v>
                </c:pt>
                <c:pt idx="191">
                  <c:v>-0.58932091127644526</c:v>
                </c:pt>
                <c:pt idx="192">
                  <c:v>-0.51376407049247064</c:v>
                </c:pt>
                <c:pt idx="193">
                  <c:v>-2.3188602603477193</c:v>
                </c:pt>
                <c:pt idx="194">
                  <c:v>-2.1903677583759418</c:v>
                </c:pt>
                <c:pt idx="195">
                  <c:v>-3.483762220130302</c:v>
                </c:pt>
                <c:pt idx="196">
                  <c:v>-4.9214766654040432</c:v>
                </c:pt>
                <c:pt idx="197">
                  <c:v>-4.3756804820441175</c:v>
                </c:pt>
                <c:pt idx="198">
                  <c:v>-4.2326715351373423</c:v>
                </c:pt>
                <c:pt idx="199">
                  <c:v>-3.6685626759572187</c:v>
                </c:pt>
                <c:pt idx="200">
                  <c:v>-3.5944675068458309</c:v>
                </c:pt>
                <c:pt idx="201">
                  <c:v>-1.4537600413314067</c:v>
                </c:pt>
                <c:pt idx="202">
                  <c:v>-0.93164528101624455</c:v>
                </c:pt>
                <c:pt idx="203">
                  <c:v>-1.3553507819233346</c:v>
                </c:pt>
                <c:pt idx="204">
                  <c:v>-1.8267156241927296</c:v>
                </c:pt>
                <c:pt idx="205">
                  <c:v>-2.6024601488097687</c:v>
                </c:pt>
                <c:pt idx="206">
                  <c:v>-2.9669577720051166</c:v>
                </c:pt>
                <c:pt idx="207">
                  <c:v>-3.0192637217987794</c:v>
                </c:pt>
                <c:pt idx="208">
                  <c:v>-3.4898487860482419</c:v>
                </c:pt>
                <c:pt idx="209">
                  <c:v>-2.9961600552633172</c:v>
                </c:pt>
                <c:pt idx="210">
                  <c:v>-3.2003916380199371</c:v>
                </c:pt>
                <c:pt idx="211">
                  <c:v>-2.0220462096767733</c:v>
                </c:pt>
                <c:pt idx="212">
                  <c:v>-2.1066787844029022</c:v>
                </c:pt>
                <c:pt idx="213">
                  <c:v>-2.6789738917068462</c:v>
                </c:pt>
                <c:pt idx="214">
                  <c:v>-1.9246729784208583</c:v>
                </c:pt>
                <c:pt idx="215">
                  <c:v>-2.6759208316798322</c:v>
                </c:pt>
                <c:pt idx="216">
                  <c:v>-2.4008966824476374</c:v>
                </c:pt>
                <c:pt idx="217">
                  <c:v>-1.625430804269854</c:v>
                </c:pt>
                <c:pt idx="218">
                  <c:v>-1.7945906797103817</c:v>
                </c:pt>
                <c:pt idx="219">
                  <c:v>-2.0760435922420584</c:v>
                </c:pt>
                <c:pt idx="220">
                  <c:v>-3.4746675004862482</c:v>
                </c:pt>
                <c:pt idx="221">
                  <c:v>-5.2260928163741482</c:v>
                </c:pt>
                <c:pt idx="222">
                  <c:v>-2.478014784574043</c:v>
                </c:pt>
                <c:pt idx="223">
                  <c:v>-2.2488703229464591</c:v>
                </c:pt>
                <c:pt idx="224">
                  <c:v>-2.4196327280515106</c:v>
                </c:pt>
                <c:pt idx="225">
                  <c:v>-2.9986065960110864</c:v>
                </c:pt>
                <c:pt idx="226">
                  <c:v>-2.1306466982787242</c:v>
                </c:pt>
                <c:pt idx="227">
                  <c:v>-0.76479870534967631</c:v>
                </c:pt>
                <c:pt idx="228">
                  <c:v>1.2103989143361105</c:v>
                </c:pt>
                <c:pt idx="229">
                  <c:v>-1.463812231522752</c:v>
                </c:pt>
                <c:pt idx="230">
                  <c:v>-4.4799974779743934</c:v>
                </c:pt>
                <c:pt idx="231">
                  <c:v>-1.8039659784699325</c:v>
                </c:pt>
                <c:pt idx="232">
                  <c:v>-4.5112938727834262</c:v>
                </c:pt>
                <c:pt idx="233">
                  <c:v>-4.7184910903888522</c:v>
                </c:pt>
                <c:pt idx="234">
                  <c:v>-2.481726546138816</c:v>
                </c:pt>
                <c:pt idx="235">
                  <c:v>-3.9380639186128974</c:v>
                </c:pt>
                <c:pt idx="236">
                  <c:v>-3.2485114110750146</c:v>
                </c:pt>
                <c:pt idx="237">
                  <c:v>-2.6312059794145171</c:v>
                </c:pt>
                <c:pt idx="238">
                  <c:v>-2.584178850556782</c:v>
                </c:pt>
                <c:pt idx="239">
                  <c:v>-3.0487991074915044</c:v>
                </c:pt>
                <c:pt idx="240">
                  <c:v>-1.7070147527556401</c:v>
                </c:pt>
                <c:pt idx="241">
                  <c:v>-1.0020197073026793</c:v>
                </c:pt>
                <c:pt idx="242">
                  <c:v>-1.8005811802504468</c:v>
                </c:pt>
                <c:pt idx="243">
                  <c:v>-2.5201482635020511</c:v>
                </c:pt>
                <c:pt idx="244">
                  <c:v>-2.8387053766346071</c:v>
                </c:pt>
                <c:pt idx="245">
                  <c:v>-2.9302437446312979</c:v>
                </c:pt>
                <c:pt idx="246">
                  <c:v>-3.8971243788546417</c:v>
                </c:pt>
                <c:pt idx="247">
                  <c:v>-1.5869659995951224</c:v>
                </c:pt>
                <c:pt idx="248">
                  <c:v>-2.4224237399175763</c:v>
                </c:pt>
                <c:pt idx="249">
                  <c:v>-3.0363244781619869</c:v>
                </c:pt>
                <c:pt idx="250">
                  <c:v>-2.2042027644056361</c:v>
                </c:pt>
                <c:pt idx="251">
                  <c:v>-3.3507363418175373</c:v>
                </c:pt>
                <c:pt idx="252">
                  <c:v>-2.6238940967596136</c:v>
                </c:pt>
                <c:pt idx="253">
                  <c:v>-3.8534129266190575</c:v>
                </c:pt>
                <c:pt idx="254">
                  <c:v>-4.4321432773722336</c:v>
                </c:pt>
                <c:pt idx="255">
                  <c:v>-2.6556782081024721</c:v>
                </c:pt>
                <c:pt idx="256">
                  <c:v>-3.5275293789163698</c:v>
                </c:pt>
                <c:pt idx="257">
                  <c:v>-3.7641594366868958</c:v>
                </c:pt>
                <c:pt idx="258">
                  <c:v>-3.8222424968262203</c:v>
                </c:pt>
                <c:pt idx="259">
                  <c:v>-4.1406913800892653</c:v>
                </c:pt>
                <c:pt idx="260">
                  <c:v>-4.1269063962681685</c:v>
                </c:pt>
                <c:pt idx="261">
                  <c:v>-3.2280582394741941</c:v>
                </c:pt>
                <c:pt idx="262">
                  <c:v>-2.208601876591274</c:v>
                </c:pt>
                <c:pt idx="263">
                  <c:v>-1.704119376372546</c:v>
                </c:pt>
                <c:pt idx="264">
                  <c:v>-1.0853494308685185</c:v>
                </c:pt>
                <c:pt idx="265">
                  <c:v>-4.1315893844875973</c:v>
                </c:pt>
                <c:pt idx="266">
                  <c:v>-5.9284275898244232</c:v>
                </c:pt>
                <c:pt idx="267">
                  <c:v>-3.9394477148016449</c:v>
                </c:pt>
                <c:pt idx="268">
                  <c:v>-3.4301750196755165</c:v>
                </c:pt>
                <c:pt idx="269">
                  <c:v>-3.3355646059499122</c:v>
                </c:pt>
                <c:pt idx="270">
                  <c:v>-2.5795566847955342</c:v>
                </c:pt>
                <c:pt idx="271">
                  <c:v>-2.1534270394477062</c:v>
                </c:pt>
                <c:pt idx="272">
                  <c:v>-2.1510919118009042</c:v>
                </c:pt>
                <c:pt idx="273">
                  <c:v>-1.9738158193285926</c:v>
                </c:pt>
                <c:pt idx="274">
                  <c:v>-1.4434024882939411</c:v>
                </c:pt>
                <c:pt idx="275">
                  <c:v>-1.3389749887573998</c:v>
                </c:pt>
                <c:pt idx="276">
                  <c:v>-1.0214217304019257</c:v>
                </c:pt>
                <c:pt idx="277">
                  <c:v>-2.2675008671649266</c:v>
                </c:pt>
                <c:pt idx="278">
                  <c:v>-2.2576287569245324</c:v>
                </c:pt>
                <c:pt idx="279">
                  <c:v>-0.40500066865206463</c:v>
                </c:pt>
                <c:pt idx="280">
                  <c:v>-0.28428173158317804</c:v>
                </c:pt>
                <c:pt idx="281">
                  <c:v>-0.54441540618427098</c:v>
                </c:pt>
                <c:pt idx="282">
                  <c:v>-1.4497812293848256</c:v>
                </c:pt>
                <c:pt idx="283">
                  <c:v>-2.0638753489402006</c:v>
                </c:pt>
                <c:pt idx="284">
                  <c:v>-3.3138995326589793</c:v>
                </c:pt>
                <c:pt idx="285">
                  <c:v>-4.1418766790593509</c:v>
                </c:pt>
                <c:pt idx="286">
                  <c:v>-2.0246730577491689</c:v>
                </c:pt>
                <c:pt idx="287">
                  <c:v>-3.2600456228828989</c:v>
                </c:pt>
                <c:pt idx="288">
                  <c:v>-3.6212023309781216</c:v>
                </c:pt>
                <c:pt idx="289">
                  <c:v>-2.9748781066155061</c:v>
                </c:pt>
                <c:pt idx="290">
                  <c:v>-2.4861768174014287</c:v>
                </c:pt>
                <c:pt idx="291">
                  <c:v>-2.9988406772099552</c:v>
                </c:pt>
                <c:pt idx="292">
                  <c:v>-3.2578119038953446</c:v>
                </c:pt>
                <c:pt idx="293">
                  <c:v>-1.2584187692846172</c:v>
                </c:pt>
                <c:pt idx="294">
                  <c:v>-0.45900839671958249</c:v>
                </c:pt>
                <c:pt idx="295">
                  <c:v>-2.0470882367953891</c:v>
                </c:pt>
                <c:pt idx="296">
                  <c:v>-1.5073024491721299</c:v>
                </c:pt>
                <c:pt idx="297">
                  <c:v>-2.1433814430929488</c:v>
                </c:pt>
                <c:pt idx="298">
                  <c:v>-4.0800527535247966</c:v>
                </c:pt>
                <c:pt idx="299">
                  <c:v>-3.5056858172902139</c:v>
                </c:pt>
                <c:pt idx="300">
                  <c:v>-1.5494114854300278</c:v>
                </c:pt>
                <c:pt idx="301">
                  <c:v>-2.6300181793340016</c:v>
                </c:pt>
                <c:pt idx="302">
                  <c:v>-3.146665853309969</c:v>
                </c:pt>
                <c:pt idx="303">
                  <c:v>-3.3515285117027815</c:v>
                </c:pt>
                <c:pt idx="304">
                  <c:v>-4.0456514574907487</c:v>
                </c:pt>
                <c:pt idx="305">
                  <c:v>-2.5838481355458498</c:v>
                </c:pt>
                <c:pt idx="306">
                  <c:v>-1.4224688761169091</c:v>
                </c:pt>
                <c:pt idx="307">
                  <c:v>-3.6165683417857508</c:v>
                </c:pt>
                <c:pt idx="308">
                  <c:v>-4.8968050300027244</c:v>
                </c:pt>
                <c:pt idx="309">
                  <c:v>-4.0999030438251793</c:v>
                </c:pt>
                <c:pt idx="310">
                  <c:v>-1.6251027040561894</c:v>
                </c:pt>
                <c:pt idx="311">
                  <c:v>-1.9094507655972848</c:v>
                </c:pt>
                <c:pt idx="312">
                  <c:v>-1.7402838415728183</c:v>
                </c:pt>
                <c:pt idx="313">
                  <c:v>-0.70565881236689165</c:v>
                </c:pt>
                <c:pt idx="314">
                  <c:v>-3.2175210612331284</c:v>
                </c:pt>
                <c:pt idx="315">
                  <c:v>-4.7080325834394898</c:v>
                </c:pt>
                <c:pt idx="316">
                  <c:v>-4.6865944290766492</c:v>
                </c:pt>
                <c:pt idx="317">
                  <c:v>-2.2102677298244089</c:v>
                </c:pt>
                <c:pt idx="318">
                  <c:v>-1.1401981004746631</c:v>
                </c:pt>
                <c:pt idx="319">
                  <c:v>-3.135437800156069</c:v>
                </c:pt>
                <c:pt idx="320">
                  <c:v>-4.2573502191225998</c:v>
                </c:pt>
                <c:pt idx="321">
                  <c:v>-3.1667701200058218</c:v>
                </c:pt>
                <c:pt idx="322">
                  <c:v>-3.1469515483331634</c:v>
                </c:pt>
                <c:pt idx="323">
                  <c:v>-3.2268884019140387</c:v>
                </c:pt>
                <c:pt idx="324">
                  <c:v>-2.0273259401074029</c:v>
                </c:pt>
                <c:pt idx="325">
                  <c:v>-1.6297609085449949</c:v>
                </c:pt>
                <c:pt idx="326">
                  <c:v>-2.4817166553839343</c:v>
                </c:pt>
                <c:pt idx="327">
                  <c:v>-2.8648582378446008</c:v>
                </c:pt>
                <c:pt idx="328">
                  <c:v>-1.1470343174005393</c:v>
                </c:pt>
                <c:pt idx="329">
                  <c:v>-2.2367235664569307</c:v>
                </c:pt>
                <c:pt idx="330">
                  <c:v>-2.9723597157862969</c:v>
                </c:pt>
                <c:pt idx="331">
                  <c:v>-9.0711586781253573E-2</c:v>
                </c:pt>
                <c:pt idx="332">
                  <c:v>-1.6694810432818485</c:v>
                </c:pt>
                <c:pt idx="333">
                  <c:v>-5.4631966071974603</c:v>
                </c:pt>
                <c:pt idx="334">
                  <c:v>-2.6433036231901497</c:v>
                </c:pt>
                <c:pt idx="335">
                  <c:v>-1.1537136464903597</c:v>
                </c:pt>
                <c:pt idx="336">
                  <c:v>-2.8349607595737325</c:v>
                </c:pt>
                <c:pt idx="337">
                  <c:v>-3.1841935373813612</c:v>
                </c:pt>
                <c:pt idx="338">
                  <c:v>-2.9655630618799478</c:v>
                </c:pt>
                <c:pt idx="339">
                  <c:v>-1.0826157171686646</c:v>
                </c:pt>
                <c:pt idx="340">
                  <c:v>-0.70844323039636947</c:v>
                </c:pt>
                <c:pt idx="341">
                  <c:v>-1.5812277701479616</c:v>
                </c:pt>
                <c:pt idx="342">
                  <c:v>-2.2331713075254811</c:v>
                </c:pt>
                <c:pt idx="343">
                  <c:v>-4.2345564629067667</c:v>
                </c:pt>
                <c:pt idx="344">
                  <c:v>-3.0261863407213241</c:v>
                </c:pt>
                <c:pt idx="345">
                  <c:v>-0.99810978957975749</c:v>
                </c:pt>
                <c:pt idx="346">
                  <c:v>-2.3659516222687671</c:v>
                </c:pt>
                <c:pt idx="347">
                  <c:v>-3.8311450857145246</c:v>
                </c:pt>
                <c:pt idx="348">
                  <c:v>-3.8048993423581123</c:v>
                </c:pt>
                <c:pt idx="349">
                  <c:v>-3.868710286442365</c:v>
                </c:pt>
                <c:pt idx="350">
                  <c:v>-1.4030723099858733</c:v>
                </c:pt>
                <c:pt idx="351">
                  <c:v>-1.5729879755235743</c:v>
                </c:pt>
                <c:pt idx="352">
                  <c:v>-5.778170652265544</c:v>
                </c:pt>
                <c:pt idx="353">
                  <c:v>-4.806126134499209</c:v>
                </c:pt>
                <c:pt idx="354">
                  <c:v>-1.6446200056088855</c:v>
                </c:pt>
                <c:pt idx="355">
                  <c:v>-2.0722014318744186</c:v>
                </c:pt>
                <c:pt idx="356">
                  <c:v>-3.1063228283892386</c:v>
                </c:pt>
                <c:pt idx="357">
                  <c:v>-2.8816176104010083</c:v>
                </c:pt>
                <c:pt idx="358">
                  <c:v>-3.2963126336107962</c:v>
                </c:pt>
                <c:pt idx="359">
                  <c:v>-4.2411882708984194</c:v>
                </c:pt>
                <c:pt idx="360">
                  <c:v>-3.4807731657929253</c:v>
                </c:pt>
                <c:pt idx="361">
                  <c:v>-2.403991579230933</c:v>
                </c:pt>
                <c:pt idx="362">
                  <c:v>0.50468059322156478</c:v>
                </c:pt>
                <c:pt idx="363">
                  <c:v>-1.3354252309363801</c:v>
                </c:pt>
                <c:pt idx="364">
                  <c:v>-4.3666694359126268</c:v>
                </c:pt>
                <c:pt idx="365">
                  <c:v>-3.1581112756975926</c:v>
                </c:pt>
                <c:pt idx="366">
                  <c:v>-1.1588604770076927</c:v>
                </c:pt>
                <c:pt idx="367">
                  <c:v>-2.7262065663671819</c:v>
                </c:pt>
                <c:pt idx="368">
                  <c:v>-4.0138218714128016</c:v>
                </c:pt>
                <c:pt idx="369">
                  <c:v>-4.3312681504539796</c:v>
                </c:pt>
                <c:pt idx="370">
                  <c:v>-3.2603302947245538</c:v>
                </c:pt>
                <c:pt idx="371">
                  <c:v>-3.1433222097257385</c:v>
                </c:pt>
                <c:pt idx="372">
                  <c:v>-2.8804925654549152</c:v>
                </c:pt>
                <c:pt idx="373">
                  <c:v>-2.1224058804727974</c:v>
                </c:pt>
                <c:pt idx="374">
                  <c:v>-1.9728727870096918</c:v>
                </c:pt>
                <c:pt idx="375">
                  <c:v>-1.8485535014769994</c:v>
                </c:pt>
                <c:pt idx="376">
                  <c:v>-1.1516243097867118</c:v>
                </c:pt>
                <c:pt idx="377">
                  <c:v>-2.5302718490274856</c:v>
                </c:pt>
                <c:pt idx="378">
                  <c:v>-3.4112062571148272</c:v>
                </c:pt>
                <c:pt idx="379">
                  <c:v>-2.5665442030367558</c:v>
                </c:pt>
                <c:pt idx="380">
                  <c:v>-2.2030290614929982</c:v>
                </c:pt>
                <c:pt idx="381">
                  <c:v>-2.2099719166726572</c:v>
                </c:pt>
                <c:pt idx="382">
                  <c:v>-2.7402717882432626</c:v>
                </c:pt>
                <c:pt idx="383">
                  <c:v>-1.0631825438758824</c:v>
                </c:pt>
                <c:pt idx="384">
                  <c:v>-0.93852765479823574</c:v>
                </c:pt>
                <c:pt idx="385">
                  <c:v>-2.1255687619850505</c:v>
                </c:pt>
                <c:pt idx="386">
                  <c:v>-3.41269407676009</c:v>
                </c:pt>
                <c:pt idx="387">
                  <c:v>-4.0525972685281886</c:v>
                </c:pt>
                <c:pt idx="388">
                  <c:v>-3.0828392204421107</c:v>
                </c:pt>
                <c:pt idx="389">
                  <c:v>-2.1875276337959804</c:v>
                </c:pt>
                <c:pt idx="390">
                  <c:v>-1.5423436884157127</c:v>
                </c:pt>
                <c:pt idx="391">
                  <c:v>-2.0627197222347604</c:v>
                </c:pt>
                <c:pt idx="392">
                  <c:v>-2.3889609287289204</c:v>
                </c:pt>
                <c:pt idx="393">
                  <c:v>-3.0514102667802945</c:v>
                </c:pt>
                <c:pt idx="394">
                  <c:v>-4.082651520948275</c:v>
                </c:pt>
                <c:pt idx="395">
                  <c:v>-3.304952833277639</c:v>
                </c:pt>
                <c:pt idx="396">
                  <c:v>-2.4468939222424524</c:v>
                </c:pt>
                <c:pt idx="397">
                  <c:v>-3.170938788971398</c:v>
                </c:pt>
                <c:pt idx="398">
                  <c:v>-2.4984024725563359</c:v>
                </c:pt>
                <c:pt idx="399">
                  <c:v>-0.66466652191593312</c:v>
                </c:pt>
                <c:pt idx="400">
                  <c:v>-0.4781405272660777</c:v>
                </c:pt>
                <c:pt idx="401">
                  <c:v>-2.0527387000038289</c:v>
                </c:pt>
                <c:pt idx="402">
                  <c:v>-1.2956466611649375</c:v>
                </c:pt>
                <c:pt idx="403">
                  <c:v>-3.4312425390817225</c:v>
                </c:pt>
                <c:pt idx="404">
                  <c:v>-4.052559524498065</c:v>
                </c:pt>
                <c:pt idx="405">
                  <c:v>-2.382571160014777</c:v>
                </c:pt>
                <c:pt idx="406">
                  <c:v>-0.55508412009658059</c:v>
                </c:pt>
                <c:pt idx="407">
                  <c:v>-0.89730321582464967</c:v>
                </c:pt>
                <c:pt idx="408">
                  <c:v>-3.4313006330557982</c:v>
                </c:pt>
                <c:pt idx="409">
                  <c:v>-3.6657148206722923</c:v>
                </c:pt>
                <c:pt idx="410">
                  <c:v>-3.0787107966170879</c:v>
                </c:pt>
                <c:pt idx="411">
                  <c:v>-3.0612059794657398</c:v>
                </c:pt>
                <c:pt idx="412">
                  <c:v>-4.122007630430744</c:v>
                </c:pt>
                <c:pt idx="413">
                  <c:v>-4.6931032279098872</c:v>
                </c:pt>
                <c:pt idx="414">
                  <c:v>-1.4955708770139609</c:v>
                </c:pt>
                <c:pt idx="415">
                  <c:v>-8.9670783781912178E-2</c:v>
                </c:pt>
                <c:pt idx="416">
                  <c:v>-2.1896658558398485</c:v>
                </c:pt>
                <c:pt idx="417">
                  <c:v>-3.1496011337731034</c:v>
                </c:pt>
                <c:pt idx="418">
                  <c:v>-1.4847747201565653</c:v>
                </c:pt>
                <c:pt idx="419">
                  <c:v>-3.3795127541816328</c:v>
                </c:pt>
                <c:pt idx="420">
                  <c:v>-3.0696542757505085</c:v>
                </c:pt>
                <c:pt idx="421">
                  <c:v>-0.61299016982957255</c:v>
                </c:pt>
                <c:pt idx="422">
                  <c:v>-0.5437796693877317</c:v>
                </c:pt>
                <c:pt idx="423">
                  <c:v>-2.298262024341966</c:v>
                </c:pt>
                <c:pt idx="424">
                  <c:v>-4.3554811731519294</c:v>
                </c:pt>
                <c:pt idx="425">
                  <c:v>-4.5362394934636541</c:v>
                </c:pt>
                <c:pt idx="426">
                  <c:v>-3.3110621365631232</c:v>
                </c:pt>
                <c:pt idx="427">
                  <c:v>-2.4234677261483739</c:v>
                </c:pt>
                <c:pt idx="428">
                  <c:v>-2.0530682781463838</c:v>
                </c:pt>
                <c:pt idx="429">
                  <c:v>-1.5631393984585884</c:v>
                </c:pt>
                <c:pt idx="430">
                  <c:v>-2.9949126832798356</c:v>
                </c:pt>
                <c:pt idx="431">
                  <c:v>-2.1346525676926831</c:v>
                </c:pt>
                <c:pt idx="432">
                  <c:v>-1.1599796102382243</c:v>
                </c:pt>
                <c:pt idx="433">
                  <c:v>-1.1009456733881962</c:v>
                </c:pt>
                <c:pt idx="434">
                  <c:v>-3.1023242349328939</c:v>
                </c:pt>
                <c:pt idx="435">
                  <c:v>-2.7529386620153673</c:v>
                </c:pt>
                <c:pt idx="436">
                  <c:v>-2.369634848437272</c:v>
                </c:pt>
                <c:pt idx="437">
                  <c:v>-2.0644113823800581</c:v>
                </c:pt>
                <c:pt idx="438">
                  <c:v>-2.0717546426021727</c:v>
                </c:pt>
                <c:pt idx="439">
                  <c:v>-3.3291362973977812</c:v>
                </c:pt>
                <c:pt idx="440">
                  <c:v>-4.1396322735090507</c:v>
                </c:pt>
                <c:pt idx="441">
                  <c:v>-2.651887661559158</c:v>
                </c:pt>
                <c:pt idx="442">
                  <c:v>-2.6782173058018088</c:v>
                </c:pt>
                <c:pt idx="443">
                  <c:v>-1.5336784776445711</c:v>
                </c:pt>
                <c:pt idx="444">
                  <c:v>-3.477033323579235</c:v>
                </c:pt>
                <c:pt idx="445">
                  <c:v>-4.1265503290924244</c:v>
                </c:pt>
                <c:pt idx="446">
                  <c:v>-3.2736521183687728</c:v>
                </c:pt>
                <c:pt idx="447">
                  <c:v>-1.5729772889608284</c:v>
                </c:pt>
                <c:pt idx="448">
                  <c:v>-0.18324755677895166</c:v>
                </c:pt>
                <c:pt idx="449">
                  <c:v>-1.5606524988834281</c:v>
                </c:pt>
                <c:pt idx="450">
                  <c:v>-2.2734264525206527</c:v>
                </c:pt>
                <c:pt idx="451">
                  <c:v>-2.3854648310953053</c:v>
                </c:pt>
                <c:pt idx="452">
                  <c:v>-2.0878605432153563</c:v>
                </c:pt>
                <c:pt idx="453">
                  <c:v>-1.5648236689594341</c:v>
                </c:pt>
                <c:pt idx="454">
                  <c:v>-1.770024773068144</c:v>
                </c:pt>
                <c:pt idx="455">
                  <c:v>-2.8766974714380922</c:v>
                </c:pt>
                <c:pt idx="456">
                  <c:v>-3.2378832833637716</c:v>
                </c:pt>
                <c:pt idx="457">
                  <c:v>-3.3624581369076623</c:v>
                </c:pt>
                <c:pt idx="458">
                  <c:v>-3.2996256954356795</c:v>
                </c:pt>
                <c:pt idx="459">
                  <c:v>-2.9609486268236651</c:v>
                </c:pt>
                <c:pt idx="460">
                  <c:v>-2.1227097653900273</c:v>
                </c:pt>
                <c:pt idx="461">
                  <c:v>-2.0832363310910296</c:v>
                </c:pt>
                <c:pt idx="462">
                  <c:v>-2.5297147835226497</c:v>
                </c:pt>
                <c:pt idx="463">
                  <c:v>-2.3046132532181218</c:v>
                </c:pt>
                <c:pt idx="464">
                  <c:v>-3.5787468909256859</c:v>
                </c:pt>
                <c:pt idx="465">
                  <c:v>-1.4779919360444183</c:v>
                </c:pt>
                <c:pt idx="466">
                  <c:v>-0.84117716090986505</c:v>
                </c:pt>
                <c:pt idx="467">
                  <c:v>-3.954567609471269</c:v>
                </c:pt>
                <c:pt idx="468">
                  <c:v>-3.2760309017612599</c:v>
                </c:pt>
                <c:pt idx="469">
                  <c:v>-1.8782410001585959</c:v>
                </c:pt>
                <c:pt idx="470">
                  <c:v>-1.9432615721962065</c:v>
                </c:pt>
                <c:pt idx="471">
                  <c:v>-2.6629391590540763</c:v>
                </c:pt>
                <c:pt idx="472">
                  <c:v>-3.6397507932997542</c:v>
                </c:pt>
                <c:pt idx="473">
                  <c:v>-2.4484841737285024</c:v>
                </c:pt>
                <c:pt idx="474">
                  <c:v>-0.26815377572347648</c:v>
                </c:pt>
                <c:pt idx="475">
                  <c:v>-0.32078975840704516</c:v>
                </c:pt>
                <c:pt idx="476">
                  <c:v>-1.0834360813896637</c:v>
                </c:pt>
                <c:pt idx="477">
                  <c:v>-1.8699884726083837</c:v>
                </c:pt>
                <c:pt idx="478">
                  <c:v>-3.3390361472265795</c:v>
                </c:pt>
                <c:pt idx="479">
                  <c:v>-2.7548142674640985</c:v>
                </c:pt>
                <c:pt idx="480">
                  <c:v>5.7588459239923395E-2</c:v>
                </c:pt>
                <c:pt idx="481">
                  <c:v>-0.94114313418685924</c:v>
                </c:pt>
                <c:pt idx="482">
                  <c:v>-1.8559800941511639</c:v>
                </c:pt>
                <c:pt idx="483">
                  <c:v>-2.4785970885568531</c:v>
                </c:pt>
                <c:pt idx="484">
                  <c:v>-4.1464246073155664</c:v>
                </c:pt>
                <c:pt idx="485">
                  <c:v>-2.0319253685011063</c:v>
                </c:pt>
                <c:pt idx="486">
                  <c:v>-0.83611036592628818</c:v>
                </c:pt>
                <c:pt idx="487">
                  <c:v>-1.409740497765597</c:v>
                </c:pt>
                <c:pt idx="488">
                  <c:v>-1.8599797107890481</c:v>
                </c:pt>
                <c:pt idx="489">
                  <c:v>-2.3145038944130647</c:v>
                </c:pt>
                <c:pt idx="490">
                  <c:v>-3.3027570856938837</c:v>
                </c:pt>
                <c:pt idx="491">
                  <c:v>-3.6035017450922169</c:v>
                </c:pt>
                <c:pt idx="492">
                  <c:v>-3.7100397270842222</c:v>
                </c:pt>
                <c:pt idx="493">
                  <c:v>-3.3513038665114436</c:v>
                </c:pt>
                <c:pt idx="494">
                  <c:v>-3.4157054137176601</c:v>
                </c:pt>
                <c:pt idx="495">
                  <c:v>-2.7427086656098254</c:v>
                </c:pt>
                <c:pt idx="496">
                  <c:v>-1.2250444064557087</c:v>
                </c:pt>
                <c:pt idx="497">
                  <c:v>-1.9558249909459846</c:v>
                </c:pt>
                <c:pt idx="498">
                  <c:v>-1.1023601650231285</c:v>
                </c:pt>
                <c:pt idx="499">
                  <c:v>-0.12551942694699392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4-404B-8518-5C923ADB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41328"/>
        <c:axId val="536433168"/>
      </c:scatterChart>
      <c:valAx>
        <c:axId val="536441328"/>
        <c:scaling>
          <c:orientation val="minMax"/>
          <c:max val="500"/>
        </c:scaling>
        <c:delete val="0"/>
        <c:axPos val="b"/>
        <c:majorTickMark val="out"/>
        <c:minorTickMark val="none"/>
        <c:tickLblPos val="low"/>
        <c:crossAx val="536433168"/>
        <c:crosses val="autoZero"/>
        <c:crossBetween val="midCat"/>
      </c:valAx>
      <c:valAx>
        <c:axId val="5364331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536441328"/>
        <c:crosses val="autoZero"/>
        <c:crossBetween val="midCat"/>
        <c:majorUnit val="1"/>
      </c:valAx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 C</a:t>
            </a:r>
          </a:p>
        </c:rich>
      </c:tx>
      <c:layout>
        <c:manualLayout>
          <c:xMode val="edge"/>
          <c:yMode val="edge"/>
          <c:x val="0.39717592592592599"/>
          <c:y val="9.25925925925925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395888013998261E-2"/>
          <c:y val="0.13924795858850991"/>
          <c:w val="0.89268044619422571"/>
          <c:h val="0.80935148731408801"/>
        </c:manualLayout>
      </c:layout>
      <c:scatterChart>
        <c:scatterStyle val="smoothMarker"/>
        <c:varyColors val="0"/>
        <c:ser>
          <c:idx val="1"/>
          <c:order val="0"/>
          <c:tx>
            <c:v>Variable 3</c:v>
          </c:tx>
          <c:spPr>
            <a:ln w="9525">
              <a:solidFill>
                <a:srgbClr val="002060"/>
              </a:solidFill>
            </a:ln>
          </c:spPr>
          <c:marker>
            <c:symbol val="none"/>
          </c:marker>
          <c:yVal>
            <c:numRef>
              <c:f>ECON13310!$H$9:$H$509</c:f>
              <c:numCache>
                <c:formatCode>0.000</c:formatCode>
                <c:ptCount val="501"/>
                <c:pt idx="0">
                  <c:v>0</c:v>
                </c:pt>
                <c:pt idx="1">
                  <c:v>-0.63516603050811682</c:v>
                </c:pt>
                <c:pt idx="2">
                  <c:v>0.54110691874157046</c:v>
                </c:pt>
                <c:pt idx="3">
                  <c:v>2.0393440816883595</c:v>
                </c:pt>
                <c:pt idx="4">
                  <c:v>1.2061955938924132</c:v>
                </c:pt>
                <c:pt idx="5">
                  <c:v>9.4976174622650067E-2</c:v>
                </c:pt>
                <c:pt idx="6">
                  <c:v>-0.25981499812987008</c:v>
                </c:pt>
                <c:pt idx="7">
                  <c:v>-0.59769806507112255</c:v>
                </c:pt>
                <c:pt idx="8">
                  <c:v>-0.73498424258714623</c:v>
                </c:pt>
                <c:pt idx="9">
                  <c:v>-0.2229971711478238</c:v>
                </c:pt>
                <c:pt idx="10">
                  <c:v>1.0005979206080129</c:v>
                </c:pt>
                <c:pt idx="11">
                  <c:v>0.32460312970974736</c:v>
                </c:pt>
                <c:pt idx="12">
                  <c:v>0.3833049662976844</c:v>
                </c:pt>
                <c:pt idx="13">
                  <c:v>1.2600659019642313</c:v>
                </c:pt>
                <c:pt idx="14">
                  <c:v>3.2110807296008255</c:v>
                </c:pt>
                <c:pt idx="15">
                  <c:v>4.2801749658301125</c:v>
                </c:pt>
                <c:pt idx="16">
                  <c:v>3.8782627534631264</c:v>
                </c:pt>
                <c:pt idx="17">
                  <c:v>3.9645938705141823</c:v>
                </c:pt>
                <c:pt idx="18">
                  <c:v>3.0270350152112684</c:v>
                </c:pt>
                <c:pt idx="19">
                  <c:v>-0.53497053869392408</c:v>
                </c:pt>
                <c:pt idx="20">
                  <c:v>-0.89965184671051068</c:v>
                </c:pt>
                <c:pt idx="21">
                  <c:v>1.9017935277255702</c:v>
                </c:pt>
                <c:pt idx="22">
                  <c:v>4.1315898374140234</c:v>
                </c:pt>
                <c:pt idx="23">
                  <c:v>3.7539615741287253</c:v>
                </c:pt>
                <c:pt idx="24">
                  <c:v>3.1630374764302878</c:v>
                </c:pt>
                <c:pt idx="25">
                  <c:v>2.3352666906453092</c:v>
                </c:pt>
                <c:pt idx="26">
                  <c:v>1.7025160087226807</c:v>
                </c:pt>
                <c:pt idx="27">
                  <c:v>2.6117567770815691</c:v>
                </c:pt>
                <c:pt idx="28">
                  <c:v>3.057093075600438</c:v>
                </c:pt>
                <c:pt idx="29">
                  <c:v>2.3564799448530689</c:v>
                </c:pt>
                <c:pt idx="30">
                  <c:v>1.8674136016495988</c:v>
                </c:pt>
                <c:pt idx="31">
                  <c:v>2.3475296955188574</c:v>
                </c:pt>
                <c:pt idx="32">
                  <c:v>4.0388870021277761</c:v>
                </c:pt>
                <c:pt idx="33">
                  <c:v>3.9799918668450682</c:v>
                </c:pt>
                <c:pt idx="34">
                  <c:v>1.4250635774401728</c:v>
                </c:pt>
                <c:pt idx="35">
                  <c:v>-0.95216637470771814</c:v>
                </c:pt>
                <c:pt idx="36">
                  <c:v>0.31090932095626089</c:v>
                </c:pt>
                <c:pt idx="37">
                  <c:v>1.81366084812402</c:v>
                </c:pt>
                <c:pt idx="38">
                  <c:v>0.80670665204974568</c:v>
                </c:pt>
                <c:pt idx="39">
                  <c:v>0.62683207321344403</c:v>
                </c:pt>
                <c:pt idx="40">
                  <c:v>0.66649122175168962</c:v>
                </c:pt>
                <c:pt idx="41">
                  <c:v>1.6366754883689631</c:v>
                </c:pt>
                <c:pt idx="42">
                  <c:v>2.2996433613886449</c:v>
                </c:pt>
                <c:pt idx="43">
                  <c:v>1.2004511313167183</c:v>
                </c:pt>
                <c:pt idx="44">
                  <c:v>1.4156718648253193</c:v>
                </c:pt>
                <c:pt idx="45">
                  <c:v>2.9232044525614809</c:v>
                </c:pt>
                <c:pt idx="46">
                  <c:v>1.2178084681771533</c:v>
                </c:pt>
                <c:pt idx="47">
                  <c:v>-1.2211987013609611</c:v>
                </c:pt>
                <c:pt idx="48">
                  <c:v>-0.95643907179349319</c:v>
                </c:pt>
                <c:pt idx="49">
                  <c:v>0.79222043450961188</c:v>
                </c:pt>
                <c:pt idx="50">
                  <c:v>-0.23436916070223524</c:v>
                </c:pt>
                <c:pt idx="51">
                  <c:v>-1.8965393571064082</c:v>
                </c:pt>
                <c:pt idx="52">
                  <c:v>-0.52065827524740915</c:v>
                </c:pt>
                <c:pt idx="53">
                  <c:v>1.4696126151058908</c:v>
                </c:pt>
                <c:pt idx="54">
                  <c:v>1.9005824025383593</c:v>
                </c:pt>
                <c:pt idx="55">
                  <c:v>1.1375252934281479</c:v>
                </c:pt>
                <c:pt idx="56">
                  <c:v>0.41568939354461265</c:v>
                </c:pt>
                <c:pt idx="57">
                  <c:v>0.58733257069252476</c:v>
                </c:pt>
                <c:pt idx="58">
                  <c:v>0.22498762414616091</c:v>
                </c:pt>
                <c:pt idx="59">
                  <c:v>-0.57091606890215174</c:v>
                </c:pt>
                <c:pt idx="60">
                  <c:v>0.11912329041920755</c:v>
                </c:pt>
                <c:pt idx="61">
                  <c:v>1.466615146922023</c:v>
                </c:pt>
                <c:pt idx="62">
                  <c:v>1.3116594236819257</c:v>
                </c:pt>
                <c:pt idx="63">
                  <c:v>-0.14128561606491141</c:v>
                </c:pt>
                <c:pt idx="64">
                  <c:v>-0.90801498467724384</c:v>
                </c:pt>
                <c:pt idx="65">
                  <c:v>-1.0039651485641223</c:v>
                </c:pt>
                <c:pt idx="66">
                  <c:v>-0.69284663478580255</c:v>
                </c:pt>
                <c:pt idx="67">
                  <c:v>-1.4340682112368577</c:v>
                </c:pt>
                <c:pt idx="68">
                  <c:v>-3.2722753134433966</c:v>
                </c:pt>
                <c:pt idx="69">
                  <c:v>-3.3092072063850111</c:v>
                </c:pt>
                <c:pt idx="70">
                  <c:v>-3.3511402555534451</c:v>
                </c:pt>
                <c:pt idx="71">
                  <c:v>-2.8389535224242417</c:v>
                </c:pt>
                <c:pt idx="72">
                  <c:v>-1.8681821628466404</c:v>
                </c:pt>
                <c:pt idx="73">
                  <c:v>-2.0975427033422229</c:v>
                </c:pt>
                <c:pt idx="74">
                  <c:v>-0.77813375515398864</c:v>
                </c:pt>
                <c:pt idx="75">
                  <c:v>1.8254583232389927</c:v>
                </c:pt>
                <c:pt idx="76">
                  <c:v>2.4857902396615499</c:v>
                </c:pt>
                <c:pt idx="77">
                  <c:v>1.1901274446099526</c:v>
                </c:pt>
                <c:pt idx="78">
                  <c:v>0.58501222522335339</c:v>
                </c:pt>
                <c:pt idx="79">
                  <c:v>1.4478340045582665</c:v>
                </c:pt>
                <c:pt idx="80">
                  <c:v>1.6450769558957448</c:v>
                </c:pt>
                <c:pt idx="81">
                  <c:v>1.552270529613947</c:v>
                </c:pt>
                <c:pt idx="82">
                  <c:v>1.739068045124895</c:v>
                </c:pt>
                <c:pt idx="83">
                  <c:v>1.0458315812663157</c:v>
                </c:pt>
                <c:pt idx="84">
                  <c:v>1.9651269033163055</c:v>
                </c:pt>
                <c:pt idx="85">
                  <c:v>1.0973801618333225</c:v>
                </c:pt>
                <c:pt idx="86">
                  <c:v>0.23166585406447304</c:v>
                </c:pt>
                <c:pt idx="87">
                  <c:v>0.37930970307061251</c:v>
                </c:pt>
                <c:pt idx="88">
                  <c:v>-0.66205082033055063</c:v>
                </c:pt>
                <c:pt idx="89">
                  <c:v>1.2746735570229757</c:v>
                </c:pt>
                <c:pt idx="90">
                  <c:v>7.7482520781764652E-2</c:v>
                </c:pt>
                <c:pt idx="91">
                  <c:v>-2.7411325147205208</c:v>
                </c:pt>
                <c:pt idx="92">
                  <c:v>-2.6844900970695962</c:v>
                </c:pt>
                <c:pt idx="93">
                  <c:v>-1.4189894301304316</c:v>
                </c:pt>
                <c:pt idx="94">
                  <c:v>0.52057690111013721</c:v>
                </c:pt>
                <c:pt idx="95">
                  <c:v>3.6239075685854969</c:v>
                </c:pt>
                <c:pt idx="96">
                  <c:v>4.7742419103022833</c:v>
                </c:pt>
                <c:pt idx="97">
                  <c:v>4.7870542272849663</c:v>
                </c:pt>
                <c:pt idx="98">
                  <c:v>3.3326426055461904</c:v>
                </c:pt>
                <c:pt idx="99">
                  <c:v>1.0896528026013206</c:v>
                </c:pt>
                <c:pt idx="100">
                  <c:v>0.41164441752004866</c:v>
                </c:pt>
                <c:pt idx="101">
                  <c:v>1.7678431657739608</c:v>
                </c:pt>
                <c:pt idx="102">
                  <c:v>2.5732607156506155</c:v>
                </c:pt>
                <c:pt idx="103">
                  <c:v>2.1765762147646219</c:v>
                </c:pt>
                <c:pt idx="104">
                  <c:v>1.3316569358438808</c:v>
                </c:pt>
                <c:pt idx="105">
                  <c:v>2.3298158073256658</c:v>
                </c:pt>
                <c:pt idx="106">
                  <c:v>3.4260911686851561</c:v>
                </c:pt>
                <c:pt idx="107">
                  <c:v>4.6666707082044896</c:v>
                </c:pt>
                <c:pt idx="108">
                  <c:v>4.5501898080673282</c:v>
                </c:pt>
                <c:pt idx="109">
                  <c:v>2.1478348983644815</c:v>
                </c:pt>
                <c:pt idx="110">
                  <c:v>3.8968323759037569</c:v>
                </c:pt>
                <c:pt idx="111">
                  <c:v>5.3200535091746914</c:v>
                </c:pt>
                <c:pt idx="112">
                  <c:v>3.8632078444047218</c:v>
                </c:pt>
                <c:pt idx="113">
                  <c:v>2.5963845554353124</c:v>
                </c:pt>
                <c:pt idx="114">
                  <c:v>2.0794305499034915</c:v>
                </c:pt>
                <c:pt idx="115">
                  <c:v>-0.32667094118338169</c:v>
                </c:pt>
                <c:pt idx="116">
                  <c:v>-0.90592799112547429</c:v>
                </c:pt>
                <c:pt idx="117">
                  <c:v>0.56385212319072109</c:v>
                </c:pt>
                <c:pt idx="118">
                  <c:v>2.3629982207011482</c:v>
                </c:pt>
                <c:pt idx="119">
                  <c:v>0.77606093775939466</c:v>
                </c:pt>
                <c:pt idx="120">
                  <c:v>-1.6094516216989536</c:v>
                </c:pt>
                <c:pt idx="121">
                  <c:v>-0.57816997553574467</c:v>
                </c:pt>
                <c:pt idx="122">
                  <c:v>1.3357771675829242</c:v>
                </c:pt>
                <c:pt idx="123">
                  <c:v>2.7829763250513802</c:v>
                </c:pt>
                <c:pt idx="124">
                  <c:v>1.6607809538605784</c:v>
                </c:pt>
                <c:pt idx="125">
                  <c:v>-1.2348182759840325</c:v>
                </c:pt>
                <c:pt idx="126">
                  <c:v>-1.8939441043231606</c:v>
                </c:pt>
                <c:pt idx="127">
                  <c:v>-1.4161547795953213</c:v>
                </c:pt>
                <c:pt idx="128">
                  <c:v>-0.11038259063260547</c:v>
                </c:pt>
                <c:pt idx="129">
                  <c:v>1.0463384076869957</c:v>
                </c:pt>
                <c:pt idx="130">
                  <c:v>0.25996086978944932</c:v>
                </c:pt>
                <c:pt idx="131">
                  <c:v>-0.85669779455825457</c:v>
                </c:pt>
                <c:pt idx="132">
                  <c:v>-1.2069383399155147</c:v>
                </c:pt>
                <c:pt idx="133">
                  <c:v>-0.80556646246093244</c:v>
                </c:pt>
                <c:pt idx="134">
                  <c:v>-1.7159179760203147</c:v>
                </c:pt>
                <c:pt idx="135">
                  <c:v>-0.3550905220720848</c:v>
                </c:pt>
                <c:pt idx="136">
                  <c:v>0.88395124933029434</c:v>
                </c:pt>
                <c:pt idx="137">
                  <c:v>1.9282677033081015</c:v>
                </c:pt>
                <c:pt idx="138">
                  <c:v>3.6767790630407937</c:v>
                </c:pt>
                <c:pt idx="139">
                  <c:v>3.7565840073559089</c:v>
                </c:pt>
                <c:pt idx="140">
                  <c:v>3.1627329027568081</c:v>
                </c:pt>
                <c:pt idx="141">
                  <c:v>3.0228197329597322</c:v>
                </c:pt>
                <c:pt idx="142">
                  <c:v>3.1260287266113509</c:v>
                </c:pt>
                <c:pt idx="143">
                  <c:v>4.2707736405709884</c:v>
                </c:pt>
                <c:pt idx="144">
                  <c:v>3.5136538067143852</c:v>
                </c:pt>
                <c:pt idx="145">
                  <c:v>2.7570918818510384</c:v>
                </c:pt>
                <c:pt idx="146">
                  <c:v>2.3176597410439324</c:v>
                </c:pt>
                <c:pt idx="147">
                  <c:v>0.85798801398265301</c:v>
                </c:pt>
                <c:pt idx="148">
                  <c:v>0.42422502948693397</c:v>
                </c:pt>
                <c:pt idx="149">
                  <c:v>1.5005139247304897</c:v>
                </c:pt>
                <c:pt idx="150">
                  <c:v>3.7564570386371416</c:v>
                </c:pt>
                <c:pt idx="151">
                  <c:v>3.7902312398367894</c:v>
                </c:pt>
                <c:pt idx="152">
                  <c:v>0.56095690522508201</c:v>
                </c:pt>
                <c:pt idx="153">
                  <c:v>1.931545799266059</c:v>
                </c:pt>
                <c:pt idx="154">
                  <c:v>2.8269502764662375</c:v>
                </c:pt>
                <c:pt idx="155">
                  <c:v>1.5426709514518402</c:v>
                </c:pt>
                <c:pt idx="156">
                  <c:v>-0.36587005450886867</c:v>
                </c:pt>
                <c:pt idx="157">
                  <c:v>-1.8349517583057122</c:v>
                </c:pt>
                <c:pt idx="158">
                  <c:v>-0.30895409797979556</c:v>
                </c:pt>
                <c:pt idx="159">
                  <c:v>1.682098464825861</c:v>
                </c:pt>
                <c:pt idx="160">
                  <c:v>0.93273462472562318</c:v>
                </c:pt>
                <c:pt idx="161">
                  <c:v>0.70688290627122896</c:v>
                </c:pt>
                <c:pt idx="162">
                  <c:v>1.248237572412763</c:v>
                </c:pt>
                <c:pt idx="163">
                  <c:v>-0.24106428764744492</c:v>
                </c:pt>
                <c:pt idx="164">
                  <c:v>-0.24414232860403651</c:v>
                </c:pt>
                <c:pt idx="165">
                  <c:v>0.68435454783425853</c:v>
                </c:pt>
                <c:pt idx="166">
                  <c:v>2.1453931771828456</c:v>
                </c:pt>
                <c:pt idx="167">
                  <c:v>0.96037995112338581</c:v>
                </c:pt>
                <c:pt idx="168">
                  <c:v>1.4846161518350618</c:v>
                </c:pt>
                <c:pt idx="169">
                  <c:v>2.8160939662827245</c:v>
                </c:pt>
                <c:pt idx="170">
                  <c:v>2.2900777570145965</c:v>
                </c:pt>
                <c:pt idx="171">
                  <c:v>1.2785829823586041</c:v>
                </c:pt>
                <c:pt idx="172">
                  <c:v>1.1690859398976416</c:v>
                </c:pt>
                <c:pt idx="173">
                  <c:v>1.1512309224788533</c:v>
                </c:pt>
                <c:pt idx="174">
                  <c:v>0.1554213176172512</c:v>
                </c:pt>
                <c:pt idx="175">
                  <c:v>-1.9473864411825716</c:v>
                </c:pt>
                <c:pt idx="176">
                  <c:v>-2.6711285552950894</c:v>
                </c:pt>
                <c:pt idx="177">
                  <c:v>-1.1066262998786465</c:v>
                </c:pt>
                <c:pt idx="178">
                  <c:v>0.32317657088459195</c:v>
                </c:pt>
                <c:pt idx="179">
                  <c:v>-1.5966681234933175</c:v>
                </c:pt>
                <c:pt idx="180">
                  <c:v>-2.1835039917515169</c:v>
                </c:pt>
                <c:pt idx="181">
                  <c:v>-1.3913866965925603</c:v>
                </c:pt>
                <c:pt idx="182">
                  <c:v>-0.63688108140194954</c:v>
                </c:pt>
                <c:pt idx="183">
                  <c:v>0.51113154668783123</c:v>
                </c:pt>
                <c:pt idx="184">
                  <c:v>0.21126571235665412</c:v>
                </c:pt>
                <c:pt idx="185">
                  <c:v>1.4059269896239006</c:v>
                </c:pt>
                <c:pt idx="186">
                  <c:v>1.9623901189157302</c:v>
                </c:pt>
                <c:pt idx="187">
                  <c:v>2.5652095506096115</c:v>
                </c:pt>
                <c:pt idx="188">
                  <c:v>0.5205584462651347</c:v>
                </c:pt>
                <c:pt idx="189">
                  <c:v>-1.6145892464728258</c:v>
                </c:pt>
                <c:pt idx="190">
                  <c:v>-1.0803678323376782</c:v>
                </c:pt>
                <c:pt idx="191">
                  <c:v>1.8164767809378317</c:v>
                </c:pt>
                <c:pt idx="192">
                  <c:v>3.485298159023337</c:v>
                </c:pt>
                <c:pt idx="193">
                  <c:v>2.5980537271151158</c:v>
                </c:pt>
                <c:pt idx="194">
                  <c:v>2.2385617915373723</c:v>
                </c:pt>
                <c:pt idx="195">
                  <c:v>0.74744676521525277</c:v>
                </c:pt>
                <c:pt idx="196">
                  <c:v>-1.510380944535654</c:v>
                </c:pt>
                <c:pt idx="197">
                  <c:v>-2.2063900015387272</c:v>
                </c:pt>
                <c:pt idx="198">
                  <c:v>-2.4461860359836423</c:v>
                </c:pt>
                <c:pt idx="199">
                  <c:v>-2.0139649957482222</c:v>
                </c:pt>
                <c:pt idx="200">
                  <c:v>-1.7021482545073532</c:v>
                </c:pt>
                <c:pt idx="201">
                  <c:v>0.61005841868954902</c:v>
                </c:pt>
                <c:pt idx="202">
                  <c:v>2.4038868492630074</c:v>
                </c:pt>
                <c:pt idx="203">
                  <c:v>2.9667869851713196</c:v>
                </c:pt>
                <c:pt idx="204">
                  <c:v>2.8050172176514963</c:v>
                </c:pt>
                <c:pt idx="205">
                  <c:v>1.9402993208985544</c:v>
                </c:pt>
                <c:pt idx="206">
                  <c:v>1.1002068544890884</c:v>
                </c:pt>
                <c:pt idx="207">
                  <c:v>0.58585004817021913</c:v>
                </c:pt>
                <c:pt idx="208">
                  <c:v>-0.16763125955462133</c:v>
                </c:pt>
                <c:pt idx="209">
                  <c:v>-8.8357248018358925E-2</c:v>
                </c:pt>
                <c:pt idx="210">
                  <c:v>-0.24898812443003449</c:v>
                </c:pt>
                <c:pt idx="211">
                  <c:v>0.84101032188670777</c:v>
                </c:pt>
                <c:pt idx="212">
                  <c:v>1.3558768926347871</c:v>
                </c:pt>
                <c:pt idx="213">
                  <c:v>1.0667583992422869</c:v>
                </c:pt>
                <c:pt idx="214">
                  <c:v>1.6620441411623994</c:v>
                </c:pt>
                <c:pt idx="215">
                  <c:v>1.2382034459594875</c:v>
                </c:pt>
                <c:pt idx="216">
                  <c:v>1.2801152128300808</c:v>
                </c:pt>
                <c:pt idx="217">
                  <c:v>2.0786325627866904</c:v>
                </c:pt>
                <c:pt idx="218">
                  <c:v>2.3486572298222983</c:v>
                </c:pt>
                <c:pt idx="219">
                  <c:v>2.2157178841602057</c:v>
                </c:pt>
                <c:pt idx="220">
                  <c:v>0.74397733580186509</c:v>
                </c:pt>
                <c:pt idx="221">
                  <c:v>-1.8169052816831224</c:v>
                </c:pt>
                <c:pt idx="222">
                  <c:v>-0.47731268949976036</c:v>
                </c:pt>
                <c:pt idx="223">
                  <c:v>0.48860769782867264</c:v>
                </c:pt>
                <c:pt idx="224">
                  <c:v>0.84910150575425947</c:v>
                </c:pt>
                <c:pt idx="225">
                  <c:v>0.46839923215375645</c:v>
                </c:pt>
                <c:pt idx="226">
                  <c:v>1.1269728794058418</c:v>
                </c:pt>
                <c:pt idx="227">
                  <c:v>2.8550363783235366</c:v>
                </c:pt>
                <c:pt idx="228">
                  <c:v>5.7806689224140557</c:v>
                </c:pt>
                <c:pt idx="229">
                  <c:v>4.7155556758049784</c:v>
                </c:pt>
                <c:pt idx="230">
                  <c:v>1.1135581437183451</c:v>
                </c:pt>
                <c:pt idx="231">
                  <c:v>1.8084910005751573</c:v>
                </c:pt>
                <c:pt idx="232">
                  <c:v>-0.5166238224670896</c:v>
                </c:pt>
                <c:pt idx="233">
                  <c:v>-2.0026341927457514</c:v>
                </c:pt>
                <c:pt idx="234">
                  <c:v>-0.58317535214897931</c:v>
                </c:pt>
                <c:pt idx="235">
                  <c:v>-1.2588103622948361</c:v>
                </c:pt>
                <c:pt idx="236">
                  <c:v>-0.94085711033717456</c:v>
                </c:pt>
                <c:pt idx="237">
                  <c:v>-0.14867739009996306</c:v>
                </c:pt>
                <c:pt idx="238">
                  <c:v>0.3340485848882383</c:v>
                </c:pt>
                <c:pt idx="239">
                  <c:v>0.1349276141970267</c:v>
                </c:pt>
                <c:pt idx="240">
                  <c:v>1.3671954350527247</c:v>
                </c:pt>
                <c:pt idx="241">
                  <c:v>2.7499377819763193</c:v>
                </c:pt>
                <c:pt idx="242">
                  <c:v>2.7118845998365293</c:v>
                </c:pt>
                <c:pt idx="243">
                  <c:v>1.9713882664080402</c:v>
                </c:pt>
                <c:pt idx="244">
                  <c:v>1.245558169889815</c:v>
                </c:pt>
                <c:pt idx="245">
                  <c:v>0.7548132488081003</c:v>
                </c:pt>
                <c:pt idx="246">
                  <c:v>-0.48197709201018646</c:v>
                </c:pt>
                <c:pt idx="247">
                  <c:v>1.147946599799275</c:v>
                </c:pt>
                <c:pt idx="248">
                  <c:v>1.208946889972025</c:v>
                </c:pt>
                <c:pt idx="249">
                  <c:v>0.62859631132262694</c:v>
                </c:pt>
                <c:pt idx="250">
                  <c:v>1.1415252068218087</c:v>
                </c:pt>
                <c:pt idx="251">
                  <c:v>0.27710252193445761</c:v>
                </c:pt>
                <c:pt idx="252">
                  <c:v>0.52851229030433799</c:v>
                </c:pt>
                <c:pt idx="253">
                  <c:v>-0.56273116695167169</c:v>
                </c:pt>
                <c:pt idx="254">
                  <c:v>-1.741645419195653</c:v>
                </c:pt>
                <c:pt idx="255">
                  <c:v>-0.61358318866008132</c:v>
                </c:pt>
                <c:pt idx="256">
                  <c:v>-0.86500013267941456</c:v>
                </c:pt>
                <c:pt idx="257">
                  <c:v>-1.2399095096605737</c:v>
                </c:pt>
                <c:pt idx="258">
                  <c:v>-1.5041927271395359</c:v>
                </c:pt>
                <c:pt idx="259">
                  <c:v>-1.9679973800160102</c:v>
                </c:pt>
                <c:pt idx="260">
                  <c:v>-2.2093049552769743</c:v>
                </c:pt>
                <c:pt idx="261">
                  <c:v>-1.4431759648765301</c:v>
                </c:pt>
                <c:pt idx="262">
                  <c:v>-2.3486572733656397E-3</c:v>
                </c:pt>
                <c:pt idx="263">
                  <c:v>1.2945888621271029</c:v>
                </c:pt>
                <c:pt idx="264">
                  <c:v>2.626674443301388</c:v>
                </c:pt>
                <c:pt idx="265">
                  <c:v>0.31308155932816617</c:v>
                </c:pt>
                <c:pt idx="266">
                  <c:v>-2.7562327321939319</c:v>
                </c:pt>
                <c:pt idx="267">
                  <c:v>-2.4553757175083075</c:v>
                </c:pt>
                <c:pt idx="268">
                  <c:v>-1.7806316643050857</c:v>
                </c:pt>
                <c:pt idx="269">
                  <c:v>-1.3149120213177095</c:v>
                </c:pt>
                <c:pt idx="270">
                  <c:v>-0.30275829652027453</c:v>
                </c:pt>
                <c:pt idx="271">
                  <c:v>0.68005589746614281</c:v>
                </c:pt>
                <c:pt idx="272">
                  <c:v>1.2229388318054744</c:v>
                </c:pt>
                <c:pt idx="273">
                  <c:v>1.6988005381644182</c:v>
                </c:pt>
                <c:pt idx="274">
                  <c:v>2.490937807696489</c:v>
                </c:pt>
                <c:pt idx="275">
                  <c:v>3.0310408054756692</c:v>
                </c:pt>
                <c:pt idx="276">
                  <c:v>3.6456507126096924</c:v>
                </c:pt>
                <c:pt idx="277">
                  <c:v>2.7376070247704045</c:v>
                </c:pt>
                <c:pt idx="278">
                  <c:v>2.2480551066991903</c:v>
                </c:pt>
                <c:pt idx="279">
                  <c:v>3.8314296400324901</c:v>
                </c:pt>
                <c:pt idx="280">
                  <c:v>4.8230045704346916</c:v>
                </c:pt>
                <c:pt idx="281">
                  <c:v>5.1082371075548094</c:v>
                </c:pt>
                <c:pt idx="282">
                  <c:v>4.3597491797703203</c:v>
                </c:pt>
                <c:pt idx="283">
                  <c:v>3.3339866999334755</c:v>
                </c:pt>
                <c:pt idx="284">
                  <c:v>1.5197931523044321</c:v>
                </c:pt>
                <c:pt idx="285">
                  <c:v>-0.3059904452919131</c:v>
                </c:pt>
                <c:pt idx="286">
                  <c:v>0.80703219734027876</c:v>
                </c:pt>
                <c:pt idx="287">
                  <c:v>0.18382208565425451</c:v>
                </c:pt>
                <c:pt idx="288">
                  <c:v>-0.52010018386828161</c:v>
                </c:pt>
                <c:pt idx="289">
                  <c:v>-0.260933207743061</c:v>
                </c:pt>
                <c:pt idx="290">
                  <c:v>0.37030991833988769</c:v>
                </c:pt>
                <c:pt idx="291">
                  <c:v>0.20482977787698306</c:v>
                </c:pt>
                <c:pt idx="292">
                  <c:v>-0.14515552606300386</c:v>
                </c:pt>
                <c:pt idx="293">
                  <c:v>1.6617456913807307</c:v>
                </c:pt>
                <c:pt idx="294">
                  <c:v>3.4549517335398194</c:v>
                </c:pt>
                <c:pt idx="295">
                  <c:v>2.8531352166515118</c:v>
                </c:pt>
                <c:pt idx="296">
                  <c:v>3.0619219199862018</c:v>
                </c:pt>
                <c:pt idx="297">
                  <c:v>2.5406756128994621</c:v>
                </c:pt>
                <c:pt idx="298">
                  <c:v>0.31731883356990775</c:v>
                </c:pt>
                <c:pt idx="299">
                  <c:v>-0.33116045882676459</c:v>
                </c:pt>
                <c:pt idx="300">
                  <c:v>1.2684502622152516</c:v>
                </c:pt>
                <c:pt idx="301">
                  <c:v>1.0676294648843867</c:v>
                </c:pt>
                <c:pt idx="302">
                  <c:v>0.44053035237644389</c:v>
                </c:pt>
                <c:pt idx="303">
                  <c:v>-0.10923681789573736</c:v>
                </c:pt>
                <c:pt idx="304">
                  <c:v>-1.1057317073334043</c:v>
                </c:pt>
                <c:pt idx="305">
                  <c:v>-0.19200057457922226</c:v>
                </c:pt>
                <c:pt idx="306">
                  <c:v>1.4719308078645188</c:v>
                </c:pt>
                <c:pt idx="307">
                  <c:v>0.19299360253973447</c:v>
                </c:pt>
                <c:pt idx="308">
                  <c:v>-1.7906585486058704</c:v>
                </c:pt>
                <c:pt idx="309">
                  <c:v>-2.0847652455584083</c:v>
                </c:pt>
                <c:pt idx="310">
                  <c:v>0.22827641088668599</c:v>
                </c:pt>
                <c:pt idx="311">
                  <c:v>1.2161012603903925</c:v>
                </c:pt>
                <c:pt idx="312">
                  <c:v>1.9285718516418977</c:v>
                </c:pt>
                <c:pt idx="313">
                  <c:v>3.3550557060361523</c:v>
                </c:pt>
                <c:pt idx="314">
                  <c:v>1.6277595770867554</c:v>
                </c:pt>
                <c:pt idx="315">
                  <c:v>-0.8127648160417742</c:v>
                </c:pt>
                <c:pt idx="316">
                  <c:v>-2.1336150778996252</c:v>
                </c:pt>
                <c:pt idx="317">
                  <c:v>-0.38375602266920283</c:v>
                </c:pt>
                <c:pt idx="318">
                  <c:v>1.6487360870572754</c:v>
                </c:pt>
                <c:pt idx="319">
                  <c:v>0.77136704772543263</c:v>
                </c:pt>
                <c:pt idx="320">
                  <c:v>-0.83309834287361184</c:v>
                </c:pt>
                <c:pt idx="321">
                  <c:v>-0.62497420858630837</c:v>
                </c:pt>
                <c:pt idx="322">
                  <c:v>-0.49068736305563299</c:v>
                </c:pt>
                <c:pt idx="323">
                  <c:v>-0.49676645159463678</c:v>
                </c:pt>
                <c:pt idx="324">
                  <c:v>0.69945251151554688</c:v>
                </c:pt>
                <c:pt idx="325">
                  <c:v>1.7549379727885559</c:v>
                </c:pt>
                <c:pt idx="326">
                  <c:v>1.4834992296497715</c:v>
                </c:pt>
                <c:pt idx="327">
                  <c:v>0.95106633846277355</c:v>
                </c:pt>
                <c:pt idx="328">
                  <c:v>2.3760521687539864</c:v>
                </c:pt>
                <c:pt idx="329">
                  <c:v>2.0701051263577619</c:v>
                </c:pt>
                <c:pt idx="330">
                  <c:v>1.1661981037104723</c:v>
                </c:pt>
                <c:pt idx="331">
                  <c:v>3.5506973702595062</c:v>
                </c:pt>
                <c:pt idx="332">
                  <c:v>3.2834025103608799</c:v>
                </c:pt>
                <c:pt idx="333">
                  <c:v>-0.65732522649897618</c:v>
                </c:pt>
                <c:pt idx="334">
                  <c:v>-4.8324977645866074E-3</c:v>
                </c:pt>
                <c:pt idx="335">
                  <c:v>1.8436284797391176</c:v>
                </c:pt>
                <c:pt idx="336">
                  <c:v>1.1790349042827823</c:v>
                </c:pt>
                <c:pt idx="337">
                  <c:v>0.46427565997416909</c:v>
                </c:pt>
                <c:pt idx="338">
                  <c:v>0.28978855110584523</c:v>
                </c:pt>
                <c:pt idx="339">
                  <c:v>2.0767679859395503</c:v>
                </c:pt>
                <c:pt idx="340">
                  <c:v>3.4337791618703832</c:v>
                </c:pt>
                <c:pt idx="341">
                  <c:v>3.3073507688807493</c:v>
                </c:pt>
                <c:pt idx="342">
                  <c:v>2.585871615358931</c:v>
                </c:pt>
                <c:pt idx="343">
                  <c:v>0.18767292554064552</c:v>
                </c:pt>
                <c:pt idx="344">
                  <c:v>7.7033768326030927E-2</c:v>
                </c:pt>
                <c:pt idx="345">
                  <c:v>2.0442587829995595</c:v>
                </c:pt>
                <c:pt idx="346">
                  <c:v>1.7583907083809907</c:v>
                </c:pt>
                <c:pt idx="347">
                  <c:v>0.13596980389502034</c:v>
                </c:pt>
                <c:pt idx="348">
                  <c:v>-0.73011595021585118</c:v>
                </c:pt>
                <c:pt idx="349">
                  <c:v>-1.2702740590610833</c:v>
                </c:pt>
                <c:pt idx="350">
                  <c:v>0.89827695753053094</c:v>
                </c:pt>
                <c:pt idx="351">
                  <c:v>1.9210643511182177</c:v>
                </c:pt>
                <c:pt idx="352">
                  <c:v>-1.7215852591505243</c:v>
                </c:pt>
                <c:pt idx="353">
                  <c:v>-2.7529980270319974</c:v>
                </c:pt>
                <c:pt idx="354">
                  <c:v>-0.15876892047648417</c:v>
                </c:pt>
                <c:pt idx="355">
                  <c:v>0.84047566186351508</c:v>
                </c:pt>
                <c:pt idx="356">
                  <c:v>0.35593878563569481</c:v>
                </c:pt>
                <c:pt idx="357">
                  <c:v>0.31414872169862385</c:v>
                </c:pt>
                <c:pt idx="358">
                  <c:v>-0.12353083667655307</c:v>
                </c:pt>
                <c:pt idx="359">
                  <c:v>-1.3091302310705237</c:v>
                </c:pt>
                <c:pt idx="360">
                  <c:v>-1.2007947928817133</c:v>
                </c:pt>
                <c:pt idx="361">
                  <c:v>-6.4428715315875351E-2</c:v>
                </c:pt>
                <c:pt idx="362">
                  <c:v>3.4692447997978335</c:v>
                </c:pt>
                <c:pt idx="363">
                  <c:v>3.5726594089524282</c:v>
                </c:pt>
                <c:pt idx="364">
                  <c:v>0.59829323901120901</c:v>
                </c:pt>
                <c:pt idx="365">
                  <c:v>0.17095000575857233</c:v>
                </c:pt>
                <c:pt idx="366">
                  <c:v>1.9351620261595222</c:v>
                </c:pt>
                <c:pt idx="367">
                  <c:v>1.3381325480205553</c:v>
                </c:pt>
                <c:pt idx="368">
                  <c:v>-0.27784897000149611</c:v>
                </c:pt>
                <c:pt idx="369">
                  <c:v>-1.4840850839548025</c:v>
                </c:pt>
                <c:pt idx="370">
                  <c:v>-1.0765770908996952</c:v>
                </c:pt>
                <c:pt idx="371">
                  <c:v>-0.73543960972057087</c:v>
                </c:pt>
                <c:pt idx="372">
                  <c:v>-0.28498435080122919</c:v>
                </c:pt>
                <c:pt idx="373">
                  <c:v>0.72085272658652655</c:v>
                </c:pt>
                <c:pt idx="374">
                  <c:v>1.4235962126128978</c:v>
                </c:pt>
                <c:pt idx="375">
                  <c:v>1.9344244154600945</c:v>
                </c:pt>
                <c:pt idx="376">
                  <c:v>2.9123091187163404</c:v>
                </c:pt>
                <c:pt idx="377">
                  <c:v>2.071498166266502</c:v>
                </c:pt>
                <c:pt idx="378">
                  <c:v>0.72811773433174909</c:v>
                </c:pt>
                <c:pt idx="379">
                  <c:v>0.83392055084570638</c:v>
                </c:pt>
                <c:pt idx="380">
                  <c:v>1.2556272414721403</c:v>
                </c:pt>
                <c:pt idx="381">
                  <c:v>1.4806230661370199</c:v>
                </c:pt>
                <c:pt idx="382">
                  <c:v>1.0740708981320983</c:v>
                </c:pt>
                <c:pt idx="383">
                  <c:v>2.527556450096772</c:v>
                </c:pt>
                <c:pt idx="384">
                  <c:v>3.4516283927549889</c:v>
                </c:pt>
                <c:pt idx="385">
                  <c:v>2.7728268540301935</c:v>
                </c:pt>
                <c:pt idx="386">
                  <c:v>1.1123606929565168</c:v>
                </c:pt>
                <c:pt idx="387">
                  <c:v>-0.44079888740210427</c:v>
                </c:pt>
                <c:pt idx="388">
                  <c:v>-0.32527860851326806</c:v>
                </c:pt>
                <c:pt idx="389">
                  <c:v>0.63356913152172223</c:v>
                </c:pt>
                <c:pt idx="390">
                  <c:v>1.8061193339212345</c:v>
                </c:pt>
                <c:pt idx="391">
                  <c:v>1.9306459114219185</c:v>
                </c:pt>
                <c:pt idx="392">
                  <c:v>1.672894322553135</c:v>
                </c:pt>
                <c:pt idx="393">
                  <c:v>0.86868161062392968</c:v>
                </c:pt>
                <c:pt idx="394">
                  <c:v>-0.60487663510511358</c:v>
                </c:pt>
                <c:pt idx="395">
                  <c:v>-0.63763498258545148</c:v>
                </c:pt>
                <c:pt idx="396">
                  <c:v>0.20240683733554926</c:v>
                </c:pt>
                <c:pt idx="397">
                  <c:v>-5.9615028436845963E-2</c:v>
                </c:pt>
                <c:pt idx="398">
                  <c:v>0.46880926180339888</c:v>
                </c:pt>
                <c:pt idx="399">
                  <c:v>2.5931785720759364</c:v>
                </c:pt>
                <c:pt idx="400">
                  <c:v>3.9481076873756873</c:v>
                </c:pt>
                <c:pt idx="401">
                  <c:v>3.1187205280527994</c:v>
                </c:pt>
                <c:pt idx="402">
                  <c:v>3.4196496292641023</c:v>
                </c:pt>
                <c:pt idx="403">
                  <c:v>1.4495647570135342</c:v>
                </c:pt>
                <c:pt idx="404">
                  <c:v>-0.25529890814062117</c:v>
                </c:pt>
                <c:pt idx="405">
                  <c:v>0.47701444050788133</c:v>
                </c:pt>
                <c:pt idx="406">
                  <c:v>2.7072738221827541</c:v>
                </c:pt>
                <c:pt idx="407">
                  <c:v>3.5916973863758654</c:v>
                </c:pt>
                <c:pt idx="408">
                  <c:v>1.5441329294509281</c:v>
                </c:pt>
                <c:pt idx="409">
                  <c:v>0.18355829052571826</c:v>
                </c:pt>
                <c:pt idx="410">
                  <c:v>2.2246263172057162E-2</c:v>
                </c:pt>
                <c:pt idx="411">
                  <c:v>-4.8970534721108322E-2</c:v>
                </c:pt>
                <c:pt idx="412">
                  <c:v>-1.1489414245273535</c:v>
                </c:pt>
                <c:pt idx="413">
                  <c:v>-2.3250210113999317</c:v>
                </c:pt>
                <c:pt idx="414">
                  <c:v>0.22566756671607657</c:v>
                </c:pt>
                <c:pt idx="415">
                  <c:v>3.0344463779119302</c:v>
                </c:pt>
                <c:pt idx="416">
                  <c:v>2.4792796520117131</c:v>
                </c:pt>
                <c:pt idx="417">
                  <c:v>1.214002674833339</c:v>
                </c:pt>
                <c:pt idx="418">
                  <c:v>2.1829267510017711</c:v>
                </c:pt>
                <c:pt idx="419">
                  <c:v>0.82109695886934153</c:v>
                </c:pt>
                <c:pt idx="420">
                  <c:v>0.38194905162762938</c:v>
                </c:pt>
                <c:pt idx="421">
                  <c:v>2.5970818085656235</c:v>
                </c:pt>
                <c:pt idx="422">
                  <c:v>3.8846153253233613</c:v>
                </c:pt>
                <c:pt idx="423">
                  <c:v>2.838276404585883</c:v>
                </c:pt>
                <c:pt idx="424">
                  <c:v>0.20557084937030634</c:v>
                </c:pt>
                <c:pt idx="425">
                  <c:v>-1.4231755263099855</c:v>
                </c:pt>
                <c:pt idx="426">
                  <c:v>-1.0938086760336154</c:v>
                </c:pt>
                <c:pt idx="427">
                  <c:v>-2.506249796686244E-2</c:v>
                </c:pt>
                <c:pt idx="428">
                  <c:v>0.93314734797184185</c:v>
                </c:pt>
                <c:pt idx="429">
                  <c:v>1.9500916429259245</c:v>
                </c:pt>
                <c:pt idx="430">
                  <c:v>1.077637720329423</c:v>
                </c:pt>
                <c:pt idx="431">
                  <c:v>1.4580481784884993</c:v>
                </c:pt>
                <c:pt idx="432">
                  <c:v>2.6419468879304504</c:v>
                </c:pt>
                <c:pt idx="433">
                  <c:v>3.3521251149735516</c:v>
                </c:pt>
                <c:pt idx="434">
                  <c:v>1.7413445783025594</c:v>
                </c:pt>
                <c:pt idx="435">
                  <c:v>1.2048008560510404</c:v>
                </c:pt>
                <c:pt idx="436">
                  <c:v>1.2930056223908002</c:v>
                </c:pt>
                <c:pt idx="437">
                  <c:v>1.646741709934882</c:v>
                </c:pt>
                <c:pt idx="438">
                  <c:v>1.8339532978620126</c:v>
                </c:pt>
                <c:pt idx="439">
                  <c:v>0.67953801642632583</c:v>
                </c:pt>
                <c:pt idx="440">
                  <c:v>-0.76588636447457148</c:v>
                </c:pt>
                <c:pt idx="441">
                  <c:v>-7.3125162020172274E-2</c:v>
                </c:pt>
                <c:pt idx="442">
                  <c:v>0.28156385508709642</c:v>
                </c:pt>
                <c:pt idx="443">
                  <c:v>1.6211816426533319</c:v>
                </c:pt>
                <c:pt idx="444">
                  <c:v>0.41461657988009748</c:v>
                </c:pt>
                <c:pt idx="445">
                  <c:v>-0.89851121015837077</c:v>
                </c:pt>
                <c:pt idx="446">
                  <c:v>-0.7678332839558768</c:v>
                </c:pt>
                <c:pt idx="447">
                  <c:v>1.0047144048634393</c:v>
                </c:pt>
                <c:pt idx="448">
                  <c:v>3.3693453658959402</c:v>
                </c:pt>
                <c:pt idx="449">
                  <c:v>3.2924874523593393</c:v>
                </c:pt>
                <c:pt idx="450">
                  <c:v>2.5374416462769842</c:v>
                </c:pt>
                <c:pt idx="451">
                  <c:v>2.010128074357036</c:v>
                </c:pt>
                <c:pt idx="452">
                  <c:v>2.0177098976810135</c:v>
                </c:pt>
                <c:pt idx="453">
                  <c:v>2.5449167747651233</c:v>
                </c:pt>
                <c:pt idx="454">
                  <c:v>2.6296794530526739</c:v>
                </c:pt>
                <c:pt idx="455">
                  <c:v>1.5696262277408786</c:v>
                </c:pt>
                <c:pt idx="456">
                  <c:v>0.62541114189371161</c:v>
                </c:pt>
                <c:pt idx="457">
                  <c:v>-1.8482008866120808E-2</c:v>
                </c:pt>
                <c:pt idx="458">
                  <c:v>-0.30979080031204592</c:v>
                </c:pt>
                <c:pt idx="459">
                  <c:v>-0.13133356699529039</c:v>
                </c:pt>
                <c:pt idx="460">
                  <c:v>0.80505677276256293</c:v>
                </c:pt>
                <c:pt idx="461">
                  <c:v>1.3595448939283801</c:v>
                </c:pt>
                <c:pt idx="462">
                  <c:v>1.2180349081379593</c:v>
                </c:pt>
                <c:pt idx="463">
                  <c:v>1.3653059462577559</c:v>
                </c:pt>
                <c:pt idx="464">
                  <c:v>0.17217137951607997</c:v>
                </c:pt>
                <c:pt idx="465">
                  <c:v>1.6167023226894255</c:v>
                </c:pt>
                <c:pt idx="466">
                  <c:v>3.0480091165693191</c:v>
                </c:pt>
                <c:pt idx="467">
                  <c:v>0.72183740464185675</c:v>
                </c:pt>
                <c:pt idx="468">
                  <c:v>0.12097967079176142</c:v>
                </c:pt>
                <c:pt idx="469">
                  <c:v>1.1882978187768729</c:v>
                </c:pt>
                <c:pt idx="470">
                  <c:v>1.7103022281310736</c:v>
                </c:pt>
                <c:pt idx="471">
                  <c:v>1.2777270664180143</c:v>
                </c:pt>
                <c:pt idx="472">
                  <c:v>6.2999093230153846E-2</c:v>
                </c:pt>
                <c:pt idx="473">
                  <c:v>0.58616532754808226</c:v>
                </c:pt>
                <c:pt idx="474">
                  <c:v>3.0542371544279687</c:v>
                </c:pt>
                <c:pt idx="475">
                  <c:v>4.3590406765283376</c:v>
                </c:pt>
                <c:pt idx="476">
                  <c:v>4.3140362907009226</c:v>
                </c:pt>
                <c:pt idx="477">
                  <c:v>3.5027314872771238</c:v>
                </c:pt>
                <c:pt idx="478">
                  <c:v>1.5874661707758388</c:v>
                </c:pt>
                <c:pt idx="479">
                  <c:v>1.1182921264626129</c:v>
                </c:pt>
                <c:pt idx="480">
                  <c:v>3.6726491287943608</c:v>
                </c:pt>
                <c:pt idx="481">
                  <c:v>4.078813886650039</c:v>
                </c:pt>
                <c:pt idx="482">
                  <c:v>3.3873675435063575</c:v>
                </c:pt>
                <c:pt idx="483">
                  <c:v>2.3844550603716437</c:v>
                </c:pt>
                <c:pt idx="484">
                  <c:v>0.16502567588883776</c:v>
                </c:pt>
                <c:pt idx="485">
                  <c:v>1.0588387532377546</c:v>
                </c:pt>
                <c:pt idx="486">
                  <c:v>2.746250948354477</c:v>
                </c:pt>
                <c:pt idx="487">
                  <c:v>3.1006975238293655</c:v>
                </c:pt>
                <c:pt idx="488">
                  <c:v>2.8454039273171032</c:v>
                </c:pt>
                <c:pt idx="489">
                  <c:v>2.2504682656113424</c:v>
                </c:pt>
                <c:pt idx="490">
                  <c:v>0.93500046039235474</c:v>
                </c:pt>
                <c:pt idx="491">
                  <c:v>-8.9251491876421785E-2</c:v>
                </c:pt>
                <c:pt idx="492">
                  <c:v>-0.7591280476162543</c:v>
                </c:pt>
                <c:pt idx="493">
                  <c:v>-0.76882429270038355</c:v>
                </c:pt>
                <c:pt idx="494">
                  <c:v>-0.8385587747028711</c:v>
                </c:pt>
                <c:pt idx="495">
                  <c:v>-0.20391599169640456</c:v>
                </c:pt>
                <c:pt idx="496">
                  <c:v>1.6628017981112688</c:v>
                </c:pt>
                <c:pt idx="497">
                  <c:v>1.9587159980152133</c:v>
                </c:pt>
                <c:pt idx="498">
                  <c:v>2.974933633885239</c:v>
                </c:pt>
                <c:pt idx="499">
                  <c:v>4.5106940716898878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1-4A73-BCFF-F5BC2510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29904"/>
        <c:axId val="536436976"/>
      </c:scatterChart>
      <c:valAx>
        <c:axId val="536429904"/>
        <c:scaling>
          <c:orientation val="minMax"/>
          <c:max val="500"/>
        </c:scaling>
        <c:delete val="0"/>
        <c:axPos val="b"/>
        <c:majorTickMark val="out"/>
        <c:minorTickMark val="none"/>
        <c:tickLblPos val="low"/>
        <c:crossAx val="536436976"/>
        <c:crosses val="autoZero"/>
        <c:crossBetween val="midCat"/>
      </c:valAx>
      <c:valAx>
        <c:axId val="536436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536429904"/>
        <c:crosses val="autoZero"/>
        <c:crossBetween val="midCat"/>
      </c:valAx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 et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03"/>
          <c:h val="0.809351487314088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ECON13310!$K$2</c:f>
              <c:strCache>
                <c:ptCount val="1"/>
                <c:pt idx="0">
                  <c:v>et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ECON13310!$J$9:$J$28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ECON13310!$K$9:$K$28</c:f>
              <c:numCache>
                <c:formatCode>0.000</c:formatCode>
                <c:ptCount val="20"/>
                <c:pt idx="0">
                  <c:v>2.3677880980641622E-2</c:v>
                </c:pt>
                <c:pt idx="1">
                  <c:v>-9.9631139865418286E-2</c:v>
                </c:pt>
                <c:pt idx="2">
                  <c:v>-3.6108401905193412E-2</c:v>
                </c:pt>
                <c:pt idx="3">
                  <c:v>1.3691685692316553E-2</c:v>
                </c:pt>
                <c:pt idx="4">
                  <c:v>5.1602468357599317E-2</c:v>
                </c:pt>
                <c:pt idx="5">
                  <c:v>-1.4631729177169343E-3</c:v>
                </c:pt>
                <c:pt idx="6">
                  <c:v>-2.3443043807500882E-2</c:v>
                </c:pt>
                <c:pt idx="7">
                  <c:v>-3.4498426463172812E-3</c:v>
                </c:pt>
                <c:pt idx="8">
                  <c:v>-3.7949499626683793E-2</c:v>
                </c:pt>
                <c:pt idx="9">
                  <c:v>1.8708770886129743E-3</c:v>
                </c:pt>
                <c:pt idx="10">
                  <c:v>2.8645866718575375E-2</c:v>
                </c:pt>
                <c:pt idx="11">
                  <c:v>4.5346280312599442E-2</c:v>
                </c:pt>
                <c:pt idx="12">
                  <c:v>-4.4329507412662561E-2</c:v>
                </c:pt>
                <c:pt idx="13">
                  <c:v>-3.1239965736028472E-2</c:v>
                </c:pt>
                <c:pt idx="14">
                  <c:v>2.3731510930348688E-2</c:v>
                </c:pt>
                <c:pt idx="15">
                  <c:v>5.3944743497088013E-2</c:v>
                </c:pt>
                <c:pt idx="16">
                  <c:v>2.3650931863474646E-2</c:v>
                </c:pt>
                <c:pt idx="17">
                  <c:v>-5.5948854947371077E-2</c:v>
                </c:pt>
                <c:pt idx="18">
                  <c:v>3.7532414914971859E-3</c:v>
                </c:pt>
                <c:pt idx="19">
                  <c:v>-8.6949969390342011E-2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2-42FD-9698-BEF57162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438608"/>
        <c:axId val="536439152"/>
      </c:barChart>
      <c:catAx>
        <c:axId val="536438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36439152"/>
        <c:crosses val="autoZero"/>
        <c:auto val="1"/>
        <c:lblAlgn val="ctr"/>
        <c:lblOffset val="100"/>
        <c:noMultiLvlLbl val="0"/>
      </c:catAx>
      <c:valAx>
        <c:axId val="536439152"/>
        <c:scaling>
          <c:orientation val="minMax"/>
          <c:max val="1"/>
          <c:min val="-1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36438608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 Variable</a:t>
            </a:r>
            <a:r>
              <a:rPr lang="en-US" baseline="0"/>
              <a:t> A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25"/>
          <c:h val="0.8093514873140882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ECON13310!$L$2</c:f>
              <c:strCache>
                <c:ptCount val="1"/>
                <c:pt idx="0">
                  <c:v>Variable A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ECON13310!$J$9:$J$28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ECON13310!$L$9:$L$28</c:f>
              <c:numCache>
                <c:formatCode>0.000</c:formatCode>
                <c:ptCount val="20"/>
                <c:pt idx="0">
                  <c:v>0.5396905515993331</c:v>
                </c:pt>
                <c:pt idx="1">
                  <c:v>0.21669315099182368</c:v>
                </c:pt>
                <c:pt idx="2">
                  <c:v>0.10686321616316304</c:v>
                </c:pt>
                <c:pt idx="3">
                  <c:v>9.3589944799256281E-2</c:v>
                </c:pt>
                <c:pt idx="4">
                  <c:v>8.7329187800278055E-2</c:v>
                </c:pt>
                <c:pt idx="5">
                  <c:v>4.3906848842499374E-2</c:v>
                </c:pt>
                <c:pt idx="6">
                  <c:v>8.5179962810739453E-3</c:v>
                </c:pt>
                <c:pt idx="7">
                  <c:v>-2.5739462735854747E-3</c:v>
                </c:pt>
                <c:pt idx="8">
                  <c:v>-1.994657678681247E-2</c:v>
                </c:pt>
                <c:pt idx="9">
                  <c:v>2.875062101675172E-3</c:v>
                </c:pt>
                <c:pt idx="10">
                  <c:v>3.0720472829994766E-2</c:v>
                </c:pt>
                <c:pt idx="11">
                  <c:v>1.7542143086033437E-2</c:v>
                </c:pt>
                <c:pt idx="12">
                  <c:v>-3.8446903519228741E-2</c:v>
                </c:pt>
                <c:pt idx="13">
                  <c:v>-4.6896025300127826E-2</c:v>
                </c:pt>
                <c:pt idx="14">
                  <c:v>-2.7406376553163903E-3</c:v>
                </c:pt>
                <c:pt idx="15">
                  <c:v>2.5967289777052482E-2</c:v>
                </c:pt>
                <c:pt idx="16">
                  <c:v>-4.5442235109233333E-4</c:v>
                </c:pt>
                <c:pt idx="17">
                  <c:v>-4.436237081917857E-2</c:v>
                </c:pt>
                <c:pt idx="18">
                  <c:v>-3.5032379759897293E-2</c:v>
                </c:pt>
                <c:pt idx="19">
                  <c:v>-7.9872870636427021E-2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2EE-88B6-37598B4F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440784"/>
        <c:axId val="536431536"/>
      </c:barChart>
      <c:catAx>
        <c:axId val="5364407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36431536"/>
        <c:crosses val="autoZero"/>
        <c:auto val="1"/>
        <c:lblAlgn val="ctr"/>
        <c:lblOffset val="100"/>
        <c:noMultiLvlLbl val="0"/>
      </c:catAx>
      <c:valAx>
        <c:axId val="5364315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36440784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</a:t>
            </a:r>
          </a:p>
        </c:rich>
      </c:tx>
      <c:layout>
        <c:manualLayout>
          <c:xMode val="edge"/>
          <c:yMode val="edge"/>
          <c:x val="0.4791839822105569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081073199183436E-2"/>
          <c:y val="0.13924795858850991"/>
          <c:w val="0.89499526100904059"/>
          <c:h val="0.80935148731408801"/>
        </c:manualLayout>
      </c:layout>
      <c:scatterChart>
        <c:scatterStyle val="smoothMarker"/>
        <c:varyColors val="0"/>
        <c:ser>
          <c:idx val="1"/>
          <c:order val="0"/>
          <c:tx>
            <c:v>Variable 1</c:v>
          </c:tx>
          <c:spPr>
            <a:ln w="9525">
              <a:solidFill>
                <a:srgbClr val="002060"/>
              </a:solidFill>
            </a:ln>
          </c:spPr>
          <c:marker>
            <c:symbol val="none"/>
          </c:marker>
          <c:yVal>
            <c:numRef>
              <c:f>ECON13310!$B$9:$B$509</c:f>
              <c:numCache>
                <c:formatCode>General</c:formatCode>
                <c:ptCount val="501"/>
                <c:pt idx="0">
                  <c:v>-1.2138661986682564</c:v>
                </c:pt>
                <c:pt idx="1">
                  <c:v>-0.28545969144033734</c:v>
                </c:pt>
                <c:pt idx="2">
                  <c:v>0.59027001952927094</c:v>
                </c:pt>
                <c:pt idx="3">
                  <c:v>0.82854626271000598</c:v>
                </c:pt>
                <c:pt idx="4">
                  <c:v>-0.99542603493318893</c:v>
                </c:pt>
                <c:pt idx="5">
                  <c:v>-0.37163317756494507</c:v>
                </c:pt>
                <c:pt idx="6">
                  <c:v>-0.55190866987686604</c:v>
                </c:pt>
                <c:pt idx="7">
                  <c:v>-0.56846374718588777</c:v>
                </c:pt>
                <c:pt idx="8">
                  <c:v>-0.50832568376790732</c:v>
                </c:pt>
                <c:pt idx="9">
                  <c:v>3.7072140912641771E-2</c:v>
                </c:pt>
                <c:pt idx="10">
                  <c:v>0.59729586610046681</c:v>
                </c:pt>
                <c:pt idx="11">
                  <c:v>-1.1438328328949865</c:v>
                </c:pt>
                <c:pt idx="12">
                  <c:v>0.50545622798381373</c:v>
                </c:pt>
                <c:pt idx="13">
                  <c:v>0.19542881091183517</c:v>
                </c:pt>
                <c:pt idx="14">
                  <c:v>1.8812443158822134</c:v>
                </c:pt>
                <c:pt idx="15">
                  <c:v>0.69720954343210906</c:v>
                </c:pt>
                <c:pt idx="16">
                  <c:v>0.53611984185408801</c:v>
                </c:pt>
                <c:pt idx="17">
                  <c:v>0.95626546681160107</c:v>
                </c:pt>
                <c:pt idx="18">
                  <c:v>-0.32287744033965282</c:v>
                </c:pt>
                <c:pt idx="19">
                  <c:v>-2.4738255888223648</c:v>
                </c:pt>
                <c:pt idx="20">
                  <c:v>0.62625986174680293</c:v>
                </c:pt>
                <c:pt idx="21">
                  <c:v>1.458220140193589</c:v>
                </c:pt>
                <c:pt idx="22">
                  <c:v>1.5648492990294471</c:v>
                </c:pt>
                <c:pt idx="23">
                  <c:v>-0.11380734576960094</c:v>
                </c:pt>
                <c:pt idx="24">
                  <c:v>0.67802375269820914</c:v>
                </c:pt>
                <c:pt idx="25">
                  <c:v>-0.37902054828009568</c:v>
                </c:pt>
                <c:pt idx="26">
                  <c:v>0.18343371266382746</c:v>
                </c:pt>
                <c:pt idx="27">
                  <c:v>1.0469693734194152</c:v>
                </c:pt>
                <c:pt idx="28">
                  <c:v>0.38774828681198414</c:v>
                </c:pt>
                <c:pt idx="29">
                  <c:v>-9.6345047495560721E-2</c:v>
                </c:pt>
                <c:pt idx="30">
                  <c:v>0.13879116522730328</c:v>
                </c:pt>
                <c:pt idx="31">
                  <c:v>0.7232983989524655</c:v>
                </c:pt>
                <c:pt idx="32">
                  <c:v>1.7414367903256789</c:v>
                </c:pt>
                <c:pt idx="33">
                  <c:v>3.9598262446816079E-2</c:v>
                </c:pt>
                <c:pt idx="34">
                  <c:v>-1.2916507330373861</c:v>
                </c:pt>
                <c:pt idx="35">
                  <c:v>-1.3317958291736431</c:v>
                </c:pt>
                <c:pt idx="36">
                  <c:v>1.2668579074670561</c:v>
                </c:pt>
                <c:pt idx="37">
                  <c:v>0.25586018637113739</c:v>
                </c:pt>
                <c:pt idx="38">
                  <c:v>-0.86990894487826154</c:v>
                </c:pt>
                <c:pt idx="39">
                  <c:v>0.29207967600086704</c:v>
                </c:pt>
                <c:pt idx="40">
                  <c:v>-0.3827221917163115</c:v>
                </c:pt>
                <c:pt idx="41">
                  <c:v>1.0380108506069519</c:v>
                </c:pt>
                <c:pt idx="42">
                  <c:v>0.17286424736084882</c:v>
                </c:pt>
                <c:pt idx="43">
                  <c:v>-0.68535769059963059</c:v>
                </c:pt>
                <c:pt idx="44">
                  <c:v>0.73517412602086551</c:v>
                </c:pt>
                <c:pt idx="45">
                  <c:v>1.1299630386929493</c:v>
                </c:pt>
                <c:pt idx="46">
                  <c:v>-1.680928107816726</c:v>
                </c:pt>
                <c:pt idx="47">
                  <c:v>-1.2143436833866872</c:v>
                </c:pt>
                <c:pt idx="48">
                  <c:v>6.5260792325716466E-2</c:v>
                </c:pt>
                <c:pt idx="49">
                  <c:v>0.77257936936803162</c:v>
                </c:pt>
                <c:pt idx="50">
                  <c:v>-1.710895958240144</c:v>
                </c:pt>
                <c:pt idx="51">
                  <c:v>-1.0700091479520779</c:v>
                </c:pt>
                <c:pt idx="52">
                  <c:v>0.77144477472756989</c:v>
                </c:pt>
                <c:pt idx="53">
                  <c:v>0.71596332418266684</c:v>
                </c:pt>
                <c:pt idx="54">
                  <c:v>9.1121137302252464E-2</c:v>
                </c:pt>
                <c:pt idx="55">
                  <c:v>-0.47157982407952659</c:v>
                </c:pt>
                <c:pt idx="56">
                  <c:v>-0.37984364098520018</c:v>
                </c:pt>
                <c:pt idx="57">
                  <c:v>0.12459395293262787</c:v>
                </c:pt>
                <c:pt idx="58">
                  <c:v>-0.68526105678756721</c:v>
                </c:pt>
                <c:pt idx="59">
                  <c:v>-0.71497652243124321</c:v>
                </c:pt>
                <c:pt idx="60">
                  <c:v>0.43361069401726127</c:v>
                </c:pt>
                <c:pt idx="61">
                  <c:v>0.5975698513793759</c:v>
                </c:pt>
                <c:pt idx="62">
                  <c:v>-0.41327780309075024</c:v>
                </c:pt>
                <c:pt idx="63">
                  <c:v>-1.0734038369264454</c:v>
                </c:pt>
                <c:pt idx="64">
                  <c:v>-0.57892520999303088</c:v>
                </c:pt>
                <c:pt idx="65">
                  <c:v>-0.59930925999651663</c:v>
                </c:pt>
                <c:pt idx="66">
                  <c:v>-0.22114932107797358</c:v>
                </c:pt>
                <c:pt idx="67">
                  <c:v>-1.3981980373500846</c:v>
                </c:pt>
                <c:pt idx="68">
                  <c:v>-2.0047991711180657</c:v>
                </c:pt>
                <c:pt idx="69">
                  <c:v>-0.60609636420849711</c:v>
                </c:pt>
                <c:pt idx="70">
                  <c:v>-1.6068088370957412</c:v>
                </c:pt>
                <c:pt idx="71">
                  <c:v>-0.37106019590282813</c:v>
                </c:pt>
                <c:pt idx="72">
                  <c:v>-0.54701558838132769</c:v>
                </c:pt>
                <c:pt idx="73">
                  <c:v>-1.1871316019096412</c:v>
                </c:pt>
                <c:pt idx="74">
                  <c:v>0.70650685302098282</c:v>
                </c:pt>
                <c:pt idx="75">
                  <c:v>1.2588770914589986</c:v>
                </c:pt>
                <c:pt idx="76">
                  <c:v>0.10057419785880484</c:v>
                </c:pt>
                <c:pt idx="77">
                  <c:v>-0.74745912570506334</c:v>
                </c:pt>
                <c:pt idx="78">
                  <c:v>-4.6336481318576261E-2</c:v>
                </c:pt>
                <c:pt idx="79">
                  <c:v>0.65851281760842539</c:v>
                </c:pt>
                <c:pt idx="80">
                  <c:v>-0.11219071893719956</c:v>
                </c:pt>
                <c:pt idx="81">
                  <c:v>0.2260117071273271</c:v>
                </c:pt>
                <c:pt idx="82">
                  <c:v>0.22711105884809513</c:v>
                </c:pt>
                <c:pt idx="83">
                  <c:v>-0.5696335847460432</c:v>
                </c:pt>
                <c:pt idx="84">
                  <c:v>1.288663042942062</c:v>
                </c:pt>
                <c:pt idx="85">
                  <c:v>-1.385503765050089</c:v>
                </c:pt>
                <c:pt idx="86">
                  <c:v>9.7959400591207668E-2</c:v>
                </c:pt>
                <c:pt idx="87">
                  <c:v>-0.3166780970786931</c:v>
                </c:pt>
                <c:pt idx="88">
                  <c:v>-1.1489964890643023</c:v>
                </c:pt>
                <c:pt idx="89">
                  <c:v>1.9430990505497903</c:v>
                </c:pt>
                <c:pt idx="90">
                  <c:v>-2.4837572709657252</c:v>
                </c:pt>
                <c:pt idx="91">
                  <c:v>-1.5451178114744835</c:v>
                </c:pt>
                <c:pt idx="92">
                  <c:v>-0.59528474594117142</c:v>
                </c:pt>
                <c:pt idx="93">
                  <c:v>-2.5820554583333433E-2</c:v>
                </c:pt>
                <c:pt idx="94">
                  <c:v>0.81909547589020804</c:v>
                </c:pt>
                <c:pt idx="95">
                  <c:v>2.2642234398517758</c:v>
                </c:pt>
                <c:pt idx="96">
                  <c:v>0.696136339684017</c:v>
                </c:pt>
                <c:pt idx="97">
                  <c:v>1.1739257388398983</c:v>
                </c:pt>
                <c:pt idx="98">
                  <c:v>-0.62198523664847016</c:v>
                </c:pt>
                <c:pt idx="99">
                  <c:v>-0.80791096479515545</c:v>
                </c:pt>
                <c:pt idx="100">
                  <c:v>-0.1221269485540688</c:v>
                </c:pt>
                <c:pt idx="101">
                  <c:v>1.1269276001257822</c:v>
                </c:pt>
                <c:pt idx="102">
                  <c:v>0.31209765438688919</c:v>
                </c:pt>
                <c:pt idx="103">
                  <c:v>4.2814463085960597E-2</c:v>
                </c:pt>
                <c:pt idx="104">
                  <c:v>-0.39543010643683374</c:v>
                </c:pt>
                <c:pt idx="105">
                  <c:v>1.3742055671173148</c:v>
                </c:pt>
                <c:pt idx="106">
                  <c:v>0.6827485776739195</c:v>
                </c:pt>
                <c:pt idx="107">
                  <c:v>1.8043965610559098</c:v>
                </c:pt>
                <c:pt idx="108">
                  <c:v>0.22044332581572235</c:v>
                </c:pt>
                <c:pt idx="109">
                  <c:v>-1.009079824143555</c:v>
                </c:pt>
                <c:pt idx="110">
                  <c:v>2.9218790587037802</c:v>
                </c:pt>
                <c:pt idx="111">
                  <c:v>0.63148036133497953</c:v>
                </c:pt>
                <c:pt idx="112">
                  <c:v>-4.857838575844653E-3</c:v>
                </c:pt>
                <c:pt idx="113">
                  <c:v>-2.4979271984193474E-2</c:v>
                </c:pt>
                <c:pt idx="114">
                  <c:v>0.16890453480300494</c:v>
                </c:pt>
                <c:pt idx="115">
                  <c:v>-2.0885909179924056</c:v>
                </c:pt>
                <c:pt idx="116">
                  <c:v>0.23575466912006959</c:v>
                </c:pt>
                <c:pt idx="117">
                  <c:v>0.39708424992568325</c:v>
                </c:pt>
                <c:pt idx="118">
                  <c:v>1.2749205779982731</c:v>
                </c:pt>
                <c:pt idx="119">
                  <c:v>-1.9160324882250279</c:v>
                </c:pt>
                <c:pt idx="120">
                  <c:v>-1.1950623957091011</c:v>
                </c:pt>
                <c:pt idx="121">
                  <c:v>0.64357209339505062</c:v>
                </c:pt>
                <c:pt idx="122">
                  <c:v>0.70327018875104841</c:v>
                </c:pt>
                <c:pt idx="123">
                  <c:v>1.0560097507550381</c:v>
                </c:pt>
                <c:pt idx="124">
                  <c:v>-1.1090628504462074</c:v>
                </c:pt>
                <c:pt idx="125">
                  <c:v>-1.8719038052950054</c:v>
                </c:pt>
                <c:pt idx="126">
                  <c:v>-0.40446138882543892</c:v>
                </c:pt>
                <c:pt idx="127">
                  <c:v>-0.59136255003977567</c:v>
                </c:pt>
                <c:pt idx="128">
                  <c:v>0.58245632317266427</c:v>
                </c:pt>
                <c:pt idx="129">
                  <c:v>0.19932940631406382</c:v>
                </c:pt>
                <c:pt idx="130">
                  <c:v>-0.95505583885824308</c:v>
                </c:pt>
                <c:pt idx="131">
                  <c:v>-0.83113718574168161</c:v>
                </c:pt>
                <c:pt idx="132">
                  <c:v>-0.65395852288929746</c:v>
                </c:pt>
                <c:pt idx="133">
                  <c:v>-0.18397940948489122</c:v>
                </c:pt>
                <c:pt idx="134">
                  <c:v>-1.6440708350273781</c:v>
                </c:pt>
                <c:pt idx="135">
                  <c:v>1.239513949258253</c:v>
                </c:pt>
                <c:pt idx="136">
                  <c:v>-0.28840872801083606</c:v>
                </c:pt>
                <c:pt idx="137">
                  <c:v>1.1439806257840246</c:v>
                </c:pt>
                <c:pt idx="138">
                  <c:v>1.3154453881725203</c:v>
                </c:pt>
                <c:pt idx="139">
                  <c:v>0.31354375096270815</c:v>
                </c:pt>
                <c:pt idx="140">
                  <c:v>0.37713107303716242</c:v>
                </c:pt>
                <c:pt idx="141">
                  <c:v>0.51932488531747367</c:v>
                </c:pt>
                <c:pt idx="142">
                  <c:v>0.59995045376126654</c:v>
                </c:pt>
                <c:pt idx="143">
                  <c:v>1.6314925233018585</c:v>
                </c:pt>
                <c:pt idx="144">
                  <c:v>-0.47731646191095933</c:v>
                </c:pt>
                <c:pt idx="145">
                  <c:v>0.65870381149579771</c:v>
                </c:pt>
                <c:pt idx="146">
                  <c:v>-0.15983346202119719</c:v>
                </c:pt>
                <c:pt idx="147">
                  <c:v>-0.80484142017667182</c:v>
                </c:pt>
                <c:pt idx="148">
                  <c:v>1.5720615920145065E-2</c:v>
                </c:pt>
                <c:pt idx="149">
                  <c:v>0.75618572736857459</c:v>
                </c:pt>
                <c:pt idx="150">
                  <c:v>1.9018443708773702</c:v>
                </c:pt>
                <c:pt idx="151">
                  <c:v>-0.10711119102779776</c:v>
                </c:pt>
                <c:pt idx="152">
                  <c:v>-1.9486924429656938</c:v>
                </c:pt>
                <c:pt idx="153">
                  <c:v>2.4871042114682496</c:v>
                </c:pt>
                <c:pt idx="154">
                  <c:v>-0.47637286115786992</c:v>
                </c:pt>
                <c:pt idx="155">
                  <c:v>-0.17869069779408164</c:v>
                </c:pt>
                <c:pt idx="156">
                  <c:v>-1.5892555893515237</c:v>
                </c:pt>
                <c:pt idx="157">
                  <c:v>-1.0212443157797679</c:v>
                </c:pt>
                <c:pt idx="158">
                  <c:v>0.91514039013418369</c:v>
                </c:pt>
                <c:pt idx="159">
                  <c:v>0.71142494562081993</c:v>
                </c:pt>
                <c:pt idx="160">
                  <c:v>-0.99041699286317453</c:v>
                </c:pt>
                <c:pt idx="161">
                  <c:v>0.38717075767635833</c:v>
                </c:pt>
                <c:pt idx="162">
                  <c:v>8.8432443590136245E-2</c:v>
                </c:pt>
                <c:pt idx="163">
                  <c:v>-1.48949766298756</c:v>
                </c:pt>
                <c:pt idx="164">
                  <c:v>0.43109139369335026</c:v>
                </c:pt>
                <c:pt idx="165">
                  <c:v>1.6868852981133386E-2</c:v>
                </c:pt>
                <c:pt idx="166">
                  <c:v>1.2571899787872098</c:v>
                </c:pt>
                <c:pt idx="167">
                  <c:v>-1.5996192814782262</c:v>
                </c:pt>
                <c:pt idx="168">
                  <c:v>1.576140675751958</c:v>
                </c:pt>
                <c:pt idx="169">
                  <c:v>0.39625660974706989</c:v>
                </c:pt>
                <c:pt idx="170">
                  <c:v>-3.6153551263851114E-2</c:v>
                </c:pt>
                <c:pt idx="171">
                  <c:v>-0.45565229811472818</c:v>
                </c:pt>
                <c:pt idx="172">
                  <c:v>0.28482190828071907</c:v>
                </c:pt>
                <c:pt idx="173">
                  <c:v>-0.19114168026135303</c:v>
                </c:pt>
                <c:pt idx="174">
                  <c:v>-0.84395651356317103</c:v>
                </c:pt>
                <c:pt idx="175">
                  <c:v>-1.94209860637784</c:v>
                </c:pt>
                <c:pt idx="176">
                  <c:v>-0.7405969881801866</c:v>
                </c:pt>
                <c:pt idx="177">
                  <c:v>0.38091229725978337</c:v>
                </c:pt>
                <c:pt idx="178">
                  <c:v>0.16518242773599923</c:v>
                </c:pt>
                <c:pt idx="179">
                  <c:v>-2.3900429368950427</c:v>
                </c:pt>
                <c:pt idx="180">
                  <c:v>-0.1323064680036623</c:v>
                </c:pt>
                <c:pt idx="181">
                  <c:v>-0.59784497352666222</c:v>
                </c:pt>
                <c:pt idx="182">
                  <c:v>4.6873083192622289E-2</c:v>
                </c:pt>
                <c:pt idx="183">
                  <c:v>0.32860498322406784</c:v>
                </c:pt>
                <c:pt idx="184">
                  <c:v>-0.79988012657850049</c:v>
                </c:pt>
                <c:pt idx="185">
                  <c:v>1.3496469364326913</c:v>
                </c:pt>
                <c:pt idx="186">
                  <c:v>-0.25562258088029921</c:v>
                </c:pt>
                <c:pt idx="187">
                  <c:v>1.164830791822169</c:v>
                </c:pt>
                <c:pt idx="188">
                  <c:v>-2.2056883608456701</c:v>
                </c:pt>
                <c:pt idx="189">
                  <c:v>-0.85691453932668082</c:v>
                </c:pt>
                <c:pt idx="190">
                  <c:v>-9.2503569248947315E-2</c:v>
                </c:pt>
                <c:pt idx="191">
                  <c:v>1.9754315871978179</c:v>
                </c:pt>
                <c:pt idx="192">
                  <c:v>0.60343381846905686</c:v>
                </c:pt>
                <c:pt idx="193">
                  <c:v>-0.24126393327605911</c:v>
                </c:pt>
                <c:pt idx="194">
                  <c:v>0.4785169949172996</c:v>
                </c:pt>
                <c:pt idx="195">
                  <c:v>-1.3187241165724117</c:v>
                </c:pt>
                <c:pt idx="196">
                  <c:v>-1.4983697838033549</c:v>
                </c:pt>
                <c:pt idx="197">
                  <c:v>-0.82682163338176906</c:v>
                </c:pt>
                <c:pt idx="198">
                  <c:v>-1.1538963917701039</c:v>
                </c:pt>
                <c:pt idx="199">
                  <c:v>-0.36083520171814598</c:v>
                </c:pt>
                <c:pt idx="200">
                  <c:v>-0.84188286564312875</c:v>
                </c:pt>
                <c:pt idx="201">
                  <c:v>1.6355579646187834</c:v>
                </c:pt>
                <c:pt idx="202">
                  <c:v>0.42346414375060704</c:v>
                </c:pt>
                <c:pt idx="203">
                  <c:v>0.84822431745124049</c:v>
                </c:pt>
                <c:pt idx="204">
                  <c:v>7.9527353591402061E-2</c:v>
                </c:pt>
                <c:pt idx="205">
                  <c:v>-0.15812929632375017</c:v>
                </c:pt>
                <c:pt idx="206">
                  <c:v>-0.35626726457849145</c:v>
                </c:pt>
                <c:pt idx="207">
                  <c:v>-0.26987663659383543</c:v>
                </c:pt>
                <c:pt idx="208">
                  <c:v>-0.80093514043255709</c:v>
                </c:pt>
                <c:pt idx="209">
                  <c:v>6.4494543039472774E-2</c:v>
                </c:pt>
                <c:pt idx="210">
                  <c:v>-0.74553781814756803</c:v>
                </c:pt>
                <c:pt idx="211">
                  <c:v>0.99983026302652434</c:v>
                </c:pt>
                <c:pt idx="212">
                  <c:v>-0.30655996852146927</c:v>
                </c:pt>
                <c:pt idx="213">
                  <c:v>3.5618086258182302E-2</c:v>
                </c:pt>
                <c:pt idx="214">
                  <c:v>0.55039436119841412</c:v>
                </c:pt>
                <c:pt idx="215">
                  <c:v>-0.56119688451872207</c:v>
                </c:pt>
                <c:pt idx="216">
                  <c:v>0.49194113671546802</c:v>
                </c:pt>
                <c:pt idx="217">
                  <c:v>0.53021040002931841</c:v>
                </c:pt>
                <c:pt idx="218">
                  <c:v>0.33426204026909545</c:v>
                </c:pt>
                <c:pt idx="219">
                  <c:v>0.18997297956957482</c:v>
                </c:pt>
                <c:pt idx="220">
                  <c:v>-1.1076485861849505</c:v>
                </c:pt>
                <c:pt idx="221">
                  <c:v>-1.9507388060446829</c:v>
                </c:pt>
                <c:pt idx="222">
                  <c:v>1.387502379657235</c:v>
                </c:pt>
                <c:pt idx="223">
                  <c:v>-0.72012198870652355</c:v>
                </c:pt>
                <c:pt idx="224">
                  <c:v>0.58445266404305585</c:v>
                </c:pt>
                <c:pt idx="225">
                  <c:v>-0.90772346084122546</c:v>
                </c:pt>
                <c:pt idx="226">
                  <c:v>1.0047597243101336</c:v>
                </c:pt>
                <c:pt idx="227">
                  <c:v>1.0318694876332302</c:v>
                </c:pt>
                <c:pt idx="228">
                  <c:v>2.9880902729928493</c:v>
                </c:pt>
                <c:pt idx="229">
                  <c:v>-1.0554754226177465</c:v>
                </c:pt>
                <c:pt idx="230">
                  <c:v>-1.2411646821419708</c:v>
                </c:pt>
                <c:pt idx="231">
                  <c:v>1.5648492990294471</c:v>
                </c:pt>
                <c:pt idx="232">
                  <c:v>-3.1066883821040392</c:v>
                </c:pt>
                <c:pt idx="233">
                  <c:v>-4.3809222916024737E-2</c:v>
                </c:pt>
                <c:pt idx="234">
                  <c:v>4.8939909902401268E-2</c:v>
                </c:pt>
                <c:pt idx="235">
                  <c:v>-1.4723218555445783</c:v>
                </c:pt>
                <c:pt idx="236">
                  <c:v>0.28211388780619018</c:v>
                </c:pt>
                <c:pt idx="237">
                  <c:v>-0.32868570087885018</c:v>
                </c:pt>
                <c:pt idx="238">
                  <c:v>0.14590114005841315</c:v>
                </c:pt>
                <c:pt idx="239">
                  <c:v>-0.6509299055323936</c:v>
                </c:pt>
                <c:pt idx="240">
                  <c:v>1.2486361811170354</c:v>
                </c:pt>
                <c:pt idx="241">
                  <c:v>0.62393496591539588</c:v>
                </c:pt>
                <c:pt idx="242">
                  <c:v>0.26266434360877611</c:v>
                </c:pt>
                <c:pt idx="243">
                  <c:v>-0.2040133040281944</c:v>
                </c:pt>
                <c:pt idx="244">
                  <c:v>-0.19589606381487101</c:v>
                </c:pt>
                <c:pt idx="245">
                  <c:v>-0.29311649996088818</c:v>
                </c:pt>
                <c:pt idx="246">
                  <c:v>-1.19194282888202</c:v>
                </c:pt>
                <c:pt idx="247">
                  <c:v>1.7473939806222916</c:v>
                </c:pt>
                <c:pt idx="248">
                  <c:v>-1.1455995263531804</c:v>
                </c:pt>
                <c:pt idx="249">
                  <c:v>0.26559519028523937</c:v>
                </c:pt>
                <c:pt idx="250">
                  <c:v>0.10988060239469633</c:v>
                </c:pt>
                <c:pt idx="251">
                  <c:v>-0.92765276349382475</c:v>
                </c:pt>
                <c:pt idx="252">
                  <c:v>0.52546283768606372</c:v>
                </c:pt>
                <c:pt idx="253">
                  <c:v>-1.7212369129993021</c:v>
                </c:pt>
                <c:pt idx="254">
                  <c:v>-0.72727743827272207</c:v>
                </c:pt>
                <c:pt idx="255">
                  <c:v>0.35341599868843332</c:v>
                </c:pt>
                <c:pt idx="256">
                  <c:v>-1.2749205779982731</c:v>
                </c:pt>
                <c:pt idx="257">
                  <c:v>-0.37171503208810464</c:v>
                </c:pt>
                <c:pt idx="258">
                  <c:v>-1.0620419743645471</c:v>
                </c:pt>
                <c:pt idx="259">
                  <c:v>-0.89726199803408235</c:v>
                </c:pt>
                <c:pt idx="260">
                  <c:v>-0.99882299764431082</c:v>
                </c:pt>
                <c:pt idx="261">
                  <c:v>-2.8882141123176552E-2</c:v>
                </c:pt>
                <c:pt idx="262">
                  <c:v>0.31161562219494954</c:v>
                </c:pt>
                <c:pt idx="263">
                  <c:v>0.57774968809098937</c:v>
                </c:pt>
                <c:pt idx="264">
                  <c:v>1.0102257874677889</c:v>
                </c:pt>
                <c:pt idx="265">
                  <c:v>-2.3387474357150495</c:v>
                </c:pt>
                <c:pt idx="266">
                  <c:v>-1.7913043848238885</c:v>
                </c:pt>
                <c:pt idx="267">
                  <c:v>-0.18553464542492293</c:v>
                </c:pt>
                <c:pt idx="268">
                  <c:v>-0.80030076787807047</c:v>
                </c:pt>
                <c:pt idx="269">
                  <c:v>-0.27535406843526289</c:v>
                </c:pt>
                <c:pt idx="270">
                  <c:v>0.11319116310914978</c:v>
                </c:pt>
                <c:pt idx="271">
                  <c:v>0.26733914637588896</c:v>
                </c:pt>
                <c:pt idx="272">
                  <c:v>0.16177068573597353</c:v>
                </c:pt>
                <c:pt idx="273">
                  <c:v>0.4129447006562259</c:v>
                </c:pt>
                <c:pt idx="274">
                  <c:v>0.76753622124670073</c:v>
                </c:pt>
                <c:pt idx="275">
                  <c:v>0.62374965636990964</c:v>
                </c:pt>
                <c:pt idx="276">
                  <c:v>1.0419535101391375</c:v>
                </c:pt>
                <c:pt idx="277">
                  <c:v>-0.49686832426232286</c:v>
                </c:pt>
                <c:pt idx="278">
                  <c:v>0.59017907005909365</c:v>
                </c:pt>
                <c:pt idx="279">
                  <c:v>1.6818739823065698</c:v>
                </c:pt>
                <c:pt idx="280">
                  <c:v>1.0384064808022231</c:v>
                </c:pt>
                <c:pt idx="281">
                  <c:v>1.2287000572541729</c:v>
                </c:pt>
                <c:pt idx="282">
                  <c:v>0.19012873053725343</c:v>
                </c:pt>
                <c:pt idx="283">
                  <c:v>0.30303453968372196</c:v>
                </c:pt>
                <c:pt idx="284">
                  <c:v>-1.0260237104375847</c:v>
                </c:pt>
                <c:pt idx="285">
                  <c:v>-0.9236600817530416</c:v>
                </c:pt>
                <c:pt idx="286">
                  <c:v>1.1218889994779602</c:v>
                </c:pt>
                <c:pt idx="287">
                  <c:v>-1.545367922517471</c:v>
                </c:pt>
                <c:pt idx="288">
                  <c:v>-3.9444785215891898E-2</c:v>
                </c:pt>
                <c:pt idx="289">
                  <c:v>-0.44726675696438178</c:v>
                </c:pt>
                <c:pt idx="290">
                  <c:v>0.32690991247363854</c:v>
                </c:pt>
                <c:pt idx="291">
                  <c:v>-0.72767761594150215</c:v>
                </c:pt>
                <c:pt idx="292">
                  <c:v>-0.24843757273629308</c:v>
                </c:pt>
                <c:pt idx="293">
                  <c:v>1.415487531630788</c:v>
                </c:pt>
                <c:pt idx="294">
                  <c:v>1.050150331138866</c:v>
                </c:pt>
                <c:pt idx="295">
                  <c:v>-0.28219346859259531</c:v>
                </c:pt>
                <c:pt idx="296">
                  <c:v>1.1902329788426869</c:v>
                </c:pt>
                <c:pt idx="297">
                  <c:v>-0.47654452828282956</c:v>
                </c:pt>
                <c:pt idx="298">
                  <c:v>-1.2464715837268159</c:v>
                </c:pt>
                <c:pt idx="299">
                  <c:v>-0.13315570868144277</c:v>
                </c:pt>
                <c:pt idx="300">
                  <c:v>1.0437975106469821</c:v>
                </c:pt>
                <c:pt idx="301">
                  <c:v>-0.8606764367868891</c:v>
                </c:pt>
                <c:pt idx="302">
                  <c:v>-4.4192347559146583E-2</c:v>
                </c:pt>
                <c:pt idx="303">
                  <c:v>-0.82059386841137893</c:v>
                </c:pt>
                <c:pt idx="304">
                  <c:v>-0.97123574960278347</c:v>
                </c:pt>
                <c:pt idx="305">
                  <c:v>0.59601688917609863</c:v>
                </c:pt>
                <c:pt idx="306">
                  <c:v>0.66031930145982187</c:v>
                </c:pt>
                <c:pt idx="307">
                  <c:v>-1.5787918528076261</c:v>
                </c:pt>
                <c:pt idx="308">
                  <c:v>-1.2916507330373861</c:v>
                </c:pt>
                <c:pt idx="309">
                  <c:v>-0.69574753069900908</c:v>
                </c:pt>
                <c:pt idx="310">
                  <c:v>1.361920567433117</c:v>
                </c:pt>
                <c:pt idx="311">
                  <c:v>-0.36279516280046664</c:v>
                </c:pt>
                <c:pt idx="312">
                  <c:v>1.0136727723875083</c:v>
                </c:pt>
                <c:pt idx="313">
                  <c:v>1.0847702469618525</c:v>
                </c:pt>
                <c:pt idx="314">
                  <c:v>-1.4768602341064252</c:v>
                </c:pt>
                <c:pt idx="315">
                  <c:v>-1.1742304195649922</c:v>
                </c:pt>
                <c:pt idx="316">
                  <c:v>-1.3646331353811547</c:v>
                </c:pt>
                <c:pt idx="317">
                  <c:v>1.2449754649423994</c:v>
                </c:pt>
                <c:pt idx="318">
                  <c:v>0.48831907406565733</c:v>
                </c:pt>
                <c:pt idx="319">
                  <c:v>-0.97726115200202912</c:v>
                </c:pt>
                <c:pt idx="320">
                  <c:v>-1.0732674127211794</c:v>
                </c:pt>
                <c:pt idx="321">
                  <c:v>8.4517068899003789E-2</c:v>
                </c:pt>
                <c:pt idx="322">
                  <c:v>-0.70611349656246603</c:v>
                </c:pt>
                <c:pt idx="323">
                  <c:v>-0.23260895432031248</c:v>
                </c:pt>
                <c:pt idx="324">
                  <c:v>0.63550032791681588</c:v>
                </c:pt>
                <c:pt idx="325">
                  <c:v>0.425388861913234</c:v>
                </c:pt>
                <c:pt idx="326">
                  <c:v>-0.27948885872319806</c:v>
                </c:pt>
                <c:pt idx="327">
                  <c:v>-0.16921603673836216</c:v>
                </c:pt>
                <c:pt idx="328">
                  <c:v>1.4714169083163142</c:v>
                </c:pt>
                <c:pt idx="329">
                  <c:v>-0.76671540227835067</c:v>
                </c:pt>
                <c:pt idx="330">
                  <c:v>6.4341065808548592E-2</c:v>
                </c:pt>
                <c:pt idx="331">
                  <c:v>2.3642496671527624</c:v>
                </c:pt>
                <c:pt idx="332">
                  <c:v>-0.82445581028878223</c:v>
                </c:pt>
                <c:pt idx="333">
                  <c:v>-2.3860775399953127</c:v>
                </c:pt>
                <c:pt idx="334">
                  <c:v>1.5269506548065692</c:v>
                </c:pt>
                <c:pt idx="335">
                  <c:v>0.27742089514504187</c:v>
                </c:pt>
                <c:pt idx="336">
                  <c:v>-0.52915538617526181</c:v>
                </c:pt>
                <c:pt idx="337">
                  <c:v>-0.31378476705867797</c:v>
                </c:pt>
                <c:pt idx="338">
                  <c:v>-0.2459137249388732</c:v>
                </c:pt>
                <c:pt idx="339">
                  <c:v>1.5895238902885467</c:v>
                </c:pt>
                <c:pt idx="340">
                  <c:v>0.67889004640164785</c:v>
                </c:pt>
                <c:pt idx="341">
                  <c:v>0.44354919737088494</c:v>
                </c:pt>
                <c:pt idx="342">
                  <c:v>-4.3655745685100555E-2</c:v>
                </c:pt>
                <c:pt idx="343">
                  <c:v>-1.7039974409271963</c:v>
                </c:pt>
                <c:pt idx="344">
                  <c:v>0.66661186792771332</c:v>
                </c:pt>
                <c:pt idx="345">
                  <c:v>1.0352619028708432</c:v>
                </c:pt>
                <c:pt idx="346">
                  <c:v>-0.59063495427835733</c:v>
                </c:pt>
                <c:pt idx="347">
                  <c:v>-0.91770061771967448</c:v>
                </c:pt>
                <c:pt idx="348">
                  <c:v>-0.6625089099543402</c:v>
                </c:pt>
                <c:pt idx="349">
                  <c:v>-0.90495404947432689</c:v>
                </c:pt>
                <c:pt idx="350">
                  <c:v>1.7303955246461555</c:v>
                </c:pt>
                <c:pt idx="351">
                  <c:v>-0.28426484277588315</c:v>
                </c:pt>
                <c:pt idx="352">
                  <c:v>-3.0791852623224258</c:v>
                </c:pt>
                <c:pt idx="353">
                  <c:v>-0.15069645087351091</c:v>
                </c:pt>
                <c:pt idx="354">
                  <c:v>0.96086751000257209</c:v>
                </c:pt>
                <c:pt idx="355">
                  <c:v>-0.24480868887621909</c:v>
                </c:pt>
                <c:pt idx="356">
                  <c:v>-0.4349567461758852</c:v>
                </c:pt>
                <c:pt idx="357">
                  <c:v>-7.7147888077888638E-2</c:v>
                </c:pt>
                <c:pt idx="358">
                  <c:v>-0.74230911195627414</c:v>
                </c:pt>
                <c:pt idx="359">
                  <c:v>-1.2215718925290275</c:v>
                </c:pt>
                <c:pt idx="360">
                  <c:v>-0.12567284102260601</c:v>
                </c:pt>
                <c:pt idx="361">
                  <c:v>0.18397940948489122</c:v>
                </c:pt>
                <c:pt idx="362">
                  <c:v>2.8758950065821409</c:v>
                </c:pt>
                <c:pt idx="363">
                  <c:v>-0.84855173554387875</c:v>
                </c:pt>
                <c:pt idx="364">
                  <c:v>-1.2726832210319117</c:v>
                </c:pt>
                <c:pt idx="365">
                  <c:v>0.23276697902474552</c:v>
                </c:pt>
                <c:pt idx="366">
                  <c:v>1.1782026376749855</c:v>
                </c:pt>
                <c:pt idx="367">
                  <c:v>-1.0509484127396718</c:v>
                </c:pt>
                <c:pt idx="368">
                  <c:v>-0.77815798249503132</c:v>
                </c:pt>
                <c:pt idx="369">
                  <c:v>-1.2865575627074577</c:v>
                </c:pt>
                <c:pt idx="370">
                  <c:v>0.14025999917066656</c:v>
                </c:pt>
                <c:pt idx="371">
                  <c:v>-0.7415042091452051</c:v>
                </c:pt>
                <c:pt idx="372">
                  <c:v>0.1385603809467284</c:v>
                </c:pt>
                <c:pt idx="373">
                  <c:v>0.28060185286449268</c:v>
                </c:pt>
                <c:pt idx="374">
                  <c:v>0.3307059159851633</c:v>
                </c:pt>
                <c:pt idx="375">
                  <c:v>0.41995235733338632</c:v>
                </c:pt>
                <c:pt idx="376">
                  <c:v>1.0544090400799178</c:v>
                </c:pt>
                <c:pt idx="377">
                  <c:v>-0.76835817708342802</c:v>
                </c:pt>
                <c:pt idx="378">
                  <c:v>-0.37335553315642755</c:v>
                </c:pt>
                <c:pt idx="379">
                  <c:v>0.1948046701727435</c:v>
                </c:pt>
                <c:pt idx="380">
                  <c:v>0.1606076693860814</c:v>
                </c:pt>
                <c:pt idx="381">
                  <c:v>0.17760271475708578</c:v>
                </c:pt>
                <c:pt idx="382">
                  <c:v>-0.36459368857322261</c:v>
                </c:pt>
                <c:pt idx="383">
                  <c:v>1.6920330381253734</c:v>
                </c:pt>
                <c:pt idx="384">
                  <c:v>0.37704921851400286</c:v>
                </c:pt>
                <c:pt idx="385">
                  <c:v>0.11049678505514748</c:v>
                </c:pt>
                <c:pt idx="386">
                  <c:v>-0.99004182629869319</c:v>
                </c:pt>
                <c:pt idx="387">
                  <c:v>-0.85956799011910334</c:v>
                </c:pt>
                <c:pt idx="388">
                  <c:v>1.8858372641261667E-2</c:v>
                </c:pt>
                <c:pt idx="389">
                  <c:v>0.29927150535513647</c:v>
                </c:pt>
                <c:pt idx="390">
                  <c:v>0.74816625783569179</c:v>
                </c:pt>
                <c:pt idx="391">
                  <c:v>-8.6436102719744667E-2</c:v>
                </c:pt>
                <c:pt idx="392">
                  <c:v>0.17154434317490086</c:v>
                </c:pt>
                <c:pt idx="393">
                  <c:v>-0.67149130700272508</c:v>
                </c:pt>
                <c:pt idx="394">
                  <c:v>-1.1126076060463674</c:v>
                </c:pt>
                <c:pt idx="395">
                  <c:v>-2.6127509045181796E-2</c:v>
                </c:pt>
                <c:pt idx="396">
                  <c:v>7.1395334089174867E-2</c:v>
                </c:pt>
                <c:pt idx="397">
                  <c:v>-0.72091552283382043</c:v>
                </c:pt>
                <c:pt idx="398">
                  <c:v>0.50623839342733845</c:v>
                </c:pt>
                <c:pt idx="399">
                  <c:v>1.48096660268493</c:v>
                </c:pt>
                <c:pt idx="400">
                  <c:v>0.98518285085447133</c:v>
                </c:pt>
                <c:pt idx="401">
                  <c:v>-0.24236669560195878</c:v>
                </c:pt>
                <c:pt idx="402">
                  <c:v>1.3740100257564336</c:v>
                </c:pt>
                <c:pt idx="403">
                  <c:v>-1.893049557111226</c:v>
                </c:pt>
                <c:pt idx="404">
                  <c:v>-0.22742483452020679</c:v>
                </c:pt>
                <c:pt idx="405">
                  <c:v>0.27662622414936777</c:v>
                </c:pt>
                <c:pt idx="406">
                  <c:v>1.751277522998862</c:v>
                </c:pt>
                <c:pt idx="407">
                  <c:v>0.37680251807614695</c:v>
                </c:pt>
                <c:pt idx="408">
                  <c:v>-1.1950623957091011</c:v>
                </c:pt>
                <c:pt idx="409">
                  <c:v>-0.32917114367592148</c:v>
                </c:pt>
                <c:pt idx="410">
                  <c:v>-0.34829099604394287</c:v>
                </c:pt>
                <c:pt idx="411">
                  <c:v>-0.31740228223497979</c:v>
                </c:pt>
                <c:pt idx="412">
                  <c:v>-1.3998260328662582</c:v>
                </c:pt>
                <c:pt idx="413">
                  <c:v>-1.2132250049035065</c:v>
                </c:pt>
                <c:pt idx="414">
                  <c:v>1.8536866264184937</c:v>
                </c:pt>
                <c:pt idx="415">
                  <c:v>1.1127485777251422</c:v>
                </c:pt>
                <c:pt idx="416">
                  <c:v>-0.46858986024744809</c:v>
                </c:pt>
                <c:pt idx="417">
                  <c:v>-0.3215882315998897</c:v>
                </c:pt>
                <c:pt idx="418">
                  <c:v>1.2403370419633575</c:v>
                </c:pt>
                <c:pt idx="419">
                  <c:v>-1.747748683555983</c:v>
                </c:pt>
                <c:pt idx="420">
                  <c:v>0.65376980273867957</c:v>
                </c:pt>
                <c:pt idx="421">
                  <c:v>1.4293709682533517</c:v>
                </c:pt>
                <c:pt idx="422">
                  <c:v>0.95566065283492208</c:v>
                </c:pt>
                <c:pt idx="423">
                  <c:v>-0.46722448132641148</c:v>
                </c:pt>
                <c:pt idx="424">
                  <c:v>-1.5284240362234414</c:v>
                </c:pt>
                <c:pt idx="425">
                  <c:v>-0.96634266810724512</c:v>
                </c:pt>
                <c:pt idx="426">
                  <c:v>-0.13462226888805162</c:v>
                </c:pt>
                <c:pt idx="427">
                  <c:v>0.17076786207326222</c:v>
                </c:pt>
                <c:pt idx="428">
                  <c:v>0.32739421840233263</c:v>
                </c:pt>
                <c:pt idx="429">
                  <c:v>0.70768464865977876</c:v>
                </c:pt>
                <c:pt idx="430">
                  <c:v>-0.99029193734168075</c:v>
                </c:pt>
                <c:pt idx="431">
                  <c:v>1.0585517884464934</c:v>
                </c:pt>
                <c:pt idx="432">
                  <c:v>0.59903413784923032</c:v>
                </c:pt>
                <c:pt idx="433">
                  <c:v>0.97973043011734262</c:v>
                </c:pt>
                <c:pt idx="434">
                  <c:v>-1.2881355360150337</c:v>
                </c:pt>
                <c:pt idx="435">
                  <c:v>0.64875621319515631</c:v>
                </c:pt>
                <c:pt idx="436">
                  <c:v>-0.32376419767388143</c:v>
                </c:pt>
                <c:pt idx="437">
                  <c:v>0.66222355599165894</c:v>
                </c:pt>
                <c:pt idx="438">
                  <c:v>-3.5311131796333939E-2</c:v>
                </c:pt>
                <c:pt idx="439">
                  <c:v>-0.80441850514034741</c:v>
                </c:pt>
                <c:pt idx="440">
                  <c:v>-1.0765393199108075</c:v>
                </c:pt>
                <c:pt idx="441">
                  <c:v>0.60168986237840727</c:v>
                </c:pt>
                <c:pt idx="442">
                  <c:v>-0.59940020946669392</c:v>
                </c:pt>
                <c:pt idx="443">
                  <c:v>1.3859016689821146</c:v>
                </c:pt>
                <c:pt idx="444">
                  <c:v>-1.9471644918667153</c:v>
                </c:pt>
                <c:pt idx="445">
                  <c:v>-0.26353518478572369</c:v>
                </c:pt>
                <c:pt idx="446">
                  <c:v>-0.58917748901876621</c:v>
                </c:pt>
                <c:pt idx="447">
                  <c:v>1.3394469533523079</c:v>
                </c:pt>
                <c:pt idx="448">
                  <c:v>1.3791395758744329</c:v>
                </c:pt>
                <c:pt idx="449">
                  <c:v>-2.6050201995531097E-2</c:v>
                </c:pt>
                <c:pt idx="450">
                  <c:v>0.24480868887621909</c:v>
                </c:pt>
                <c:pt idx="451">
                  <c:v>-5.6830913308658637E-2</c:v>
                </c:pt>
                <c:pt idx="452">
                  <c:v>0.45192109610070474</c:v>
                </c:pt>
                <c:pt idx="453">
                  <c:v>0.61883156377007253</c:v>
                </c:pt>
                <c:pt idx="454">
                  <c:v>0.29679313229280524</c:v>
                </c:pt>
                <c:pt idx="455">
                  <c:v>-0.58445266404305585</c:v>
                </c:pt>
                <c:pt idx="456">
                  <c:v>-0.32876641853363253</c:v>
                </c:pt>
                <c:pt idx="457">
                  <c:v>-0.63232164393411949</c:v>
                </c:pt>
                <c:pt idx="458">
                  <c:v>-0.35700054468179587</c:v>
                </c:pt>
                <c:pt idx="459">
                  <c:v>-0.211048245546408</c:v>
                </c:pt>
                <c:pt idx="460">
                  <c:v>0.52502400649245828</c:v>
                </c:pt>
                <c:pt idx="461">
                  <c:v>4.9246864364249632E-2</c:v>
                </c:pt>
                <c:pt idx="462">
                  <c:v>-6.418758857762441E-2</c:v>
                </c:pt>
                <c:pt idx="463">
                  <c:v>0.24031805878621526</c:v>
                </c:pt>
                <c:pt idx="464">
                  <c:v>-1.2469695320760366</c:v>
                </c:pt>
                <c:pt idx="465">
                  <c:v>1.8948867364088073</c:v>
                </c:pt>
                <c:pt idx="466">
                  <c:v>0.33240212360396981</c:v>
                </c:pt>
                <c:pt idx="467">
                  <c:v>-1.6872490959940478</c:v>
                </c:pt>
                <c:pt idx="468">
                  <c:v>0.40504346543457359</c:v>
                </c:pt>
                <c:pt idx="469">
                  <c:v>0.33822857403720263</c:v>
                </c:pt>
                <c:pt idx="470">
                  <c:v>0.31997842597775161</c:v>
                </c:pt>
                <c:pt idx="471">
                  <c:v>-0.38692405723850243</c:v>
                </c:pt>
                <c:pt idx="472">
                  <c:v>-0.86890395323280245</c:v>
                </c:pt>
                <c:pt idx="473">
                  <c:v>0.65974859353445936</c:v>
                </c:pt>
                <c:pt idx="474">
                  <c:v>1.770022208802402</c:v>
                </c:pt>
                <c:pt idx="475">
                  <c:v>0.94019469543127343</c:v>
                </c:pt>
                <c:pt idx="476">
                  <c:v>0.75842763180844486</c:v>
                </c:pt>
                <c:pt idx="477">
                  <c:v>9.9112185125704855E-2</c:v>
                </c:pt>
                <c:pt idx="478">
                  <c:v>-0.90841467681457289</c:v>
                </c:pt>
                <c:pt idx="479">
                  <c:v>0.3810760063061025</c:v>
                </c:pt>
                <c:pt idx="480">
                  <c:v>2.2908352548256516</c:v>
                </c:pt>
                <c:pt idx="481">
                  <c:v>-4.4727812564815395E-2</c:v>
                </c:pt>
                <c:pt idx="482">
                  <c:v>0.67532937464420684</c:v>
                </c:pt>
                <c:pt idx="483">
                  <c:v>-0.45132765080779791</c:v>
                </c:pt>
                <c:pt idx="484">
                  <c:v>-1.3304952517501079</c:v>
                </c:pt>
                <c:pt idx="485">
                  <c:v>1.3994213077239692</c:v>
                </c:pt>
                <c:pt idx="486">
                  <c:v>0.68429471866693348</c:v>
                </c:pt>
                <c:pt idx="487">
                  <c:v>0.61125319916754961</c:v>
                </c:pt>
                <c:pt idx="488">
                  <c:v>0.21214304979366716</c:v>
                </c:pt>
                <c:pt idx="489">
                  <c:v>3.6995970731368288E-2</c:v>
                </c:pt>
                <c:pt idx="490">
                  <c:v>-0.82865426520584151</c:v>
                </c:pt>
                <c:pt idx="491">
                  <c:v>-0.52344375944812782</c:v>
                </c:pt>
                <c:pt idx="492">
                  <c:v>-0.84362909547053277</c:v>
                </c:pt>
                <c:pt idx="493">
                  <c:v>-0.26076349968207069</c:v>
                </c:pt>
                <c:pt idx="494">
                  <c:v>-0.73317096394021064</c:v>
                </c:pt>
                <c:pt idx="495">
                  <c:v>0.27051100914832205</c:v>
                </c:pt>
                <c:pt idx="496">
                  <c:v>1.0855978871404659</c:v>
                </c:pt>
                <c:pt idx="497">
                  <c:v>-0.21574351194431074</c:v>
                </c:pt>
                <c:pt idx="498">
                  <c:v>1.548660293337889</c:v>
                </c:pt>
                <c:pt idx="499">
                  <c:v>1.2904183677164838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5-46EB-B110-49A087A7A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32080"/>
        <c:axId val="536429360"/>
      </c:scatterChart>
      <c:valAx>
        <c:axId val="536432080"/>
        <c:scaling>
          <c:orientation val="minMax"/>
          <c:max val="500"/>
        </c:scaling>
        <c:delete val="0"/>
        <c:axPos val="b"/>
        <c:majorTickMark val="out"/>
        <c:minorTickMark val="none"/>
        <c:tickLblPos val="low"/>
        <c:crossAx val="536429360"/>
        <c:crosses val="autoZero"/>
        <c:crossBetween val="midCat"/>
      </c:valAx>
      <c:valAx>
        <c:axId val="5364293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536432080"/>
        <c:crosses val="autoZero"/>
        <c:crossBetween val="midCat"/>
      </c:valAx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</a:t>
            </a:r>
            <a:r>
              <a:rPr lang="en-US" baseline="0"/>
              <a:t> Variable B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25"/>
          <c:h val="0.8093514873140882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ECON13310!$M$2</c:f>
              <c:strCache>
                <c:ptCount val="1"/>
                <c:pt idx="0">
                  <c:v>Variable B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ECON13310!$J$9:$J$28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ECON13310!$M$9:$M$28</c:f>
              <c:numCache>
                <c:formatCode>0.000</c:formatCode>
                <c:ptCount val="20"/>
                <c:pt idx="0">
                  <c:v>0.42971639407012019</c:v>
                </c:pt>
                <c:pt idx="1">
                  <c:v>-0.10264206382782672</c:v>
                </c:pt>
                <c:pt idx="2">
                  <c:v>-6.8928758883717092E-2</c:v>
                </c:pt>
                <c:pt idx="3">
                  <c:v>1.6859829400632378E-2</c:v>
                </c:pt>
                <c:pt idx="4">
                  <c:v>5.0994522524412313E-2</c:v>
                </c:pt>
                <c:pt idx="5">
                  <c:v>8.6609037101515497E-3</c:v>
                </c:pt>
                <c:pt idx="6">
                  <c:v>-2.8853116416787779E-2</c:v>
                </c:pt>
                <c:pt idx="7">
                  <c:v>-3.4572378242418954E-2</c:v>
                </c:pt>
                <c:pt idx="8">
                  <c:v>-3.7973954443601944E-2</c:v>
                </c:pt>
                <c:pt idx="9">
                  <c:v>1.9181081360551944E-3</c:v>
                </c:pt>
                <c:pt idx="10">
                  <c:v>4.5876021710294285E-2</c:v>
                </c:pt>
                <c:pt idx="11">
                  <c:v>3.4970981097189512E-2</c:v>
                </c:pt>
                <c:pt idx="12">
                  <c:v>-3.5260577934614262E-2</c:v>
                </c:pt>
                <c:pt idx="13">
                  <c:v>-3.1674181955659617E-2</c:v>
                </c:pt>
                <c:pt idx="14">
                  <c:v>4.3505935176226446E-2</c:v>
                </c:pt>
                <c:pt idx="15">
                  <c:v>8.2309989518591489E-2</c:v>
                </c:pt>
                <c:pt idx="16">
                  <c:v>2.9437756949968929E-2</c:v>
                </c:pt>
                <c:pt idx="17">
                  <c:v>-4.0987459953883601E-2</c:v>
                </c:pt>
                <c:pt idx="18">
                  <c:v>-7.7733116963315238E-2</c:v>
                </c:pt>
                <c:pt idx="19">
                  <c:v>-7.1398009430890724E-2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4-4D9F-914D-45C4AC57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434800"/>
        <c:axId val="536435344"/>
      </c:barChart>
      <c:catAx>
        <c:axId val="5364348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36435344"/>
        <c:crosses val="autoZero"/>
        <c:auto val="1"/>
        <c:lblAlgn val="ctr"/>
        <c:lblOffset val="100"/>
        <c:noMultiLvlLbl val="0"/>
      </c:catAx>
      <c:valAx>
        <c:axId val="5364353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36434800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</a:t>
            </a:r>
            <a:r>
              <a:rPr lang="en-US" baseline="0"/>
              <a:t> </a:t>
            </a:r>
            <a:r>
              <a:rPr lang="en-US"/>
              <a:t>Variable</a:t>
            </a:r>
            <a:r>
              <a:rPr lang="en-US" baseline="0"/>
              <a:t> 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58"/>
          <c:h val="0.809351487314088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ECON13310!$N$2</c:f>
              <c:strCache>
                <c:ptCount val="1"/>
                <c:pt idx="0">
                  <c:v>Variable C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ECON13310!$J$9:$J$28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ECON13310!$N$9:$N$28</c:f>
              <c:numCache>
                <c:formatCode>0.000</c:formatCode>
                <c:ptCount val="20"/>
                <c:pt idx="0">
                  <c:v>0.72992495038413319</c:v>
                </c:pt>
                <c:pt idx="1">
                  <c:v>0.33317033304434512</c:v>
                </c:pt>
                <c:pt idx="2">
                  <c:v>0.15672918707323352</c:v>
                </c:pt>
                <c:pt idx="3">
                  <c:v>0.10807543621780781</c:v>
                </c:pt>
                <c:pt idx="4">
                  <c:v>8.5407125426993524E-2</c:v>
                </c:pt>
                <c:pt idx="5">
                  <c:v>4.2688110132558778E-2</c:v>
                </c:pt>
                <c:pt idx="6">
                  <c:v>2.1728927277117928E-3</c:v>
                </c:pt>
                <c:pt idx="7">
                  <c:v>-1.7283016694421779E-2</c:v>
                </c:pt>
                <c:pt idx="8">
                  <c:v>-1.821495413262908E-2</c:v>
                </c:pt>
                <c:pt idx="9">
                  <c:v>5.0778185905248968E-3</c:v>
                </c:pt>
                <c:pt idx="10">
                  <c:v>2.9658797890308102E-2</c:v>
                </c:pt>
                <c:pt idx="11">
                  <c:v>2.0763234428588316E-2</c:v>
                </c:pt>
                <c:pt idx="12">
                  <c:v>-1.1990256589245237E-2</c:v>
                </c:pt>
                <c:pt idx="13">
                  <c:v>-1.1480989531357224E-2</c:v>
                </c:pt>
                <c:pt idx="14">
                  <c:v>2.7285919706437692E-2</c:v>
                </c:pt>
                <c:pt idx="15">
                  <c:v>4.7142778365437066E-2</c:v>
                </c:pt>
                <c:pt idx="16">
                  <c:v>1.0118300909139391E-2</c:v>
                </c:pt>
                <c:pt idx="17">
                  <c:v>-4.4058253874745344E-2</c:v>
                </c:pt>
                <c:pt idx="18">
                  <c:v>-7.3666236305558491E-2</c:v>
                </c:pt>
                <c:pt idx="19">
                  <c:v>-6.6835163700240785E-2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A-48A5-9CFA-81C6D528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426240"/>
        <c:axId val="653415360"/>
      </c:barChart>
      <c:catAx>
        <c:axId val="6534262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53415360"/>
        <c:crosses val="autoZero"/>
        <c:auto val="1"/>
        <c:lblAlgn val="ctr"/>
        <c:lblOffset val="100"/>
        <c:noMultiLvlLbl val="0"/>
      </c:catAx>
      <c:valAx>
        <c:axId val="6534153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53426240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 et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03"/>
          <c:h val="0.809351487314088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CI!$B$1</c:f>
              <c:strCache>
                <c:ptCount val="1"/>
                <c:pt idx="0">
                  <c:v>et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CI!$A$7:$A$26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CI!$B$7:$B$26</c:f>
              <c:numCache>
                <c:formatCode>0.000</c:formatCode>
                <c:ptCount val="20"/>
                <c:pt idx="0">
                  <c:v>2.3677880980641622E-2</c:v>
                </c:pt>
                <c:pt idx="1">
                  <c:v>-9.9631139865418286E-2</c:v>
                </c:pt>
                <c:pt idx="2">
                  <c:v>-3.6108401905193412E-2</c:v>
                </c:pt>
                <c:pt idx="3">
                  <c:v>1.3691685692316553E-2</c:v>
                </c:pt>
                <c:pt idx="4">
                  <c:v>5.1602468357599317E-2</c:v>
                </c:pt>
                <c:pt idx="5">
                  <c:v>-1.4631729177169343E-3</c:v>
                </c:pt>
                <c:pt idx="6">
                  <c:v>-2.3443043807500882E-2</c:v>
                </c:pt>
                <c:pt idx="7">
                  <c:v>-3.4498426463172812E-3</c:v>
                </c:pt>
                <c:pt idx="8">
                  <c:v>-3.7949499626683793E-2</c:v>
                </c:pt>
                <c:pt idx="9">
                  <c:v>1.8708770886129743E-3</c:v>
                </c:pt>
                <c:pt idx="10">
                  <c:v>2.8645866718575375E-2</c:v>
                </c:pt>
                <c:pt idx="11">
                  <c:v>4.5346280312599442E-2</c:v>
                </c:pt>
                <c:pt idx="12">
                  <c:v>-4.4329507412662561E-2</c:v>
                </c:pt>
                <c:pt idx="13">
                  <c:v>-3.1239965736028472E-2</c:v>
                </c:pt>
                <c:pt idx="14">
                  <c:v>2.3731510930348688E-2</c:v>
                </c:pt>
                <c:pt idx="15">
                  <c:v>5.3944743497088013E-2</c:v>
                </c:pt>
                <c:pt idx="16">
                  <c:v>2.3650931863474646E-2</c:v>
                </c:pt>
                <c:pt idx="17">
                  <c:v>-5.5948854947371077E-2</c:v>
                </c:pt>
                <c:pt idx="18">
                  <c:v>3.7532414914971859E-3</c:v>
                </c:pt>
                <c:pt idx="19">
                  <c:v>-8.6949969390342011E-2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6-4F93-B4C4-1E017530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02976"/>
        <c:axId val="112704512"/>
      </c:barChart>
      <c:lineChart>
        <c:grouping val="standard"/>
        <c:varyColors val="0"/>
        <c:ser>
          <c:idx val="0"/>
          <c:order val="1"/>
          <c:tx>
            <c:strRef>
              <c:f>CI!$M$6</c:f>
              <c:strCache>
                <c:ptCount val="1"/>
                <c:pt idx="0">
                  <c:v>- 2 x sd of rs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CI!$M$7:$M$26</c:f>
              <c:numCache>
                <c:formatCode>0.0000</c:formatCode>
                <c:ptCount val="20"/>
                <c:pt idx="0">
                  <c:v>-8.9442719099991588E-2</c:v>
                </c:pt>
                <c:pt idx="1">
                  <c:v>-8.949285040026235E-2</c:v>
                </c:pt>
                <c:pt idx="2">
                  <c:v>-9.0375838016905033E-2</c:v>
                </c:pt>
                <c:pt idx="3">
                  <c:v>-9.0491177273081203E-2</c:v>
                </c:pt>
                <c:pt idx="4">
                  <c:v>-9.0507748620666517E-2</c:v>
                </c:pt>
                <c:pt idx="5">
                  <c:v>-9.0742810162741341E-2</c:v>
                </c:pt>
                <c:pt idx="6">
                  <c:v>-9.0742998904770111E-2</c:v>
                </c:pt>
                <c:pt idx="7">
                  <c:v>-9.0791437212319068E-2</c:v>
                </c:pt>
                <c:pt idx="8">
                  <c:v>-9.079248588791379E-2</c:v>
                </c:pt>
                <c:pt idx="9">
                  <c:v>-9.0919294575231263E-2</c:v>
                </c:pt>
                <c:pt idx="10">
                  <c:v>-9.0919602556076798E-2</c:v>
                </c:pt>
                <c:pt idx="11">
                  <c:v>-9.0991777100108889E-2</c:v>
                </c:pt>
                <c:pt idx="12">
                  <c:v>-9.1172386510647643E-2</c:v>
                </c:pt>
                <c:pt idx="13">
                  <c:v>-9.1344653623986735E-2</c:v>
                </c:pt>
                <c:pt idx="14">
                  <c:v>-9.1430086476132807E-2</c:v>
                </c:pt>
                <c:pt idx="15">
                  <c:v>-9.1479351040602161E-2</c:v>
                </c:pt>
                <c:pt idx="16">
                  <c:v>-9.1733484793859135E-2</c:v>
                </c:pt>
                <c:pt idx="17">
                  <c:v>-9.1782253718642987E-2</c:v>
                </c:pt>
                <c:pt idx="18">
                  <c:v>-9.2054692914550026E-2</c:v>
                </c:pt>
                <c:pt idx="19">
                  <c:v>-9.2055917119646391E-2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6-4F93-B4C4-1E0175308A5D}"/>
            </c:ext>
          </c:extLst>
        </c:ser>
        <c:ser>
          <c:idx val="2"/>
          <c:order val="2"/>
          <c:tx>
            <c:strRef>
              <c:f>CI!$N$6</c:f>
              <c:strCache>
                <c:ptCount val="1"/>
                <c:pt idx="0">
                  <c:v>+ 2 x sd of rs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CI!$N$7:$N$26</c:f>
              <c:numCache>
                <c:formatCode>0.0000</c:formatCode>
                <c:ptCount val="20"/>
                <c:pt idx="0">
                  <c:v>8.9442719099991588E-2</c:v>
                </c:pt>
                <c:pt idx="1">
                  <c:v>8.949285040026235E-2</c:v>
                </c:pt>
                <c:pt idx="2">
                  <c:v>9.0375838016905033E-2</c:v>
                </c:pt>
                <c:pt idx="3">
                  <c:v>9.0491177273081203E-2</c:v>
                </c:pt>
                <c:pt idx="4">
                  <c:v>9.0507748620666517E-2</c:v>
                </c:pt>
                <c:pt idx="5">
                  <c:v>9.0742810162741341E-2</c:v>
                </c:pt>
                <c:pt idx="6">
                  <c:v>9.0742998904770111E-2</c:v>
                </c:pt>
                <c:pt idx="7">
                  <c:v>9.0791437212319068E-2</c:v>
                </c:pt>
                <c:pt idx="8">
                  <c:v>9.079248588791379E-2</c:v>
                </c:pt>
                <c:pt idx="9">
                  <c:v>9.0919294575231263E-2</c:v>
                </c:pt>
                <c:pt idx="10">
                  <c:v>9.0919602556076798E-2</c:v>
                </c:pt>
                <c:pt idx="11">
                  <c:v>9.0991777100108889E-2</c:v>
                </c:pt>
                <c:pt idx="12">
                  <c:v>9.1172386510647643E-2</c:v>
                </c:pt>
                <c:pt idx="13">
                  <c:v>9.1344653623986735E-2</c:v>
                </c:pt>
                <c:pt idx="14">
                  <c:v>9.1430086476132807E-2</c:v>
                </c:pt>
                <c:pt idx="15">
                  <c:v>9.1479351040602161E-2</c:v>
                </c:pt>
                <c:pt idx="16">
                  <c:v>9.1733484793859135E-2</c:v>
                </c:pt>
                <c:pt idx="17">
                  <c:v>9.1782253718642987E-2</c:v>
                </c:pt>
                <c:pt idx="18">
                  <c:v>9.2054692914550026E-2</c:v>
                </c:pt>
                <c:pt idx="19">
                  <c:v>9.2055917119646391E-2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6-4F93-B4C4-1E017530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02976"/>
        <c:axId val="112704512"/>
      </c:lineChart>
      <c:catAx>
        <c:axId val="1127029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12704512"/>
        <c:crosses val="autoZero"/>
        <c:auto val="1"/>
        <c:lblAlgn val="ctr"/>
        <c:lblOffset val="100"/>
        <c:noMultiLvlLbl val="0"/>
      </c:catAx>
      <c:valAx>
        <c:axId val="112704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112702976"/>
        <c:crosses val="autoZero"/>
        <c:crossBetween val="between"/>
      </c:valAx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6</xdr:row>
      <xdr:rowOff>190499</xdr:rowOff>
    </xdr:from>
    <xdr:to>
      <xdr:col>31</xdr:col>
      <xdr:colOff>390525</xdr:colOff>
      <xdr:row>20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5BF5E-6235-4D59-AAC5-29BEAEDAD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22</xdr:row>
      <xdr:rowOff>0</xdr:rowOff>
    </xdr:from>
    <xdr:to>
      <xdr:col>21</xdr:col>
      <xdr:colOff>276225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72A8B-D3B6-438C-BB58-86E30E3F7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21</xdr:row>
      <xdr:rowOff>190499</xdr:rowOff>
    </xdr:from>
    <xdr:to>
      <xdr:col>31</xdr:col>
      <xdr:colOff>381000</xdr:colOff>
      <xdr:row>36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5CDA3-65E3-4377-8F25-E0425858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40</xdr:row>
      <xdr:rowOff>19050</xdr:rowOff>
    </xdr:from>
    <xdr:to>
      <xdr:col>22</xdr:col>
      <xdr:colOff>323850</xdr:colOff>
      <xdr:row>53</xdr:row>
      <xdr:rowOff>174371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AEC2A-EB73-45F3-B3E4-46E743A90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28575</xdr:colOff>
      <xdr:row>40</xdr:row>
      <xdr:rowOff>19050</xdr:rowOff>
    </xdr:from>
    <xdr:to>
      <xdr:col>30</xdr:col>
      <xdr:colOff>333375</xdr:colOff>
      <xdr:row>53</xdr:row>
      <xdr:rowOff>174371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3C7C44-8328-40B2-A34A-E4F0F54EF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6</xdr:row>
      <xdr:rowOff>190499</xdr:rowOff>
    </xdr:from>
    <xdr:to>
      <xdr:col>21</xdr:col>
      <xdr:colOff>266700</xdr:colOff>
      <xdr:row>20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FE18BA-15FF-4AD7-B21B-34CAF15C0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19050</xdr:colOff>
      <xdr:row>55</xdr:row>
      <xdr:rowOff>9525</xdr:rowOff>
    </xdr:from>
    <xdr:to>
      <xdr:col>22</xdr:col>
      <xdr:colOff>323850</xdr:colOff>
      <xdr:row>68</xdr:row>
      <xdr:rowOff>164846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EE022B-AE96-4F5D-9C46-34B7C572D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55</xdr:row>
      <xdr:rowOff>9525</xdr:rowOff>
    </xdr:from>
    <xdr:to>
      <xdr:col>30</xdr:col>
      <xdr:colOff>333375</xdr:colOff>
      <xdr:row>68</xdr:row>
      <xdr:rowOff>164846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C7DAD1-D72B-4FCB-B1DC-C5C57CD12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5</xdr:row>
      <xdr:rowOff>19049</xdr:rowOff>
    </xdr:from>
    <xdr:to>
      <xdr:col>22</xdr:col>
      <xdr:colOff>120015</xdr:colOff>
      <xdr:row>22</xdr:row>
      <xdr:rowOff>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4FC67-C8B5-474C-B503-253B2FE58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28575</xdr:colOff>
      <xdr:row>5</xdr:row>
      <xdr:rowOff>19050</xdr:rowOff>
    </xdr:from>
    <xdr:to>
      <xdr:col>30</xdr:col>
      <xdr:colOff>129540</xdr:colOff>
      <xdr:row>22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90A11-91E5-4D88-B4B4-CA1FBB35C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24</xdr:row>
      <xdr:rowOff>190499</xdr:rowOff>
    </xdr:from>
    <xdr:to>
      <xdr:col>22</xdr:col>
      <xdr:colOff>100965</xdr:colOff>
      <xdr:row>41</xdr:row>
      <xdr:rowOff>154304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05768C-B78C-49A9-B42B-038CC2E72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9525</xdr:colOff>
      <xdr:row>25</xdr:row>
      <xdr:rowOff>0</xdr:rowOff>
    </xdr:from>
    <xdr:to>
      <xdr:col>30</xdr:col>
      <xdr:colOff>110490</xdr:colOff>
      <xdr:row>41</xdr:row>
      <xdr:rowOff>154305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4B3D85-0A45-4BF9-B869-2E38EF237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scar%20Galvez%20Soriano\Downloads\TS\Nuevo\2.%20Propiedades%20estad&#237;sticas%20de%20una%20ST\M3_Assessments_Worksheets--Instructor.xlsx" TargetMode="External"/><Relationship Id="rId1" Type="http://schemas.openxmlformats.org/officeDocument/2006/relationships/externalLinkPath" Target="/Users/Oscar%20Galvez%20Soriano/Downloads/TS/Nuevo/2.%20Propiedades%20estad&#237;sticas%20de%20una%20ST/M3_Assessments_Worksheets--Instru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2-Question 2"/>
      <sheetName val="L3"/>
      <sheetName val="L4"/>
      <sheetName val="ARMA_PE_IND"/>
      <sheetName val="L9"/>
      <sheetName val="L11"/>
      <sheetName val="L12"/>
      <sheetName val="L13"/>
    </sheetNames>
    <sheetDataSet>
      <sheetData sheetId="0" refreshError="1"/>
      <sheetData sheetId="1"/>
      <sheetData sheetId="2">
        <row r="2">
          <cell r="B2" t="str">
            <v>et</v>
          </cell>
          <cell r="C2" t="str">
            <v>Variable A</v>
          </cell>
          <cell r="D2" t="str">
            <v>Variable B</v>
          </cell>
          <cell r="E2" t="str">
            <v>Variable C</v>
          </cell>
        </row>
        <row r="7">
          <cell r="M7" t="str">
            <v>- 2 x sd of rs</v>
          </cell>
          <cell r="N7" t="str">
            <v>+ 2 x sd of rs</v>
          </cell>
        </row>
        <row r="8">
          <cell r="A8">
            <v>1</v>
          </cell>
          <cell r="B8">
            <v>2.3677880980641622E-2</v>
          </cell>
          <cell r="C8">
            <v>0.5396905515993331</v>
          </cell>
          <cell r="D8">
            <v>0.42971639407012019</v>
          </cell>
          <cell r="E8">
            <v>0.72992495038413319</v>
          </cell>
          <cell r="M8">
            <v>-8.9442719099991588E-2</v>
          </cell>
          <cell r="N8">
            <v>8.9442719099991588E-2</v>
          </cell>
        </row>
        <row r="9">
          <cell r="A9">
            <v>2</v>
          </cell>
          <cell r="B9">
            <v>-9.9631139865418286E-2</v>
          </cell>
          <cell r="C9">
            <v>0.21669315099182368</v>
          </cell>
          <cell r="D9">
            <v>-0.10264206382782672</v>
          </cell>
          <cell r="E9">
            <v>0.33317033304434512</v>
          </cell>
          <cell r="M9">
            <v>-8.949285040026235E-2</v>
          </cell>
          <cell r="N9">
            <v>8.949285040026235E-2</v>
          </cell>
        </row>
        <row r="10">
          <cell r="A10">
            <v>3</v>
          </cell>
          <cell r="B10">
            <v>-3.6108401905193412E-2</v>
          </cell>
          <cell r="C10">
            <v>0.10686321616316304</v>
          </cell>
          <cell r="D10">
            <v>-6.8928758883717092E-2</v>
          </cell>
          <cell r="E10">
            <v>0.15672918707323352</v>
          </cell>
          <cell r="M10">
            <v>-9.0375838016905033E-2</v>
          </cell>
          <cell r="N10">
            <v>9.0375838016905033E-2</v>
          </cell>
        </row>
        <row r="11">
          <cell r="A11">
            <v>4</v>
          </cell>
          <cell r="B11">
            <v>1.3691685692316553E-2</v>
          </cell>
          <cell r="C11">
            <v>9.3589944799256281E-2</v>
          </cell>
          <cell r="D11">
            <v>1.6859829400632378E-2</v>
          </cell>
          <cell r="E11">
            <v>0.10807543621780781</v>
          </cell>
          <cell r="M11">
            <v>-9.0491177273081203E-2</v>
          </cell>
          <cell r="N11">
            <v>9.0491177273081203E-2</v>
          </cell>
        </row>
        <row r="12">
          <cell r="A12">
            <v>5</v>
          </cell>
          <cell r="B12">
            <v>5.1602468357599317E-2</v>
          </cell>
          <cell r="C12">
            <v>8.7329187800278055E-2</v>
          </cell>
          <cell r="D12">
            <v>5.0994522524412313E-2</v>
          </cell>
          <cell r="E12">
            <v>8.5407125426993524E-2</v>
          </cell>
          <cell r="M12">
            <v>-9.0507748620666517E-2</v>
          </cell>
          <cell r="N12">
            <v>9.0507748620666517E-2</v>
          </cell>
        </row>
        <row r="13">
          <cell r="A13">
            <v>6</v>
          </cell>
          <cell r="B13">
            <v>-1.4631729177169343E-3</v>
          </cell>
          <cell r="C13">
            <v>4.3906848842499374E-2</v>
          </cell>
          <cell r="D13">
            <v>8.6609037101515497E-3</v>
          </cell>
          <cell r="E13">
            <v>4.2688110132558778E-2</v>
          </cell>
          <cell r="M13">
            <v>-9.0742810162741341E-2</v>
          </cell>
          <cell r="N13">
            <v>9.0742810162741341E-2</v>
          </cell>
        </row>
        <row r="14">
          <cell r="A14">
            <v>7</v>
          </cell>
          <cell r="B14">
            <v>-2.3443043807500882E-2</v>
          </cell>
          <cell r="C14">
            <v>8.5179962810739453E-3</v>
          </cell>
          <cell r="D14">
            <v>-2.8853116416787779E-2</v>
          </cell>
          <cell r="E14">
            <v>2.1728927277117928E-3</v>
          </cell>
          <cell r="M14">
            <v>-9.0742998904770111E-2</v>
          </cell>
          <cell r="N14">
            <v>9.0742998904770111E-2</v>
          </cell>
        </row>
        <row r="15">
          <cell r="A15">
            <v>8</v>
          </cell>
          <cell r="B15">
            <v>-3.4498426463172812E-3</v>
          </cell>
          <cell r="C15">
            <v>-2.5739462735854747E-3</v>
          </cell>
          <cell r="D15">
            <v>-3.4572378242418954E-2</v>
          </cell>
          <cell r="E15">
            <v>-1.7283016694421779E-2</v>
          </cell>
          <cell r="M15">
            <v>-9.0791437212319068E-2</v>
          </cell>
          <cell r="N15">
            <v>9.0791437212319068E-2</v>
          </cell>
        </row>
        <row r="16">
          <cell r="A16">
            <v>9</v>
          </cell>
          <cell r="B16">
            <v>-3.7949499626683793E-2</v>
          </cell>
          <cell r="C16">
            <v>-1.994657678681247E-2</v>
          </cell>
          <cell r="D16">
            <v>-3.7973954443601944E-2</v>
          </cell>
          <cell r="E16">
            <v>-1.821495413262908E-2</v>
          </cell>
          <cell r="M16">
            <v>-9.079248588791379E-2</v>
          </cell>
          <cell r="N16">
            <v>9.079248588791379E-2</v>
          </cell>
        </row>
        <row r="17">
          <cell r="A17">
            <v>10</v>
          </cell>
          <cell r="B17">
            <v>1.8708770886129743E-3</v>
          </cell>
          <cell r="C17">
            <v>2.875062101675172E-3</v>
          </cell>
          <cell r="D17">
            <v>1.9181081360551944E-3</v>
          </cell>
          <cell r="E17">
            <v>5.0778185905248968E-3</v>
          </cell>
          <cell r="M17">
            <v>-9.0919294575231263E-2</v>
          </cell>
          <cell r="N17">
            <v>9.0919294575231263E-2</v>
          </cell>
        </row>
        <row r="18">
          <cell r="A18">
            <v>11</v>
          </cell>
          <cell r="B18">
            <v>2.8645866718575375E-2</v>
          </cell>
          <cell r="C18">
            <v>3.0720472829994766E-2</v>
          </cell>
          <cell r="D18">
            <v>4.5876021710294285E-2</v>
          </cell>
          <cell r="E18">
            <v>2.9658797890308102E-2</v>
          </cell>
          <cell r="M18">
            <v>-9.0919602556076798E-2</v>
          </cell>
          <cell r="N18">
            <v>9.0919602556076798E-2</v>
          </cell>
        </row>
        <row r="19">
          <cell r="A19">
            <v>12</v>
          </cell>
          <cell r="B19">
            <v>4.5346280312599442E-2</v>
          </cell>
          <cell r="C19">
            <v>1.7542143086033437E-2</v>
          </cell>
          <cell r="D19">
            <v>3.4970981097189512E-2</v>
          </cell>
          <cell r="E19">
            <v>2.0763234428588316E-2</v>
          </cell>
          <cell r="M19">
            <v>-9.0991777100108889E-2</v>
          </cell>
          <cell r="N19">
            <v>9.0991777100108889E-2</v>
          </cell>
        </row>
        <row r="20">
          <cell r="A20">
            <v>13</v>
          </cell>
          <cell r="B20">
            <v>-4.4329507412662561E-2</v>
          </cell>
          <cell r="C20">
            <v>-3.8446903519228741E-2</v>
          </cell>
          <cell r="D20">
            <v>-3.5260577934614262E-2</v>
          </cell>
          <cell r="E20">
            <v>-1.1990256589245237E-2</v>
          </cell>
          <cell r="M20">
            <v>-9.1172386510647643E-2</v>
          </cell>
          <cell r="N20">
            <v>9.1172386510647643E-2</v>
          </cell>
        </row>
        <row r="21">
          <cell r="A21">
            <v>14</v>
          </cell>
          <cell r="B21">
            <v>-3.1239965736028472E-2</v>
          </cell>
          <cell r="C21">
            <v>-4.6896025300127826E-2</v>
          </cell>
          <cell r="D21">
            <v>-3.1674181955659617E-2</v>
          </cell>
          <cell r="E21">
            <v>-1.1480989531357224E-2</v>
          </cell>
          <cell r="M21">
            <v>-9.1344653623986735E-2</v>
          </cell>
          <cell r="N21">
            <v>9.1344653623986735E-2</v>
          </cell>
        </row>
        <row r="22">
          <cell r="A22">
            <v>15</v>
          </cell>
          <cell r="B22">
            <v>2.3731510930348688E-2</v>
          </cell>
          <cell r="C22">
            <v>-2.7406376553163903E-3</v>
          </cell>
          <cell r="D22">
            <v>4.3505935176226446E-2</v>
          </cell>
          <cell r="E22">
            <v>2.7285919706437692E-2</v>
          </cell>
          <cell r="M22">
            <v>-9.1430086476132807E-2</v>
          </cell>
          <cell r="N22">
            <v>9.1430086476132807E-2</v>
          </cell>
        </row>
        <row r="23">
          <cell r="A23">
            <v>16</v>
          </cell>
          <cell r="B23">
            <v>5.3944743497088013E-2</v>
          </cell>
          <cell r="C23">
            <v>2.5967289777052482E-2</v>
          </cell>
          <cell r="D23">
            <v>8.2309989518591489E-2</v>
          </cell>
          <cell r="E23">
            <v>4.7142778365437066E-2</v>
          </cell>
          <cell r="M23">
            <v>-9.1479351040602161E-2</v>
          </cell>
          <cell r="N23">
            <v>9.1479351040602161E-2</v>
          </cell>
        </row>
        <row r="24">
          <cell r="A24">
            <v>17</v>
          </cell>
          <cell r="B24">
            <v>2.3650931863474646E-2</v>
          </cell>
          <cell r="C24">
            <v>-4.5442235109233333E-4</v>
          </cell>
          <cell r="D24">
            <v>2.9437756949968929E-2</v>
          </cell>
          <cell r="E24">
            <v>1.0118300909139391E-2</v>
          </cell>
          <cell r="M24">
            <v>-9.1733484793859135E-2</v>
          </cell>
          <cell r="N24">
            <v>9.1733484793859135E-2</v>
          </cell>
        </row>
        <row r="25">
          <cell r="A25">
            <v>18</v>
          </cell>
          <cell r="B25">
            <v>-5.5948854947371077E-2</v>
          </cell>
          <cell r="C25">
            <v>-4.436237081917857E-2</v>
          </cell>
          <cell r="D25">
            <v>-4.0987459953883601E-2</v>
          </cell>
          <cell r="E25">
            <v>-4.4058253874745344E-2</v>
          </cell>
          <cell r="M25">
            <v>-9.1782253718642987E-2</v>
          </cell>
          <cell r="N25">
            <v>9.1782253718642987E-2</v>
          </cell>
        </row>
        <row r="26">
          <cell r="A26">
            <v>19</v>
          </cell>
          <cell r="B26">
            <v>3.7532414914971859E-3</v>
          </cell>
          <cell r="C26">
            <v>-3.5032379759897293E-2</v>
          </cell>
          <cell r="D26">
            <v>-7.7733116963315238E-2</v>
          </cell>
          <cell r="E26">
            <v>-7.3666236305558491E-2</v>
          </cell>
          <cell r="M26">
            <v>-9.2054692914550026E-2</v>
          </cell>
          <cell r="N26">
            <v>9.2054692914550026E-2</v>
          </cell>
        </row>
        <row r="27">
          <cell r="A27">
            <v>20</v>
          </cell>
          <cell r="B27">
            <v>-8.6949969390342011E-2</v>
          </cell>
          <cell r="C27">
            <v>-7.9872870636427021E-2</v>
          </cell>
          <cell r="D27">
            <v>-7.1398009430890724E-2</v>
          </cell>
          <cell r="E27">
            <v>-6.6835163700240785E-2</v>
          </cell>
          <cell r="M27">
            <v>-9.2055917119646391E-2</v>
          </cell>
          <cell r="N27">
            <v>9.2055917119646391E-2</v>
          </cell>
        </row>
        <row r="31">
          <cell r="M31">
            <v>-8.9442719099991588E-2</v>
          </cell>
          <cell r="N31">
            <v>8.9442719099991588E-2</v>
          </cell>
        </row>
        <row r="32">
          <cell r="M32">
            <v>-0.11251779532042688</v>
          </cell>
          <cell r="N32">
            <v>0.11251779532042688</v>
          </cell>
        </row>
        <row r="33">
          <cell r="M33">
            <v>-0.11580824241286854</v>
          </cell>
          <cell r="N33">
            <v>0.11580824241286854</v>
          </cell>
        </row>
        <row r="34">
          <cell r="M34">
            <v>-0.11659444653266073</v>
          </cell>
          <cell r="N34">
            <v>0.11659444653266073</v>
          </cell>
        </row>
        <row r="35">
          <cell r="M35">
            <v>-0.11719390003979697</v>
          </cell>
          <cell r="N35">
            <v>0.11719390003979697</v>
          </cell>
        </row>
        <row r="36">
          <cell r="M36">
            <v>-0.11771334843256999</v>
          </cell>
          <cell r="N36">
            <v>0.11771334843256999</v>
          </cell>
        </row>
        <row r="37">
          <cell r="M37">
            <v>-0.11784429295138596</v>
          </cell>
          <cell r="N37">
            <v>0.11784429295138596</v>
          </cell>
        </row>
        <row r="38">
          <cell r="M38">
            <v>-0.11784921841651046</v>
          </cell>
          <cell r="N38">
            <v>0.11784921841651046</v>
          </cell>
        </row>
        <row r="39">
          <cell r="M39">
            <v>-0.11784966815639786</v>
          </cell>
          <cell r="N39">
            <v>0.11784966815639786</v>
          </cell>
        </row>
        <row r="40">
          <cell r="M40">
            <v>-0.11787667343194451</v>
          </cell>
          <cell r="N40">
            <v>0.11787667343194451</v>
          </cell>
        </row>
        <row r="41">
          <cell r="M41">
            <v>-0.11787723442249018</v>
          </cell>
          <cell r="N41">
            <v>0.11787723442249018</v>
          </cell>
        </row>
        <row r="42">
          <cell r="M42">
            <v>-0.11794126654529821</v>
          </cell>
          <cell r="N42">
            <v>0.11794126654529821</v>
          </cell>
        </row>
        <row r="43">
          <cell r="M43">
            <v>-0.11796213792083414</v>
          </cell>
          <cell r="N43">
            <v>0.11796213792083414</v>
          </cell>
        </row>
        <row r="44">
          <cell r="M44">
            <v>-0.11806234206171487</v>
          </cell>
          <cell r="N44">
            <v>0.11806234206171487</v>
          </cell>
        </row>
        <row r="45">
          <cell r="M45">
            <v>-0.11821127022463031</v>
          </cell>
          <cell r="N45">
            <v>0.11821127022463031</v>
          </cell>
        </row>
        <row r="46">
          <cell r="M46">
            <v>-0.11821177854019747</v>
          </cell>
          <cell r="N46">
            <v>0.11821177854019747</v>
          </cell>
        </row>
        <row r="47">
          <cell r="M47">
            <v>-0.11825740309955457</v>
          </cell>
          <cell r="N47">
            <v>0.11825740309955457</v>
          </cell>
        </row>
        <row r="48">
          <cell r="M48">
            <v>-0.11825741706905876</v>
          </cell>
          <cell r="N48">
            <v>0.11825741706905876</v>
          </cell>
        </row>
        <row r="49">
          <cell r="M49">
            <v>-0.11839047685924947</v>
          </cell>
          <cell r="N49">
            <v>0.11839047685924947</v>
          </cell>
        </row>
        <row r="50">
          <cell r="M50">
            <v>-0.11847337799297676</v>
          </cell>
          <cell r="N50">
            <v>0.11847337799297676</v>
          </cell>
        </row>
        <row r="53">
          <cell r="M53" t="str">
            <v>- 2 x sd of rs</v>
          </cell>
          <cell r="N53" t="str">
            <v>+ 2 x sd of rs</v>
          </cell>
        </row>
        <row r="54">
          <cell r="M54">
            <v>-8.9442719099991588E-2</v>
          </cell>
          <cell r="N54">
            <v>8.9442719099991588E-2</v>
          </cell>
        </row>
        <row r="55">
          <cell r="M55">
            <v>-0.10466374190388011</v>
          </cell>
          <cell r="N55">
            <v>0.10466374190388011</v>
          </cell>
        </row>
        <row r="56">
          <cell r="M56">
            <v>-0.10546594313612048</v>
          </cell>
          <cell r="N56">
            <v>0.10546594313612048</v>
          </cell>
        </row>
        <row r="57">
          <cell r="M57">
            <v>-0.10582572438878646</v>
          </cell>
          <cell r="N57">
            <v>0.10582572438878646</v>
          </cell>
        </row>
        <row r="58">
          <cell r="M58">
            <v>-0.1058472106574854</v>
          </cell>
          <cell r="N58">
            <v>0.1058472106574854</v>
          </cell>
        </row>
        <row r="59">
          <cell r="M59">
            <v>-0.10604357154118288</v>
          </cell>
          <cell r="N59">
            <v>0.10604357154118288</v>
          </cell>
        </row>
        <row r="60">
          <cell r="M60">
            <v>-0.10604923029074373</v>
          </cell>
          <cell r="N60">
            <v>0.10604923029074373</v>
          </cell>
        </row>
        <row r="61">
          <cell r="M61">
            <v>-0.10611201290377338</v>
          </cell>
          <cell r="N61">
            <v>0.10611201290377338</v>
          </cell>
        </row>
        <row r="62">
          <cell r="M62">
            <v>-0.10620208694695203</v>
          </cell>
          <cell r="N62">
            <v>0.10620208694695203</v>
          </cell>
        </row>
        <row r="63">
          <cell r="M63">
            <v>-0.10631065615141934</v>
          </cell>
          <cell r="N63">
            <v>0.10631065615141934</v>
          </cell>
        </row>
        <row r="64">
          <cell r="M64">
            <v>-0.1063109330105162</v>
          </cell>
          <cell r="N64">
            <v>0.1063109330105162</v>
          </cell>
        </row>
        <row r="65">
          <cell r="M65">
            <v>-0.10646918909925948</v>
          </cell>
          <cell r="N65">
            <v>0.10646918909925948</v>
          </cell>
        </row>
        <row r="66">
          <cell r="M66">
            <v>-0.10656104231733224</v>
          </cell>
          <cell r="N66">
            <v>0.10656104231733224</v>
          </cell>
        </row>
        <row r="67">
          <cell r="M67">
            <v>-0.10665434202814625</v>
          </cell>
          <cell r="N67">
            <v>0.10665434202814625</v>
          </cell>
        </row>
        <row r="68">
          <cell r="M68">
            <v>-0.10672956822876108</v>
          </cell>
          <cell r="N68">
            <v>0.10672956822876108</v>
          </cell>
        </row>
        <row r="69">
          <cell r="M69">
            <v>-0.10687134787503476</v>
          </cell>
          <cell r="N69">
            <v>0.10687134787503476</v>
          </cell>
        </row>
        <row r="70">
          <cell r="M70">
            <v>-0.10737729716573939</v>
          </cell>
          <cell r="N70">
            <v>0.10737729716573939</v>
          </cell>
        </row>
        <row r="71">
          <cell r="M71">
            <v>-0.10744184124989403</v>
          </cell>
          <cell r="N71">
            <v>0.10744184124989403</v>
          </cell>
        </row>
        <row r="72">
          <cell r="M72">
            <v>-0.10756685735459121</v>
          </cell>
          <cell r="N72">
            <v>0.10756685735459121</v>
          </cell>
        </row>
        <row r="73">
          <cell r="M73">
            <v>-0.10801531280660298</v>
          </cell>
          <cell r="N73">
            <v>0.10801531280660298</v>
          </cell>
        </row>
        <row r="76">
          <cell r="M76" t="str">
            <v>- 2 x sd of rs</v>
          </cell>
        </row>
        <row r="77">
          <cell r="M77">
            <v>-8.9442719099991588E-2</v>
          </cell>
          <cell r="N77">
            <v>8.9442719099991588E-2</v>
          </cell>
        </row>
        <row r="78">
          <cell r="M78">
            <v>-0.12854822803559943</v>
          </cell>
          <cell r="N78">
            <v>0.12854822803559943</v>
          </cell>
        </row>
        <row r="79">
          <cell r="M79">
            <v>-0.13528002980568327</v>
          </cell>
          <cell r="N79">
            <v>0.13528002980568327</v>
          </cell>
        </row>
        <row r="80">
          <cell r="M80">
            <v>-0.13672494678556923</v>
          </cell>
          <cell r="N80">
            <v>0.13672494678556923</v>
          </cell>
        </row>
        <row r="81">
          <cell r="M81">
            <v>-0.13740668059499669</v>
          </cell>
          <cell r="N81">
            <v>0.13740668059499669</v>
          </cell>
        </row>
        <row r="82">
          <cell r="M82">
            <v>-0.13783071466590704</v>
          </cell>
          <cell r="N82">
            <v>0.13783071466590704</v>
          </cell>
        </row>
        <row r="83">
          <cell r="M83">
            <v>-0.1379364429774152</v>
          </cell>
          <cell r="N83">
            <v>0.1379364429774152</v>
          </cell>
        </row>
        <row r="84">
          <cell r="M84">
            <v>-0.13793671681124867</v>
          </cell>
          <cell r="N84">
            <v>0.13793671681124867</v>
          </cell>
        </row>
        <row r="85">
          <cell r="M85">
            <v>-0.13795403976442142</v>
          </cell>
          <cell r="N85">
            <v>0.13795403976442142</v>
          </cell>
        </row>
        <row r="86">
          <cell r="M86">
            <v>-0.13797327871797649</v>
          </cell>
          <cell r="N86">
            <v>0.13797327871797649</v>
          </cell>
        </row>
        <row r="87">
          <cell r="M87">
            <v>-0.13797477373800848</v>
          </cell>
          <cell r="N87">
            <v>0.13797477373800848</v>
          </cell>
        </row>
        <row r="88">
          <cell r="M88">
            <v>-0.13802576751002477</v>
          </cell>
          <cell r="N88">
            <v>0.13802576751002477</v>
          </cell>
        </row>
        <row r="89">
          <cell r="M89">
            <v>-0.13805075257742855</v>
          </cell>
          <cell r="N89">
            <v>0.13805075257742855</v>
          </cell>
        </row>
        <row r="90">
          <cell r="M90">
            <v>-0.13805908353760576</v>
          </cell>
          <cell r="N90">
            <v>0.13805908353760576</v>
          </cell>
        </row>
        <row r="91">
          <cell r="M91">
            <v>-0.13806672139648105</v>
          </cell>
          <cell r="N91">
            <v>0.13806672139648105</v>
          </cell>
        </row>
        <row r="92">
          <cell r="M92">
            <v>-0.13810985446303656</v>
          </cell>
          <cell r="N92">
            <v>0.13810985446303656</v>
          </cell>
        </row>
        <row r="93">
          <cell r="M93">
            <v>-0.13823852923347144</v>
          </cell>
          <cell r="N93">
            <v>0.13823852923347144</v>
          </cell>
        </row>
        <row r="94">
          <cell r="M94">
            <v>-0.13824445393883236</v>
          </cell>
          <cell r="N94">
            <v>0.13824445393883236</v>
          </cell>
        </row>
        <row r="95">
          <cell r="M95">
            <v>-0.13835673861651196</v>
          </cell>
          <cell r="N95">
            <v>0.13835673861651196</v>
          </cell>
        </row>
        <row r="96">
          <cell r="M96">
            <v>-0.13867016460126033</v>
          </cell>
          <cell r="N96">
            <v>0.13867016460126033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ED3A-1E31-42D9-BF95-02ACC2AD7C04}">
  <dimension ref="A1:AE511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5" sqref="A5"/>
      <selection pane="bottomRight" activeCell="B9" sqref="B9"/>
    </sheetView>
  </sheetViews>
  <sheetFormatPr defaultColWidth="9.140625" defaultRowHeight="15"/>
  <cols>
    <col min="1" max="1" width="18.140625" bestFit="1" customWidth="1"/>
    <col min="2" max="2" width="14.42578125" bestFit="1" customWidth="1"/>
    <col min="3" max="3" width="4.28515625" customWidth="1"/>
    <col min="4" max="4" width="14.7109375" customWidth="1"/>
    <col min="5" max="5" width="5.42578125" bestFit="1" customWidth="1"/>
    <col min="6" max="6" width="14.7109375" customWidth="1"/>
    <col min="7" max="7" width="7" customWidth="1"/>
    <col min="8" max="8" width="17.7109375" customWidth="1"/>
    <col min="9" max="9" width="1.7109375" customWidth="1"/>
    <col min="10" max="10" width="5.85546875" customWidth="1"/>
    <col min="11" max="14" width="14.28515625" customWidth="1"/>
    <col min="16" max="16" width="17.28515625" customWidth="1"/>
    <col min="17" max="17" width="14.85546875" customWidth="1"/>
    <col min="18" max="18" width="14.42578125" customWidth="1"/>
    <col min="21" max="21" width="13.42578125" bestFit="1" customWidth="1"/>
    <col min="22" max="22" width="12" bestFit="1" customWidth="1"/>
    <col min="23" max="23" width="12.42578125" bestFit="1" customWidth="1"/>
    <col min="24" max="24" width="12.5703125" bestFit="1" customWidth="1"/>
  </cols>
  <sheetData>
    <row r="1" spans="1:31" ht="15.75" thickBot="1">
      <c r="A1" s="1"/>
      <c r="D1" s="2" t="s">
        <v>0</v>
      </c>
      <c r="F1" s="2" t="s">
        <v>1</v>
      </c>
      <c r="H1" s="2" t="s">
        <v>2</v>
      </c>
      <c r="I1" s="2"/>
      <c r="J1" s="2"/>
      <c r="K1" s="2"/>
      <c r="L1" s="2"/>
      <c r="M1" s="2"/>
      <c r="N1" s="2"/>
    </row>
    <row r="2" spans="1:31" ht="15.75" thickBot="1">
      <c r="A2" s="3"/>
      <c r="B2" s="3"/>
      <c r="C2" s="3"/>
      <c r="D2" s="4" t="s">
        <v>3</v>
      </c>
      <c r="E2" s="3"/>
      <c r="F2" s="4" t="s">
        <v>4</v>
      </c>
      <c r="G2" s="3"/>
      <c r="H2" s="4" t="s">
        <v>5</v>
      </c>
      <c r="I2" s="4"/>
      <c r="J2" s="4"/>
      <c r="K2" s="29" t="s">
        <v>6</v>
      </c>
      <c r="L2" s="30" t="s">
        <v>0</v>
      </c>
      <c r="M2" s="30" t="s">
        <v>1</v>
      </c>
      <c r="N2" s="31" t="s">
        <v>2</v>
      </c>
    </row>
    <row r="3" spans="1:31">
      <c r="A3" s="6"/>
      <c r="C3" s="7" t="s">
        <v>16</v>
      </c>
      <c r="D3" s="8">
        <v>0.55000000000000004</v>
      </c>
      <c r="G3" s="2"/>
      <c r="H3" s="9">
        <v>0.55000000000000004</v>
      </c>
      <c r="I3" s="2"/>
      <c r="J3" s="4"/>
      <c r="K3" s="11"/>
      <c r="L3" s="11"/>
      <c r="M3" s="11"/>
      <c r="N3" s="11"/>
    </row>
    <row r="4" spans="1:31">
      <c r="C4" s="12"/>
      <c r="D4" s="13"/>
      <c r="E4" s="14"/>
      <c r="F4" s="2"/>
      <c r="G4" s="2"/>
      <c r="H4" s="2"/>
      <c r="I4" s="2"/>
      <c r="J4" s="2"/>
      <c r="K4" s="15"/>
      <c r="L4" s="15"/>
      <c r="M4" s="15"/>
      <c r="N4" s="15"/>
    </row>
    <row r="5" spans="1:31">
      <c r="C5" s="28" t="s">
        <v>20</v>
      </c>
      <c r="D5" s="13"/>
      <c r="E5" s="14"/>
      <c r="F5" s="8">
        <v>0.7</v>
      </c>
      <c r="G5" s="2"/>
      <c r="H5" s="8">
        <v>0.7</v>
      </c>
      <c r="I5" s="13"/>
      <c r="J5" s="2"/>
      <c r="K5" s="15"/>
      <c r="L5" s="15"/>
      <c r="M5" s="15"/>
      <c r="N5" s="15"/>
    </row>
    <row r="6" spans="1:31" ht="23.25">
      <c r="C6" s="12"/>
      <c r="D6" s="13"/>
      <c r="E6" s="14"/>
      <c r="F6" s="2"/>
      <c r="G6" s="2"/>
      <c r="H6" s="2"/>
      <c r="I6" s="2"/>
      <c r="J6" s="2"/>
      <c r="K6" s="15"/>
      <c r="L6" s="15"/>
      <c r="M6" s="15"/>
      <c r="N6" s="15"/>
      <c r="P6" s="24" t="s">
        <v>7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31">
      <c r="C7" s="16" t="s">
        <v>8</v>
      </c>
      <c r="D7" s="8">
        <v>3</v>
      </c>
      <c r="E7" s="14"/>
      <c r="F7" s="8">
        <v>-2.5</v>
      </c>
      <c r="G7" s="2"/>
      <c r="H7" s="8">
        <v>0.5</v>
      </c>
      <c r="I7" s="13"/>
      <c r="J7" s="2"/>
      <c r="K7" s="15"/>
      <c r="L7" s="15"/>
      <c r="M7" s="15"/>
      <c r="N7" s="15"/>
    </row>
    <row r="8" spans="1:31" ht="27.75" customHeight="1">
      <c r="A8" s="17" t="s">
        <v>9</v>
      </c>
      <c r="B8" s="2" t="s">
        <v>6</v>
      </c>
      <c r="C8" s="2"/>
      <c r="D8" s="15" t="s">
        <v>18</v>
      </c>
      <c r="F8" s="15" t="s">
        <v>17</v>
      </c>
      <c r="H8" s="15" t="s">
        <v>19</v>
      </c>
      <c r="I8" s="15"/>
      <c r="J8" s="15" t="s">
        <v>10</v>
      </c>
      <c r="K8" s="25" t="s">
        <v>11</v>
      </c>
      <c r="L8" s="25"/>
      <c r="M8" s="25"/>
      <c r="N8" s="25"/>
    </row>
    <row r="9" spans="1:31">
      <c r="A9">
        <v>1</v>
      </c>
      <c r="B9" s="27">
        <v>-1.2138661986682564</v>
      </c>
      <c r="D9" s="26">
        <v>0</v>
      </c>
      <c r="E9" s="26"/>
      <c r="F9" s="26">
        <v>0</v>
      </c>
      <c r="G9" s="27"/>
      <c r="H9" s="26">
        <v>0</v>
      </c>
      <c r="I9" s="6"/>
      <c r="J9" s="19">
        <v>1</v>
      </c>
      <c r="K9" s="26">
        <f>CORREL(B10:B508,B9:B507)</f>
        <v>2.3677880980641622E-2</v>
      </c>
      <c r="L9" s="26">
        <f>CORREL(D10:D508,D9:D507)</f>
        <v>0.5396905515993331</v>
      </c>
      <c r="M9" s="26">
        <f>CORREL(F10:F508,F9:F507)</f>
        <v>0.42971639407012019</v>
      </c>
      <c r="N9" s="26">
        <f>CORREL(H10:H508,H9:H507)</f>
        <v>0.72992495038413319</v>
      </c>
      <c r="P9" s="18"/>
    </row>
    <row r="10" spans="1:31">
      <c r="A10">
        <f>1+A9</f>
        <v>2</v>
      </c>
      <c r="B10" s="27">
        <v>-0.28545969144033734</v>
      </c>
      <c r="D10" s="26">
        <f>$D$7+$D$3*D9+B10</f>
        <v>2.7145403085596627</v>
      </c>
      <c r="E10" s="26"/>
      <c r="F10" s="26">
        <f>$F$7+B10+$F$5*B9</f>
        <v>-3.6351660305081168</v>
      </c>
      <c r="G10" s="27"/>
      <c r="H10" s="26">
        <f>$H$7+$H$3*H9+B10+$H$5*B9</f>
        <v>-0.63516603050811682</v>
      </c>
      <c r="I10" s="6"/>
      <c r="J10" s="19">
        <f>J9+1</f>
        <v>2</v>
      </c>
      <c r="K10" s="26">
        <f>CORREL(B11:$B$508,$B$9:B506)</f>
        <v>-9.9631139865418286E-2</v>
      </c>
      <c r="L10" s="26">
        <f>CORREL(D11:D508,D9:D506)</f>
        <v>0.21669315099182368</v>
      </c>
      <c r="M10" s="26">
        <f>CORREL(F11:F508,F9:F506)</f>
        <v>-0.10264206382782672</v>
      </c>
      <c r="N10" s="26">
        <f>CORREL(H11:H508,H9:H506)</f>
        <v>0.33317033304434512</v>
      </c>
      <c r="P10" s="18"/>
    </row>
    <row r="11" spans="1:31">
      <c r="A11">
        <f t="shared" ref="A11:A74" si="0">1+A10</f>
        <v>3</v>
      </c>
      <c r="B11" s="27">
        <v>0.59027001952927094</v>
      </c>
      <c r="D11" s="26">
        <f>$D$7+$D$3*D10+B11</f>
        <v>5.0832671892370858</v>
      </c>
      <c r="E11" s="26"/>
      <c r="F11" s="26">
        <f t="shared" ref="F11:F74" si="1">$F$7+B11+$F$5*B10</f>
        <v>-2.1095517644789652</v>
      </c>
      <c r="G11" s="27"/>
      <c r="H11" s="26">
        <f t="shared" ref="H11:H74" si="2">$H$7+$H$3*H10+B11+$H$5*B10</f>
        <v>0.54110691874157046</v>
      </c>
      <c r="I11" s="6"/>
      <c r="J11" s="19">
        <f t="shared" ref="J11:J28" si="3">J10+1</f>
        <v>3</v>
      </c>
      <c r="K11" s="26">
        <f>CORREL(B12:$B$508,$B$9:B505)</f>
        <v>-3.6108401905193412E-2</v>
      </c>
      <c r="L11" s="26">
        <f>CORREL(D12:D508,D9:D505)</f>
        <v>0.10686321616316304</v>
      </c>
      <c r="M11" s="26">
        <f>CORREL(F12:F508,F9:F505)</f>
        <v>-6.8928758883717092E-2</v>
      </c>
      <c r="N11" s="26">
        <f>CORREL(H12:H508,H9:H505)</f>
        <v>0.15672918707323352</v>
      </c>
      <c r="P11" s="18"/>
    </row>
    <row r="12" spans="1:31">
      <c r="A12">
        <f t="shared" si="0"/>
        <v>4</v>
      </c>
      <c r="B12" s="27">
        <v>0.82854626271000598</v>
      </c>
      <c r="D12" s="26">
        <f t="shared" ref="D12:D75" si="4">$D$7+$D$3*D11+B12</f>
        <v>6.6243432167904039</v>
      </c>
      <c r="E12" s="26"/>
      <c r="F12" s="26">
        <f t="shared" si="1"/>
        <v>-1.2582647236195044</v>
      </c>
      <c r="G12" s="27"/>
      <c r="H12" s="26">
        <f t="shared" si="2"/>
        <v>2.0393440816883595</v>
      </c>
      <c r="I12" s="6"/>
      <c r="J12" s="19">
        <f t="shared" si="3"/>
        <v>4</v>
      </c>
      <c r="K12" s="26">
        <f>CORREL(B13:$B$508,$B$9:B504)</f>
        <v>1.3691685692316553E-2</v>
      </c>
      <c r="L12" s="26">
        <f>CORREL(D13:D508,D9:D504)</f>
        <v>9.3589944799256281E-2</v>
      </c>
      <c r="M12" s="26">
        <f>CORREL(F13:F508,F9:F504)</f>
        <v>1.6859829400632378E-2</v>
      </c>
      <c r="N12" s="26">
        <f>CORREL(H13:H508,H9:H504)</f>
        <v>0.10807543621780781</v>
      </c>
      <c r="P12" s="18"/>
    </row>
    <row r="13" spans="1:31">
      <c r="A13">
        <f t="shared" si="0"/>
        <v>5</v>
      </c>
      <c r="B13" s="27">
        <v>-0.99542603493318893</v>
      </c>
      <c r="D13" s="26">
        <f t="shared" si="4"/>
        <v>5.6479627343015331</v>
      </c>
      <c r="E13" s="26"/>
      <c r="F13" s="26">
        <f t="shared" si="1"/>
        <v>-2.9154436510361847</v>
      </c>
      <c r="G13" s="27"/>
      <c r="H13" s="26">
        <f t="shared" si="2"/>
        <v>1.2061955938924132</v>
      </c>
      <c r="I13" s="6"/>
      <c r="J13" s="19">
        <f t="shared" si="3"/>
        <v>5</v>
      </c>
      <c r="K13" s="26">
        <f>CORREL(B14:$B$508,$B$9:B503)</f>
        <v>5.1602468357599317E-2</v>
      </c>
      <c r="L13" s="26">
        <f>CORREL(D14:D508,D9:D503)</f>
        <v>8.7329187800278055E-2</v>
      </c>
      <c r="M13" s="26">
        <f>CORREL(F14:F508,F9:F503)</f>
        <v>5.0994522524412313E-2</v>
      </c>
      <c r="N13" s="26">
        <f>CORREL(H14:H508,H9:H503)</f>
        <v>8.5407125426993524E-2</v>
      </c>
      <c r="P13" s="18"/>
    </row>
    <row r="14" spans="1:31">
      <c r="A14">
        <f t="shared" si="0"/>
        <v>6</v>
      </c>
      <c r="B14" s="27">
        <v>-0.37163317756494507</v>
      </c>
      <c r="D14" s="26">
        <f t="shared" si="4"/>
        <v>5.7347463263008986</v>
      </c>
      <c r="E14" s="26"/>
      <c r="F14" s="26">
        <f t="shared" si="1"/>
        <v>-3.5684314020181773</v>
      </c>
      <c r="G14" s="27"/>
      <c r="H14" s="26">
        <f t="shared" si="2"/>
        <v>9.4976174622650067E-2</v>
      </c>
      <c r="I14" s="6"/>
      <c r="J14" s="19">
        <f t="shared" si="3"/>
        <v>6</v>
      </c>
      <c r="K14" s="26">
        <f>CORREL(B15:$B$508,$B$9:B502)</f>
        <v>-1.4631729177169343E-3</v>
      </c>
      <c r="L14" s="26">
        <f>CORREL(D15:D508,D9:D502)</f>
        <v>4.3906848842499374E-2</v>
      </c>
      <c r="M14" s="26">
        <f>CORREL(F15:F508,F9:F502)</f>
        <v>8.6609037101515497E-3</v>
      </c>
      <c r="N14" s="26">
        <f>CORREL(H15:H508,H9:H502)</f>
        <v>4.2688110132558778E-2</v>
      </c>
      <c r="P14" s="18"/>
    </row>
    <row r="15" spans="1:31">
      <c r="A15">
        <f t="shared" si="0"/>
        <v>7</v>
      </c>
      <c r="B15" s="27">
        <v>-0.55190866987686604</v>
      </c>
      <c r="D15" s="26">
        <f t="shared" si="4"/>
        <v>5.6022018095886281</v>
      </c>
      <c r="E15" s="26"/>
      <c r="F15" s="26">
        <f t="shared" si="1"/>
        <v>-3.3120518941723276</v>
      </c>
      <c r="G15" s="27"/>
      <c r="H15" s="26">
        <f t="shared" si="2"/>
        <v>-0.25981499812987008</v>
      </c>
      <c r="I15" s="6"/>
      <c r="J15" s="19">
        <f t="shared" si="3"/>
        <v>7</v>
      </c>
      <c r="K15" s="26">
        <f>CORREL(B16:$B$508,$B$9:B501)</f>
        <v>-2.3443043807500882E-2</v>
      </c>
      <c r="L15" s="26">
        <f>CORREL(D16:D508,D9:D501)</f>
        <v>8.5179962810739453E-3</v>
      </c>
      <c r="M15" s="26">
        <f>CORREL(F16:F508,F9:F501)</f>
        <v>-2.8853116416787779E-2</v>
      </c>
      <c r="N15" s="26">
        <f>CORREL(H16:H508,H9:H501)</f>
        <v>2.1728927277117928E-3</v>
      </c>
      <c r="P15" s="18"/>
    </row>
    <row r="16" spans="1:31">
      <c r="A16">
        <f t="shared" si="0"/>
        <v>8</v>
      </c>
      <c r="B16" s="27">
        <v>-0.56846374718588777</v>
      </c>
      <c r="D16" s="26">
        <f t="shared" si="4"/>
        <v>5.5127472480878579</v>
      </c>
      <c r="E16" s="26"/>
      <c r="F16" s="26">
        <f t="shared" si="1"/>
        <v>-3.454799816099694</v>
      </c>
      <c r="G16" s="27"/>
      <c r="H16" s="26">
        <f t="shared" si="2"/>
        <v>-0.59769806507112255</v>
      </c>
      <c r="I16" s="6"/>
      <c r="J16" s="19">
        <f t="shared" si="3"/>
        <v>8</v>
      </c>
      <c r="K16" s="26">
        <f>CORREL(B17:$B$508,$B$9:B500)</f>
        <v>-3.4498426463172812E-3</v>
      </c>
      <c r="L16" s="26">
        <f>CORREL(D17:D508,D9:D500)</f>
        <v>-2.5739462735854747E-3</v>
      </c>
      <c r="M16" s="26">
        <f>CORREL(F17:F508,F9:F500)</f>
        <v>-3.4572378242418954E-2</v>
      </c>
      <c r="N16" s="26">
        <f>CORREL(H17:H508,H9:H500)</f>
        <v>-1.7283016694421779E-2</v>
      </c>
      <c r="P16" s="18"/>
    </row>
    <row r="17" spans="1:16">
      <c r="A17">
        <f t="shared" si="0"/>
        <v>9</v>
      </c>
      <c r="B17" s="27">
        <v>-0.50832568376790732</v>
      </c>
      <c r="D17" s="26">
        <f t="shared" si="4"/>
        <v>5.5236853026804145</v>
      </c>
      <c r="E17" s="26"/>
      <c r="F17" s="26">
        <f t="shared" si="1"/>
        <v>-3.4062503067980288</v>
      </c>
      <c r="G17" s="27"/>
      <c r="H17" s="26">
        <f t="shared" si="2"/>
        <v>-0.73498424258714623</v>
      </c>
      <c r="I17" s="6"/>
      <c r="J17" s="19">
        <f t="shared" si="3"/>
        <v>9</v>
      </c>
      <c r="K17" s="26">
        <f>CORREL(B18:$B$508,$B$9:B499)</f>
        <v>-3.7949499626683793E-2</v>
      </c>
      <c r="L17" s="26">
        <f>CORREL(D18:D508,D9:D499)</f>
        <v>-1.994657678681247E-2</v>
      </c>
      <c r="M17" s="26">
        <f>CORREL(F18:F508,F9:F499)</f>
        <v>-3.7973954443601944E-2</v>
      </c>
      <c r="N17" s="26">
        <f>CORREL(H18:H508,H9:H499)</f>
        <v>-1.821495413262908E-2</v>
      </c>
      <c r="P17" s="18"/>
    </row>
    <row r="18" spans="1:16">
      <c r="A18">
        <f t="shared" si="0"/>
        <v>10</v>
      </c>
      <c r="B18" s="27">
        <v>3.7072140912641771E-2</v>
      </c>
      <c r="D18" s="26">
        <f t="shared" si="4"/>
        <v>6.0750990573868702</v>
      </c>
      <c r="E18" s="26"/>
      <c r="F18" s="26">
        <f t="shared" si="1"/>
        <v>-2.8187558377248934</v>
      </c>
      <c r="G18" s="27"/>
      <c r="H18" s="26">
        <f t="shared" si="2"/>
        <v>-0.2229971711478238</v>
      </c>
      <c r="I18" s="6"/>
      <c r="J18" s="19">
        <f t="shared" si="3"/>
        <v>10</v>
      </c>
      <c r="K18" s="26">
        <f>CORREL(B19:$B$508,$B$9:B498)</f>
        <v>1.8708770886129743E-3</v>
      </c>
      <c r="L18" s="26">
        <f>CORREL(D19:D508,D9:D498)</f>
        <v>2.875062101675172E-3</v>
      </c>
      <c r="M18" s="26">
        <f>CORREL(F19:F508,F9:F498)</f>
        <v>1.9181081360551944E-3</v>
      </c>
      <c r="N18" s="26">
        <f>CORREL(H19:H508,H9:H498)</f>
        <v>5.0778185905248968E-3</v>
      </c>
      <c r="P18" s="18"/>
    </row>
    <row r="19" spans="1:16">
      <c r="A19">
        <f t="shared" si="0"/>
        <v>11</v>
      </c>
      <c r="B19" s="27">
        <v>0.59729586610046681</v>
      </c>
      <c r="D19" s="26">
        <f t="shared" si="4"/>
        <v>6.9386003476632458</v>
      </c>
      <c r="E19" s="26"/>
      <c r="F19" s="26">
        <f t="shared" si="1"/>
        <v>-1.876753635260684</v>
      </c>
      <c r="G19" s="27"/>
      <c r="H19" s="26">
        <f t="shared" si="2"/>
        <v>1.0005979206080129</v>
      </c>
      <c r="I19" s="6"/>
      <c r="J19" s="19">
        <f t="shared" si="3"/>
        <v>11</v>
      </c>
      <c r="K19" s="26">
        <f>CORREL(B20:$B$508,$B$9:B497)</f>
        <v>2.8645866718575375E-2</v>
      </c>
      <c r="L19" s="26">
        <f>CORREL(D20:D508,D9:D497)</f>
        <v>3.0720472829994766E-2</v>
      </c>
      <c r="M19" s="26">
        <f>CORREL(F20:F508,F9:F497)</f>
        <v>4.5876021710294285E-2</v>
      </c>
      <c r="N19" s="26">
        <f>CORREL(H20:H508,H9:H497)</f>
        <v>2.9658797890308102E-2</v>
      </c>
      <c r="P19" s="18"/>
    </row>
    <row r="20" spans="1:16">
      <c r="A20">
        <f t="shared" si="0"/>
        <v>12</v>
      </c>
      <c r="B20" s="27">
        <v>-1.1438328328949865</v>
      </c>
      <c r="D20" s="26">
        <f t="shared" si="4"/>
        <v>5.6723973583197989</v>
      </c>
      <c r="E20" s="26"/>
      <c r="F20" s="26">
        <f t="shared" si="1"/>
        <v>-3.2257257266246597</v>
      </c>
      <c r="G20" s="27"/>
      <c r="H20" s="26">
        <f t="shared" si="2"/>
        <v>0.32460312970974736</v>
      </c>
      <c r="I20" s="6"/>
      <c r="J20" s="19">
        <f t="shared" si="3"/>
        <v>12</v>
      </c>
      <c r="K20" s="26">
        <f>CORREL(B21:$B$508,$B$9:$B$496)</f>
        <v>4.5346280312599442E-2</v>
      </c>
      <c r="L20" s="26">
        <f>CORREL(D21:D508,D9:D496)</f>
        <v>1.7542143086033437E-2</v>
      </c>
      <c r="M20" s="26">
        <f>CORREL(F21:F508,F9:F496)</f>
        <v>3.4970981097189512E-2</v>
      </c>
      <c r="N20" s="26">
        <f>CORREL(H21:H508,H9:H496)</f>
        <v>2.0763234428588316E-2</v>
      </c>
      <c r="P20" s="18"/>
    </row>
    <row r="21" spans="1:16">
      <c r="A21">
        <f t="shared" si="0"/>
        <v>13</v>
      </c>
      <c r="B21" s="27">
        <v>0.50545622798381373</v>
      </c>
      <c r="D21" s="26">
        <f t="shared" si="4"/>
        <v>6.6252747750597027</v>
      </c>
      <c r="E21" s="26"/>
      <c r="F21" s="26">
        <f t="shared" si="1"/>
        <v>-2.7952267550426768</v>
      </c>
      <c r="G21" s="27"/>
      <c r="H21" s="26">
        <f t="shared" si="2"/>
        <v>0.3833049662976844</v>
      </c>
      <c r="I21" s="6"/>
      <c r="J21" s="19">
        <f t="shared" si="3"/>
        <v>13</v>
      </c>
      <c r="K21" s="26">
        <f>CORREL(B22:$B$508,$B$9:$B$495)</f>
        <v>-4.4329507412662561E-2</v>
      </c>
      <c r="L21" s="26">
        <f>CORREL(D22:D508,D9:D495)</f>
        <v>-3.8446903519228741E-2</v>
      </c>
      <c r="M21" s="26">
        <f>CORREL(F22:F508,F9:F495)</f>
        <v>-3.5260577934614262E-2</v>
      </c>
      <c r="N21" s="26">
        <f>CORREL(H22:H508,H9:H495)</f>
        <v>-1.1990256589245237E-2</v>
      </c>
    </row>
    <row r="22" spans="1:16">
      <c r="A22">
        <f t="shared" si="0"/>
        <v>14</v>
      </c>
      <c r="B22" s="27">
        <v>0.19542881091183517</v>
      </c>
      <c r="D22" s="26">
        <f t="shared" si="4"/>
        <v>6.8393299371946714</v>
      </c>
      <c r="E22" s="26"/>
      <c r="F22" s="26">
        <f t="shared" si="1"/>
        <v>-1.9507518294994952</v>
      </c>
      <c r="G22" s="27"/>
      <c r="H22" s="26">
        <f t="shared" si="2"/>
        <v>1.2600659019642313</v>
      </c>
      <c r="I22" s="6"/>
      <c r="J22" s="19">
        <f t="shared" si="3"/>
        <v>14</v>
      </c>
      <c r="K22" s="26">
        <f>CORREL(B23:$B$508,$B$9:$B$494)</f>
        <v>-3.1239965736028472E-2</v>
      </c>
      <c r="L22" s="26">
        <f>CORREL(D23:D508,D9:D494)</f>
        <v>-4.6896025300127826E-2</v>
      </c>
      <c r="M22" s="26">
        <f>CORREL(F23:F508,F9:F494)</f>
        <v>-3.1674181955659617E-2</v>
      </c>
      <c r="N22" s="26">
        <f>CORREL(H23:H508,H9:H494)</f>
        <v>-1.1480989531357224E-2</v>
      </c>
    </row>
    <row r="23" spans="1:16">
      <c r="A23">
        <f t="shared" si="0"/>
        <v>15</v>
      </c>
      <c r="B23" s="27">
        <v>1.8812443158822134</v>
      </c>
      <c r="D23" s="26">
        <f t="shared" si="4"/>
        <v>8.6428757813392831</v>
      </c>
      <c r="E23" s="26"/>
      <c r="F23" s="26">
        <f t="shared" si="1"/>
        <v>-0.48195551647950197</v>
      </c>
      <c r="G23" s="27"/>
      <c r="H23" s="26">
        <f t="shared" si="2"/>
        <v>3.2110807296008255</v>
      </c>
      <c r="I23" s="6"/>
      <c r="J23" s="19">
        <f t="shared" si="3"/>
        <v>15</v>
      </c>
      <c r="K23" s="26">
        <f>CORREL(B24:$B$508,$B$9:$B$493)</f>
        <v>2.3731510930348688E-2</v>
      </c>
      <c r="L23" s="26">
        <f>CORREL(D24:D508,D9:D493)</f>
        <v>-2.7406376553163903E-3</v>
      </c>
      <c r="M23" s="26">
        <f>CORREL(F24:F508,F9:F493)</f>
        <v>4.3505935176226446E-2</v>
      </c>
      <c r="N23" s="26">
        <f>CORREL(H24:H508,H9:H493)</f>
        <v>2.7285919706437692E-2</v>
      </c>
    </row>
    <row r="24" spans="1:16">
      <c r="A24">
        <f t="shared" si="0"/>
        <v>16</v>
      </c>
      <c r="B24" s="27">
        <v>0.69720954343210906</v>
      </c>
      <c r="D24" s="26">
        <f t="shared" si="4"/>
        <v>8.4507912231687143</v>
      </c>
      <c r="E24" s="26"/>
      <c r="F24" s="26">
        <f t="shared" si="1"/>
        <v>-0.48591943545034155</v>
      </c>
      <c r="G24" s="27"/>
      <c r="H24" s="26">
        <f t="shared" si="2"/>
        <v>4.2801749658301125</v>
      </c>
      <c r="I24" s="6"/>
      <c r="J24" s="19">
        <f t="shared" si="3"/>
        <v>16</v>
      </c>
      <c r="K24" s="26">
        <f>CORREL(B25:$B$508,$B$9:$B$492)</f>
        <v>5.3944743497088013E-2</v>
      </c>
      <c r="L24" s="26">
        <f>CORREL(D25:D508,D9:D492)</f>
        <v>2.5967289777052482E-2</v>
      </c>
      <c r="M24" s="26">
        <f>CORREL(F25:F508,F9:F492)</f>
        <v>8.2309989518591489E-2</v>
      </c>
      <c r="N24" s="26">
        <f>CORREL(H25:H508,H9:H492)</f>
        <v>4.7142778365437066E-2</v>
      </c>
    </row>
    <row r="25" spans="1:16">
      <c r="A25">
        <f t="shared" si="0"/>
        <v>17</v>
      </c>
      <c r="B25" s="27">
        <v>0.53611984185408801</v>
      </c>
      <c r="D25" s="26">
        <f t="shared" si="4"/>
        <v>8.1840550145968809</v>
      </c>
      <c r="E25" s="26"/>
      <c r="F25" s="26">
        <f t="shared" si="1"/>
        <v>-1.4758334777434357</v>
      </c>
      <c r="G25" s="27"/>
      <c r="H25" s="26">
        <f t="shared" si="2"/>
        <v>3.8782627534631264</v>
      </c>
      <c r="I25" s="6"/>
      <c r="J25" s="19">
        <f t="shared" si="3"/>
        <v>17</v>
      </c>
      <c r="K25" s="26">
        <f>CORREL(B26:$B$508,$B$9:$B$491)</f>
        <v>2.3650931863474646E-2</v>
      </c>
      <c r="L25" s="26">
        <f>CORREL(D26:D508,D9:D491)</f>
        <v>-4.5442235109233333E-4</v>
      </c>
      <c r="M25" s="26">
        <f>CORREL(F26:F508,F9:F491)</f>
        <v>2.9437756949968929E-2</v>
      </c>
      <c r="N25" s="26">
        <f>CORREL(H26:H508,H9:H491)</f>
        <v>1.0118300909139391E-2</v>
      </c>
    </row>
    <row r="26" spans="1:16">
      <c r="A26">
        <f t="shared" si="0"/>
        <v>18</v>
      </c>
      <c r="B26" s="27">
        <v>0.95626546681160107</v>
      </c>
      <c r="D26" s="26">
        <f t="shared" si="4"/>
        <v>8.4574957248398857</v>
      </c>
      <c r="E26" s="26"/>
      <c r="F26" s="26">
        <f t="shared" si="1"/>
        <v>-1.1684506438905373</v>
      </c>
      <c r="G26" s="27"/>
      <c r="H26" s="26">
        <f t="shared" si="2"/>
        <v>3.9645938705141823</v>
      </c>
      <c r="I26" s="6"/>
      <c r="J26" s="19">
        <f t="shared" si="3"/>
        <v>18</v>
      </c>
      <c r="K26" s="26">
        <f>CORREL(B27:$B$508,$B$9:$B$490)</f>
        <v>-5.5948854947371077E-2</v>
      </c>
      <c r="L26" s="26">
        <f>CORREL(D27:D508,D9:D490)</f>
        <v>-4.436237081917857E-2</v>
      </c>
      <c r="M26" s="26">
        <f>CORREL(F27:F508,F9:F490)</f>
        <v>-4.0987459953883601E-2</v>
      </c>
      <c r="N26" s="26">
        <f>CORREL(H27:H508,H9:H490)</f>
        <v>-4.4058253874745344E-2</v>
      </c>
    </row>
    <row r="27" spans="1:16">
      <c r="A27">
        <f t="shared" si="0"/>
        <v>19</v>
      </c>
      <c r="B27" s="27">
        <v>-0.32287744033965282</v>
      </c>
      <c r="D27" s="26">
        <f t="shared" si="4"/>
        <v>7.3287452083222844</v>
      </c>
      <c r="E27" s="26"/>
      <c r="F27" s="26">
        <f t="shared" si="1"/>
        <v>-2.1534916135715321</v>
      </c>
      <c r="G27" s="27"/>
      <c r="H27" s="26">
        <f t="shared" si="2"/>
        <v>3.0270350152112684</v>
      </c>
      <c r="I27" s="6"/>
      <c r="J27" s="19">
        <f t="shared" si="3"/>
        <v>19</v>
      </c>
      <c r="K27" s="26">
        <f>CORREL(B28:$B$508,$B$9:$B$489)</f>
        <v>3.7532414914971859E-3</v>
      </c>
      <c r="L27" s="26">
        <f>CORREL(D28:D508,D9:D489)</f>
        <v>-3.5032379759897293E-2</v>
      </c>
      <c r="M27" s="26">
        <f>CORREL(F28:F508,F9:F489)</f>
        <v>-7.7733116963315238E-2</v>
      </c>
      <c r="N27" s="26">
        <f>CORREL(H28:H508,H9:H489)</f>
        <v>-7.3666236305558491E-2</v>
      </c>
    </row>
    <row r="28" spans="1:16">
      <c r="A28">
        <f t="shared" si="0"/>
        <v>20</v>
      </c>
      <c r="B28" s="27">
        <v>-2.4738255888223648</v>
      </c>
      <c r="D28" s="26">
        <f t="shared" si="4"/>
        <v>4.5569842757548917</v>
      </c>
      <c r="E28" s="26"/>
      <c r="F28" s="26">
        <f t="shared" si="1"/>
        <v>-5.1998397970601218</v>
      </c>
      <c r="G28" s="27"/>
      <c r="H28" s="26">
        <f t="shared" si="2"/>
        <v>-0.53497053869392408</v>
      </c>
      <c r="I28" s="6"/>
      <c r="J28" s="19">
        <f t="shared" si="3"/>
        <v>20</v>
      </c>
      <c r="K28" s="26">
        <f>CORREL(B29:$B$508,$B$9:$B$488)</f>
        <v>-8.6949969390342011E-2</v>
      </c>
      <c r="L28" s="26">
        <f>CORREL(D29:D508,D9:D488)</f>
        <v>-7.9872870636427021E-2</v>
      </c>
      <c r="M28" s="26">
        <f>CORREL(F29:F508,F9:F488)</f>
        <v>-7.1398009430890724E-2</v>
      </c>
      <c r="N28" s="26">
        <f>CORREL(H29:H508,H9:H488)</f>
        <v>-6.6835163700240785E-2</v>
      </c>
    </row>
    <row r="29" spans="1:16">
      <c r="A29">
        <f t="shared" si="0"/>
        <v>21</v>
      </c>
      <c r="B29" s="27">
        <v>0.62625986174680293</v>
      </c>
      <c r="D29" s="26">
        <f t="shared" si="4"/>
        <v>6.1326012134119932</v>
      </c>
      <c r="E29" s="26"/>
      <c r="F29" s="26">
        <f t="shared" si="1"/>
        <v>-3.6054180504288524</v>
      </c>
      <c r="G29" s="27"/>
      <c r="H29" s="26">
        <f t="shared" si="2"/>
        <v>-0.89965184671051068</v>
      </c>
      <c r="I29" s="6"/>
    </row>
    <row r="30" spans="1:16">
      <c r="A30">
        <f t="shared" si="0"/>
        <v>22</v>
      </c>
      <c r="B30" s="27">
        <v>1.458220140193589</v>
      </c>
      <c r="D30" s="26">
        <f t="shared" si="4"/>
        <v>7.8311508075701859</v>
      </c>
      <c r="E30" s="26"/>
      <c r="F30" s="26">
        <f t="shared" si="1"/>
        <v>-0.60339795658364892</v>
      </c>
      <c r="G30" s="27"/>
      <c r="H30" s="26">
        <f t="shared" si="2"/>
        <v>1.9017935277255702</v>
      </c>
      <c r="I30" s="6"/>
    </row>
    <row r="31" spans="1:16">
      <c r="A31">
        <f t="shared" si="0"/>
        <v>23</v>
      </c>
      <c r="B31" s="27">
        <v>1.5648492990294471</v>
      </c>
      <c r="D31" s="26">
        <f t="shared" si="4"/>
        <v>8.8719822431930488</v>
      </c>
      <c r="E31" s="26"/>
      <c r="F31" s="26">
        <f t="shared" si="1"/>
        <v>8.560339716495946E-2</v>
      </c>
      <c r="G31" s="27"/>
      <c r="H31" s="26">
        <f t="shared" si="2"/>
        <v>4.1315898374140234</v>
      </c>
      <c r="I31" s="6"/>
    </row>
    <row r="32" spans="1:16">
      <c r="A32">
        <f t="shared" si="0"/>
        <v>24</v>
      </c>
      <c r="B32" s="27">
        <v>-0.11380734576960094</v>
      </c>
      <c r="D32" s="26">
        <f t="shared" si="4"/>
        <v>7.7657828879865765</v>
      </c>
      <c r="E32" s="26"/>
      <c r="F32" s="26">
        <f t="shared" si="1"/>
        <v>-1.5184128364489879</v>
      </c>
      <c r="G32" s="27"/>
      <c r="H32" s="26">
        <f t="shared" si="2"/>
        <v>3.7539615741287253</v>
      </c>
      <c r="I32" s="6"/>
    </row>
    <row r="33" spans="1:31">
      <c r="A33">
        <f t="shared" si="0"/>
        <v>25</v>
      </c>
      <c r="B33" s="27">
        <v>0.67802375269820914</v>
      </c>
      <c r="D33" s="26">
        <f t="shared" si="4"/>
        <v>7.9492043410908266</v>
      </c>
      <c r="E33" s="26"/>
      <c r="F33" s="26">
        <f t="shared" si="1"/>
        <v>-1.9016413893405115</v>
      </c>
      <c r="G33" s="27"/>
      <c r="H33" s="26">
        <f t="shared" si="2"/>
        <v>3.1630374764302878</v>
      </c>
      <c r="I33" s="6"/>
    </row>
    <row r="34" spans="1:31">
      <c r="A34">
        <f t="shared" si="0"/>
        <v>26</v>
      </c>
      <c r="B34" s="27">
        <v>-0.37902054828009568</v>
      </c>
      <c r="D34" s="26">
        <f t="shared" si="4"/>
        <v>6.9930418393198597</v>
      </c>
      <c r="E34" s="26"/>
      <c r="F34" s="26">
        <f t="shared" si="1"/>
        <v>-2.4044039213913493</v>
      </c>
      <c r="G34" s="27"/>
      <c r="H34" s="26">
        <f t="shared" si="2"/>
        <v>2.3352666906453092</v>
      </c>
      <c r="I34" s="6"/>
    </row>
    <row r="35" spans="1:31">
      <c r="A35">
        <f t="shared" si="0"/>
        <v>27</v>
      </c>
      <c r="B35" s="27">
        <v>0.18343371266382746</v>
      </c>
      <c r="D35" s="26">
        <f t="shared" si="4"/>
        <v>7.0296067242897511</v>
      </c>
      <c r="E35" s="26"/>
      <c r="F35" s="26">
        <f t="shared" si="1"/>
        <v>-2.5818806711322395</v>
      </c>
      <c r="G35" s="27"/>
      <c r="H35" s="26">
        <f t="shared" si="2"/>
        <v>1.7025160087226807</v>
      </c>
      <c r="I35" s="6"/>
    </row>
    <row r="36" spans="1:31">
      <c r="A36">
        <f t="shared" si="0"/>
        <v>28</v>
      </c>
      <c r="B36" s="27">
        <v>1.0469693734194152</v>
      </c>
      <c r="D36" s="26">
        <f t="shared" si="4"/>
        <v>7.9132530717787786</v>
      </c>
      <c r="E36" s="26"/>
      <c r="F36" s="26">
        <f t="shared" si="1"/>
        <v>-1.3246270277159056</v>
      </c>
      <c r="G36" s="27"/>
      <c r="H36" s="26">
        <f t="shared" si="2"/>
        <v>2.6117567770815691</v>
      </c>
      <c r="I36" s="6"/>
    </row>
    <row r="37" spans="1:31">
      <c r="A37">
        <f t="shared" si="0"/>
        <v>29</v>
      </c>
      <c r="B37" s="27">
        <v>0.38774828681198414</v>
      </c>
      <c r="D37" s="26">
        <f t="shared" si="4"/>
        <v>7.740037476290313</v>
      </c>
      <c r="E37" s="26"/>
      <c r="F37" s="26">
        <f t="shared" si="1"/>
        <v>-1.3793731517944252</v>
      </c>
      <c r="G37" s="27"/>
      <c r="H37" s="26">
        <f t="shared" si="2"/>
        <v>3.057093075600438</v>
      </c>
      <c r="I37" s="6"/>
    </row>
    <row r="38" spans="1:31">
      <c r="A38">
        <f t="shared" si="0"/>
        <v>30</v>
      </c>
      <c r="B38" s="27">
        <v>-9.6345047495560721E-2</v>
      </c>
      <c r="D38" s="26">
        <f t="shared" si="4"/>
        <v>7.1606755644641114</v>
      </c>
      <c r="E38" s="26"/>
      <c r="F38" s="26">
        <f t="shared" si="1"/>
        <v>-2.3249212467271718</v>
      </c>
      <c r="G38" s="27"/>
      <c r="H38" s="26">
        <f t="shared" si="2"/>
        <v>2.3564799448530689</v>
      </c>
      <c r="I38" s="6"/>
    </row>
    <row r="39" spans="1:31" ht="23.25">
      <c r="A39">
        <f t="shared" si="0"/>
        <v>31</v>
      </c>
      <c r="B39" s="27">
        <v>0.13879116522730328</v>
      </c>
      <c r="D39" s="26">
        <f t="shared" si="4"/>
        <v>7.0771627256825642</v>
      </c>
      <c r="E39" s="26"/>
      <c r="F39" s="26">
        <f t="shared" si="1"/>
        <v>-2.4286503680195892</v>
      </c>
      <c r="G39" s="27"/>
      <c r="H39" s="26">
        <f t="shared" si="2"/>
        <v>1.8674136016495988</v>
      </c>
      <c r="I39" s="6"/>
      <c r="P39" s="24" t="s">
        <v>12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0" spans="1:31">
      <c r="A40">
        <f t="shared" si="0"/>
        <v>32</v>
      </c>
      <c r="B40" s="27">
        <v>0.7232983989524655</v>
      </c>
      <c r="D40" s="26">
        <f t="shared" si="4"/>
        <v>7.6157378980778763</v>
      </c>
      <c r="E40" s="26"/>
      <c r="F40" s="26">
        <f t="shared" si="1"/>
        <v>-1.6795477853884222</v>
      </c>
      <c r="G40" s="27"/>
      <c r="H40" s="26">
        <f t="shared" si="2"/>
        <v>2.3475296955188574</v>
      </c>
      <c r="I40" s="6"/>
    </row>
    <row r="41" spans="1:31">
      <c r="A41">
        <f t="shared" si="0"/>
        <v>33</v>
      </c>
      <c r="B41" s="27">
        <v>1.7414367903256789</v>
      </c>
      <c r="D41" s="26">
        <f t="shared" si="4"/>
        <v>8.9300926342685116</v>
      </c>
      <c r="E41" s="26"/>
      <c r="F41" s="26">
        <f t="shared" si="1"/>
        <v>-0.25225433040759526</v>
      </c>
      <c r="G41" s="27"/>
      <c r="H41" s="26">
        <f t="shared" si="2"/>
        <v>4.0388870021277761</v>
      </c>
      <c r="I41" s="6"/>
    </row>
    <row r="42" spans="1:31">
      <c r="A42">
        <f t="shared" si="0"/>
        <v>34</v>
      </c>
      <c r="B42" s="27">
        <v>3.9598262446816079E-2</v>
      </c>
      <c r="D42" s="26">
        <f t="shared" si="4"/>
        <v>7.9511492112944975</v>
      </c>
      <c r="E42" s="26"/>
      <c r="F42" s="26">
        <f t="shared" si="1"/>
        <v>-1.2413959843252087</v>
      </c>
      <c r="G42" s="27"/>
      <c r="H42" s="26">
        <f t="shared" si="2"/>
        <v>3.9799918668450682</v>
      </c>
      <c r="I42" s="6"/>
    </row>
    <row r="43" spans="1:31">
      <c r="A43">
        <f t="shared" si="0"/>
        <v>35</v>
      </c>
      <c r="B43" s="27">
        <v>-1.2916507330373861</v>
      </c>
      <c r="D43" s="26">
        <f t="shared" si="4"/>
        <v>6.0814813331745876</v>
      </c>
      <c r="E43" s="26"/>
      <c r="F43" s="26">
        <f t="shared" si="1"/>
        <v>-3.7639319493246148</v>
      </c>
      <c r="G43" s="27"/>
      <c r="H43" s="26">
        <f t="shared" si="2"/>
        <v>1.4250635774401728</v>
      </c>
      <c r="I43" s="6"/>
    </row>
    <row r="44" spans="1:31">
      <c r="A44">
        <f t="shared" si="0"/>
        <v>36</v>
      </c>
      <c r="B44" s="27">
        <v>-1.3317958291736431</v>
      </c>
      <c r="D44" s="26">
        <f t="shared" si="4"/>
        <v>5.0130189040723803</v>
      </c>
      <c r="E44" s="26"/>
      <c r="F44" s="26">
        <f t="shared" si="1"/>
        <v>-4.7359513422998134</v>
      </c>
      <c r="G44" s="27"/>
      <c r="H44" s="26">
        <f t="shared" si="2"/>
        <v>-0.95216637470771814</v>
      </c>
      <c r="I44" s="6"/>
    </row>
    <row r="45" spans="1:31">
      <c r="A45">
        <f t="shared" si="0"/>
        <v>37</v>
      </c>
      <c r="B45" s="27">
        <v>1.2668579074670561</v>
      </c>
      <c r="D45" s="26">
        <f t="shared" si="4"/>
        <v>7.0240183047068658</v>
      </c>
      <c r="E45" s="26"/>
      <c r="F45" s="26">
        <f t="shared" si="1"/>
        <v>-2.1653991729544941</v>
      </c>
      <c r="G45" s="27"/>
      <c r="H45" s="26">
        <f t="shared" si="2"/>
        <v>0.31090932095626089</v>
      </c>
      <c r="I45" s="6"/>
    </row>
    <row r="46" spans="1:31">
      <c r="A46">
        <f t="shared" si="0"/>
        <v>38</v>
      </c>
      <c r="B46" s="27">
        <v>0.25586018637113739</v>
      </c>
      <c r="D46" s="26">
        <f t="shared" si="4"/>
        <v>7.1190702539599133</v>
      </c>
      <c r="E46" s="26"/>
      <c r="F46" s="26">
        <f t="shared" si="1"/>
        <v>-1.3573392784019234</v>
      </c>
      <c r="G46" s="27"/>
      <c r="H46" s="26">
        <f t="shared" si="2"/>
        <v>1.81366084812402</v>
      </c>
      <c r="I46" s="6"/>
    </row>
    <row r="47" spans="1:31">
      <c r="A47">
        <f t="shared" si="0"/>
        <v>39</v>
      </c>
      <c r="B47" s="27">
        <v>-0.86990894487826154</v>
      </c>
      <c r="D47" s="26">
        <f t="shared" si="4"/>
        <v>6.0455796947996916</v>
      </c>
      <c r="E47" s="26"/>
      <c r="F47" s="26">
        <f t="shared" si="1"/>
        <v>-3.1908068144184654</v>
      </c>
      <c r="G47" s="27"/>
      <c r="H47" s="26">
        <f t="shared" si="2"/>
        <v>0.80670665204974568</v>
      </c>
      <c r="I47" s="6"/>
    </row>
    <row r="48" spans="1:31">
      <c r="A48">
        <f t="shared" si="0"/>
        <v>40</v>
      </c>
      <c r="B48" s="27">
        <v>0.29207967600086704</v>
      </c>
      <c r="D48" s="26">
        <f t="shared" si="4"/>
        <v>6.6171485081406978</v>
      </c>
      <c r="E48" s="26"/>
      <c r="F48" s="26">
        <f t="shared" si="1"/>
        <v>-2.816856585413916</v>
      </c>
      <c r="G48" s="27"/>
      <c r="H48" s="26">
        <f t="shared" si="2"/>
        <v>0.62683207321344403</v>
      </c>
      <c r="I48" s="6"/>
    </row>
    <row r="49" spans="1:9">
      <c r="A49">
        <f t="shared" si="0"/>
        <v>41</v>
      </c>
      <c r="B49" s="27">
        <v>-0.3827221917163115</v>
      </c>
      <c r="D49" s="26">
        <f t="shared" si="4"/>
        <v>6.2567094877610732</v>
      </c>
      <c r="E49" s="26"/>
      <c r="F49" s="26">
        <f t="shared" si="1"/>
        <v>-2.6782664185157046</v>
      </c>
      <c r="G49" s="27"/>
      <c r="H49" s="26">
        <f t="shared" si="2"/>
        <v>0.66649122175168962</v>
      </c>
      <c r="I49" s="6"/>
    </row>
    <row r="50" spans="1:9">
      <c r="A50">
        <f t="shared" si="0"/>
        <v>42</v>
      </c>
      <c r="B50" s="27">
        <v>1.0380108506069519</v>
      </c>
      <c r="D50" s="26">
        <f t="shared" si="4"/>
        <v>7.4792010688755424</v>
      </c>
      <c r="E50" s="26"/>
      <c r="F50" s="26">
        <f t="shared" si="1"/>
        <v>-1.7298946835944662</v>
      </c>
      <c r="G50" s="27"/>
      <c r="H50" s="26">
        <f t="shared" si="2"/>
        <v>1.6366754883689631</v>
      </c>
      <c r="I50" s="6"/>
    </row>
    <row r="51" spans="1:9">
      <c r="A51">
        <f t="shared" si="0"/>
        <v>43</v>
      </c>
      <c r="B51" s="27">
        <v>0.17286424736084882</v>
      </c>
      <c r="D51" s="26">
        <f t="shared" si="4"/>
        <v>7.2864248352423973</v>
      </c>
      <c r="E51" s="26"/>
      <c r="F51" s="26">
        <f t="shared" si="1"/>
        <v>-1.6005281572142849</v>
      </c>
      <c r="G51" s="27"/>
      <c r="H51" s="26">
        <f t="shared" si="2"/>
        <v>2.2996433613886449</v>
      </c>
      <c r="I51" s="6"/>
    </row>
    <row r="52" spans="1:9">
      <c r="A52">
        <f t="shared" si="0"/>
        <v>44</v>
      </c>
      <c r="B52" s="27">
        <v>-0.68535769059963059</v>
      </c>
      <c r="D52" s="26">
        <f t="shared" si="4"/>
        <v>6.3221759687836885</v>
      </c>
      <c r="E52" s="26"/>
      <c r="F52" s="26">
        <f t="shared" si="1"/>
        <v>-3.0643527174470364</v>
      </c>
      <c r="G52" s="27"/>
      <c r="H52" s="26">
        <f t="shared" si="2"/>
        <v>1.2004511313167183</v>
      </c>
      <c r="I52" s="6"/>
    </row>
    <row r="53" spans="1:9">
      <c r="A53">
        <f t="shared" si="0"/>
        <v>45</v>
      </c>
      <c r="B53" s="27">
        <v>0.73517412602086551</v>
      </c>
      <c r="D53" s="26">
        <f t="shared" si="4"/>
        <v>7.212370908851895</v>
      </c>
      <c r="E53" s="26"/>
      <c r="F53" s="26">
        <f t="shared" si="1"/>
        <v>-2.2445762573988759</v>
      </c>
      <c r="G53" s="27"/>
      <c r="H53" s="26">
        <f t="shared" si="2"/>
        <v>1.4156718648253193</v>
      </c>
      <c r="I53" s="6"/>
    </row>
    <row r="54" spans="1:9">
      <c r="A54">
        <f t="shared" si="0"/>
        <v>46</v>
      </c>
      <c r="B54" s="27">
        <v>1.1299630386929493</v>
      </c>
      <c r="D54" s="26">
        <f t="shared" si="4"/>
        <v>8.0967670385614916</v>
      </c>
      <c r="E54" s="26"/>
      <c r="F54" s="26">
        <f t="shared" si="1"/>
        <v>-0.8554150730924448</v>
      </c>
      <c r="G54" s="27"/>
      <c r="H54" s="26">
        <f t="shared" si="2"/>
        <v>2.9232044525614809</v>
      </c>
      <c r="I54" s="6"/>
    </row>
    <row r="55" spans="1:9">
      <c r="A55">
        <f t="shared" si="0"/>
        <v>47</v>
      </c>
      <c r="B55" s="27">
        <v>-1.680928107816726</v>
      </c>
      <c r="D55" s="26">
        <f t="shared" si="4"/>
        <v>5.7722937633920948</v>
      </c>
      <c r="E55" s="26"/>
      <c r="F55" s="26">
        <f t="shared" si="1"/>
        <v>-3.3899539807316614</v>
      </c>
      <c r="G55" s="27"/>
      <c r="H55" s="26">
        <f t="shared" si="2"/>
        <v>1.2178084681771533</v>
      </c>
      <c r="I55" s="6"/>
    </row>
    <row r="56" spans="1:9">
      <c r="A56">
        <f t="shared" si="0"/>
        <v>48</v>
      </c>
      <c r="B56" s="27">
        <v>-1.2143436833866872</v>
      </c>
      <c r="D56" s="26">
        <f t="shared" si="4"/>
        <v>4.9604178864789645</v>
      </c>
      <c r="E56" s="26"/>
      <c r="F56" s="26">
        <f t="shared" si="1"/>
        <v>-4.8909933588583954</v>
      </c>
      <c r="G56" s="27"/>
      <c r="H56" s="26">
        <f t="shared" si="2"/>
        <v>-1.2211987013609611</v>
      </c>
      <c r="I56" s="6"/>
    </row>
    <row r="57" spans="1:9">
      <c r="A57">
        <f t="shared" si="0"/>
        <v>49</v>
      </c>
      <c r="B57" s="27">
        <v>6.5260792325716466E-2</v>
      </c>
      <c r="D57" s="26">
        <f t="shared" si="4"/>
        <v>5.7934906298891473</v>
      </c>
      <c r="E57" s="26"/>
      <c r="F57" s="26">
        <f t="shared" si="1"/>
        <v>-3.2847797860449646</v>
      </c>
      <c r="G57" s="27"/>
      <c r="H57" s="26">
        <f t="shared" si="2"/>
        <v>-0.95643907179349319</v>
      </c>
      <c r="I57" s="6"/>
    </row>
    <row r="58" spans="1:9">
      <c r="A58">
        <f t="shared" si="0"/>
        <v>50</v>
      </c>
      <c r="B58" s="27">
        <v>0.77257936936803162</v>
      </c>
      <c r="D58" s="26">
        <f t="shared" si="4"/>
        <v>6.9589992158070633</v>
      </c>
      <c r="E58" s="26"/>
      <c r="F58" s="26">
        <f t="shared" si="1"/>
        <v>-1.6817380760039669</v>
      </c>
      <c r="G58" s="27"/>
      <c r="H58" s="26">
        <f t="shared" si="2"/>
        <v>0.79222043450961188</v>
      </c>
      <c r="I58" s="6"/>
    </row>
    <row r="59" spans="1:9">
      <c r="A59">
        <f t="shared" si="0"/>
        <v>51</v>
      </c>
      <c r="B59" s="27">
        <v>-1.710895958240144</v>
      </c>
      <c r="D59" s="26">
        <f t="shared" si="4"/>
        <v>5.1165536104537406</v>
      </c>
      <c r="E59" s="26"/>
      <c r="F59" s="26">
        <f t="shared" si="1"/>
        <v>-3.6700903996825218</v>
      </c>
      <c r="G59" s="27"/>
      <c r="H59" s="26">
        <f t="shared" si="2"/>
        <v>-0.23436916070223524</v>
      </c>
      <c r="I59" s="6"/>
    </row>
    <row r="60" spans="1:9">
      <c r="A60">
        <f t="shared" si="0"/>
        <v>52</v>
      </c>
      <c r="B60" s="27">
        <v>-1.0700091479520779</v>
      </c>
      <c r="D60" s="26">
        <f t="shared" si="4"/>
        <v>4.7440953377974795</v>
      </c>
      <c r="E60" s="26"/>
      <c r="F60" s="26">
        <f t="shared" si="1"/>
        <v>-4.7676363187201787</v>
      </c>
      <c r="G60" s="27"/>
      <c r="H60" s="26">
        <f t="shared" si="2"/>
        <v>-1.8965393571064082</v>
      </c>
      <c r="I60" s="6"/>
    </row>
    <row r="61" spans="1:9">
      <c r="A61">
        <f t="shared" si="0"/>
        <v>53</v>
      </c>
      <c r="B61" s="27">
        <v>0.77144477472756989</v>
      </c>
      <c r="D61" s="26">
        <f t="shared" si="4"/>
        <v>6.3806972105161837</v>
      </c>
      <c r="E61" s="26"/>
      <c r="F61" s="26">
        <f t="shared" si="1"/>
        <v>-2.4775616288388846</v>
      </c>
      <c r="G61" s="27"/>
      <c r="H61" s="26">
        <f t="shared" si="2"/>
        <v>-0.52065827524740915</v>
      </c>
      <c r="I61" s="6"/>
    </row>
    <row r="62" spans="1:9">
      <c r="A62">
        <f t="shared" si="0"/>
        <v>54</v>
      </c>
      <c r="B62" s="27">
        <v>0.71596332418266684</v>
      </c>
      <c r="D62" s="26">
        <f t="shared" si="4"/>
        <v>7.2253467899665687</v>
      </c>
      <c r="E62" s="26"/>
      <c r="F62" s="26">
        <f t="shared" si="1"/>
        <v>-1.2440253335080342</v>
      </c>
      <c r="G62" s="27"/>
      <c r="H62" s="26">
        <f t="shared" si="2"/>
        <v>1.4696126151058908</v>
      </c>
      <c r="I62" s="6"/>
    </row>
    <row r="63" spans="1:9">
      <c r="A63">
        <f t="shared" si="0"/>
        <v>55</v>
      </c>
      <c r="B63" s="27">
        <v>9.1121137302252464E-2</v>
      </c>
      <c r="D63" s="26">
        <f t="shared" si="4"/>
        <v>7.0650618717838656</v>
      </c>
      <c r="E63" s="26"/>
      <c r="F63" s="26">
        <f t="shared" si="1"/>
        <v>-1.9077045357698807</v>
      </c>
      <c r="G63" s="27"/>
      <c r="H63" s="26">
        <f t="shared" si="2"/>
        <v>1.9005824025383593</v>
      </c>
      <c r="I63" s="6"/>
    </row>
    <row r="64" spans="1:9">
      <c r="A64">
        <f t="shared" si="0"/>
        <v>56</v>
      </c>
      <c r="B64" s="27">
        <v>-0.47157982407952659</v>
      </c>
      <c r="D64" s="26">
        <f t="shared" si="4"/>
        <v>6.4142042054015995</v>
      </c>
      <c r="E64" s="26"/>
      <c r="F64" s="26">
        <f t="shared" si="1"/>
        <v>-2.9077950279679499</v>
      </c>
      <c r="G64" s="27"/>
      <c r="H64" s="26">
        <f t="shared" si="2"/>
        <v>1.1375252934281479</v>
      </c>
      <c r="I64" s="6"/>
    </row>
    <row r="65" spans="1:31">
      <c r="A65">
        <f t="shared" si="0"/>
        <v>57</v>
      </c>
      <c r="B65" s="27">
        <v>-0.37984364098520018</v>
      </c>
      <c r="D65" s="26">
        <f t="shared" si="4"/>
        <v>6.1479686719856801</v>
      </c>
      <c r="E65" s="26"/>
      <c r="F65" s="26">
        <f t="shared" si="1"/>
        <v>-3.2099495178408688</v>
      </c>
      <c r="G65" s="27"/>
      <c r="H65" s="26">
        <f t="shared" si="2"/>
        <v>0.41568939354461265</v>
      </c>
      <c r="I65" s="6"/>
    </row>
    <row r="66" spans="1:31">
      <c r="A66">
        <f t="shared" si="0"/>
        <v>58</v>
      </c>
      <c r="B66" s="27">
        <v>0.12459395293262787</v>
      </c>
      <c r="D66" s="26">
        <f t="shared" si="4"/>
        <v>6.5059767225247516</v>
      </c>
      <c r="E66" s="26"/>
      <c r="F66" s="26">
        <f t="shared" si="1"/>
        <v>-2.6412965957570123</v>
      </c>
      <c r="G66" s="27"/>
      <c r="H66" s="26">
        <f t="shared" si="2"/>
        <v>0.58733257069252476</v>
      </c>
      <c r="I66" s="6"/>
    </row>
    <row r="67" spans="1:31">
      <c r="A67">
        <f t="shared" si="0"/>
        <v>59</v>
      </c>
      <c r="B67" s="27">
        <v>-0.68526105678756721</v>
      </c>
      <c r="D67" s="26">
        <f t="shared" si="4"/>
        <v>5.8930261406010462</v>
      </c>
      <c r="E67" s="26"/>
      <c r="F67" s="26">
        <f t="shared" si="1"/>
        <v>-3.0980452897347277</v>
      </c>
      <c r="G67" s="27"/>
      <c r="H67" s="26">
        <f t="shared" si="2"/>
        <v>0.22498762414616091</v>
      </c>
      <c r="I67" s="6"/>
    </row>
    <row r="68" spans="1:31">
      <c r="A68">
        <f t="shared" si="0"/>
        <v>60</v>
      </c>
      <c r="B68" s="27">
        <v>-0.71497652243124321</v>
      </c>
      <c r="D68" s="26">
        <f t="shared" si="4"/>
        <v>5.526187854899332</v>
      </c>
      <c r="E68" s="26"/>
      <c r="F68" s="26">
        <f t="shared" si="1"/>
        <v>-3.6946592621825403</v>
      </c>
      <c r="G68" s="27"/>
      <c r="H68" s="26">
        <f t="shared" si="2"/>
        <v>-0.57091606890215174</v>
      </c>
      <c r="I68" s="6"/>
    </row>
    <row r="69" spans="1:31">
      <c r="A69">
        <f t="shared" si="0"/>
        <v>61</v>
      </c>
      <c r="B69" s="27">
        <v>0.43361069401726127</v>
      </c>
      <c r="D69" s="26">
        <f t="shared" si="4"/>
        <v>6.4730140142118939</v>
      </c>
      <c r="E69" s="26"/>
      <c r="F69" s="26">
        <f t="shared" si="1"/>
        <v>-2.566872871684609</v>
      </c>
      <c r="G69" s="27"/>
      <c r="H69" s="26">
        <f t="shared" si="2"/>
        <v>0.11912329041920755</v>
      </c>
      <c r="I69" s="6"/>
    </row>
    <row r="70" spans="1:31">
      <c r="A70">
        <f t="shared" si="0"/>
        <v>62</v>
      </c>
      <c r="B70" s="27">
        <v>0.5975698513793759</v>
      </c>
      <c r="D70" s="26">
        <f t="shared" si="4"/>
        <v>7.1577275591959175</v>
      </c>
      <c r="E70" s="26"/>
      <c r="F70" s="26">
        <f t="shared" si="1"/>
        <v>-1.5989026628085412</v>
      </c>
      <c r="G70" s="27"/>
      <c r="H70" s="26">
        <f t="shared" si="2"/>
        <v>1.466615146922023</v>
      </c>
      <c r="I70" s="6"/>
    </row>
    <row r="71" spans="1:31" ht="23.25">
      <c r="A71">
        <f t="shared" si="0"/>
        <v>63</v>
      </c>
      <c r="B71" s="27">
        <v>-0.41327780309075024</v>
      </c>
      <c r="D71" s="26">
        <f t="shared" si="4"/>
        <v>6.523472354467005</v>
      </c>
      <c r="E71" s="26"/>
      <c r="F71" s="26">
        <f t="shared" si="1"/>
        <v>-2.4949789071251871</v>
      </c>
      <c r="G71" s="27"/>
      <c r="H71" s="26">
        <f t="shared" si="2"/>
        <v>1.3116594236819257</v>
      </c>
      <c r="I71" s="6"/>
      <c r="P71" s="24" t="s">
        <v>13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</row>
    <row r="72" spans="1:31">
      <c r="A72">
        <f t="shared" si="0"/>
        <v>64</v>
      </c>
      <c r="B72" s="27">
        <v>-1.0734038369264454</v>
      </c>
      <c r="D72" s="26">
        <f t="shared" si="4"/>
        <v>5.5145059580304077</v>
      </c>
      <c r="E72" s="26"/>
      <c r="F72" s="26">
        <f t="shared" si="1"/>
        <v>-3.8626982990899705</v>
      </c>
      <c r="G72" s="27"/>
      <c r="H72" s="26">
        <f t="shared" si="2"/>
        <v>-0.14128561606491141</v>
      </c>
      <c r="I72" s="6"/>
    </row>
    <row r="73" spans="1:31">
      <c r="A73">
        <f t="shared" si="0"/>
        <v>65</v>
      </c>
      <c r="B73" s="27">
        <v>-0.57892520999303088</v>
      </c>
      <c r="D73" s="26">
        <f t="shared" si="4"/>
        <v>5.4540530669236933</v>
      </c>
      <c r="E73" s="26"/>
      <c r="F73" s="26">
        <f t="shared" si="1"/>
        <v>-3.8303078958415426</v>
      </c>
      <c r="G73" s="27"/>
      <c r="H73" s="26">
        <f t="shared" si="2"/>
        <v>-0.90801498467724384</v>
      </c>
      <c r="I73" s="6"/>
    </row>
    <row r="74" spans="1:31">
      <c r="A74">
        <f t="shared" si="0"/>
        <v>66</v>
      </c>
      <c r="B74" s="27">
        <v>-0.59930925999651663</v>
      </c>
      <c r="D74" s="26">
        <f t="shared" si="4"/>
        <v>5.4004199268115149</v>
      </c>
      <c r="E74" s="26"/>
      <c r="F74" s="26">
        <f t="shared" si="1"/>
        <v>-3.5045569069916382</v>
      </c>
      <c r="G74" s="27"/>
      <c r="H74" s="26">
        <f t="shared" si="2"/>
        <v>-1.0039651485641223</v>
      </c>
      <c r="I74" s="6"/>
    </row>
    <row r="75" spans="1:31">
      <c r="A75">
        <f t="shared" ref="A75:A138" si="5">1+A74</f>
        <v>67</v>
      </c>
      <c r="B75" s="27">
        <v>-0.22114932107797358</v>
      </c>
      <c r="D75" s="26">
        <f t="shared" si="4"/>
        <v>5.7490816386683594</v>
      </c>
      <c r="E75" s="26"/>
      <c r="F75" s="26">
        <f t="shared" ref="F75:F138" si="6">$F$7+B75+$F$5*B74</f>
        <v>-3.1406658030755352</v>
      </c>
      <c r="G75" s="27"/>
      <c r="H75" s="26">
        <f t="shared" ref="H75:H138" si="7">$H$7+$H$3*H74+B75+$H$5*B74</f>
        <v>-0.69284663478580255</v>
      </c>
      <c r="I75" s="6"/>
    </row>
    <row r="76" spans="1:31">
      <c r="A76">
        <f t="shared" si="5"/>
        <v>68</v>
      </c>
      <c r="B76" s="27">
        <v>-1.3981980373500846</v>
      </c>
      <c r="D76" s="26">
        <f t="shared" ref="D76:D139" si="8">$D$7+$D$3*D75+B76</f>
        <v>4.7637968639175128</v>
      </c>
      <c r="E76" s="26"/>
      <c r="F76" s="26">
        <f t="shared" si="6"/>
        <v>-4.0530025621046661</v>
      </c>
      <c r="G76" s="27"/>
      <c r="H76" s="26">
        <f t="shared" si="7"/>
        <v>-1.4340682112368577</v>
      </c>
      <c r="I76" s="6"/>
    </row>
    <row r="77" spans="1:31">
      <c r="A77">
        <f t="shared" si="5"/>
        <v>69</v>
      </c>
      <c r="B77" s="27">
        <v>-2.0047991711180657</v>
      </c>
      <c r="D77" s="26">
        <f t="shared" si="8"/>
        <v>3.6152891040365667</v>
      </c>
      <c r="E77" s="26"/>
      <c r="F77" s="26">
        <f t="shared" si="6"/>
        <v>-5.483537797263125</v>
      </c>
      <c r="G77" s="27"/>
      <c r="H77" s="26">
        <f t="shared" si="7"/>
        <v>-3.2722753134433966</v>
      </c>
      <c r="I77" s="6"/>
    </row>
    <row r="78" spans="1:31">
      <c r="A78">
        <f t="shared" si="5"/>
        <v>70</v>
      </c>
      <c r="B78" s="27">
        <v>-0.60609636420849711</v>
      </c>
      <c r="D78" s="26">
        <f t="shared" si="8"/>
        <v>4.3823126430116144</v>
      </c>
      <c r="E78" s="26"/>
      <c r="F78" s="26">
        <f t="shared" si="6"/>
        <v>-4.5094557839911431</v>
      </c>
      <c r="G78" s="27"/>
      <c r="H78" s="26">
        <f t="shared" si="7"/>
        <v>-3.3092072063850111</v>
      </c>
      <c r="I78" s="6"/>
    </row>
    <row r="79" spans="1:31">
      <c r="A79">
        <f t="shared" si="5"/>
        <v>71</v>
      </c>
      <c r="B79" s="27">
        <v>-1.6068088370957412</v>
      </c>
      <c r="D79" s="26">
        <f t="shared" si="8"/>
        <v>3.8034631165606463</v>
      </c>
      <c r="E79" s="26"/>
      <c r="F79" s="26">
        <f t="shared" si="6"/>
        <v>-4.5310762920416892</v>
      </c>
      <c r="G79" s="27"/>
      <c r="H79" s="26">
        <f t="shared" si="7"/>
        <v>-3.3511402555534451</v>
      </c>
      <c r="I79" s="6"/>
    </row>
    <row r="80" spans="1:31">
      <c r="A80">
        <f t="shared" si="5"/>
        <v>72</v>
      </c>
      <c r="B80" s="27">
        <v>-0.37106019590282813</v>
      </c>
      <c r="D80" s="26">
        <f t="shared" si="8"/>
        <v>4.7208445182055279</v>
      </c>
      <c r="E80" s="26"/>
      <c r="F80" s="26">
        <f t="shared" si="6"/>
        <v>-3.995826381869847</v>
      </c>
      <c r="G80" s="27"/>
      <c r="H80" s="26">
        <f t="shared" si="7"/>
        <v>-2.8389535224242417</v>
      </c>
      <c r="I80" s="6"/>
    </row>
    <row r="81" spans="1:9">
      <c r="A81">
        <f t="shared" si="5"/>
        <v>73</v>
      </c>
      <c r="B81" s="27">
        <v>-0.54701558838132769</v>
      </c>
      <c r="D81" s="26">
        <f t="shared" si="8"/>
        <v>5.0494488966317128</v>
      </c>
      <c r="E81" s="26"/>
      <c r="F81" s="26">
        <f t="shared" si="6"/>
        <v>-3.3067577255133074</v>
      </c>
      <c r="G81" s="27"/>
      <c r="H81" s="26">
        <f t="shared" si="7"/>
        <v>-1.8681821628466404</v>
      </c>
      <c r="I81" s="6"/>
    </row>
    <row r="82" spans="1:9">
      <c r="A82">
        <f t="shared" si="5"/>
        <v>74</v>
      </c>
      <c r="B82" s="27">
        <v>-1.1871316019096412</v>
      </c>
      <c r="D82" s="26">
        <f t="shared" si="8"/>
        <v>4.590065291237801</v>
      </c>
      <c r="E82" s="26"/>
      <c r="F82" s="26">
        <f t="shared" si="6"/>
        <v>-4.0700425137765706</v>
      </c>
      <c r="G82" s="27"/>
      <c r="H82" s="26">
        <f t="shared" si="7"/>
        <v>-2.0975427033422229</v>
      </c>
      <c r="I82" s="6"/>
    </row>
    <row r="83" spans="1:9">
      <c r="A83">
        <f t="shared" si="5"/>
        <v>75</v>
      </c>
      <c r="B83" s="27">
        <v>0.70650685302098282</v>
      </c>
      <c r="D83" s="26">
        <f t="shared" si="8"/>
        <v>6.2310427632017742</v>
      </c>
      <c r="E83" s="26"/>
      <c r="F83" s="26">
        <f t="shared" si="6"/>
        <v>-2.624485268315766</v>
      </c>
      <c r="G83" s="27"/>
      <c r="H83" s="26">
        <f t="shared" si="7"/>
        <v>-0.77813375515398864</v>
      </c>
      <c r="I83" s="6"/>
    </row>
    <row r="84" spans="1:9">
      <c r="A84">
        <f t="shared" si="5"/>
        <v>76</v>
      </c>
      <c r="B84" s="27">
        <v>1.2588770914589986</v>
      </c>
      <c r="D84" s="26">
        <f t="shared" si="8"/>
        <v>7.6859506112199742</v>
      </c>
      <c r="E84" s="26"/>
      <c r="F84" s="26">
        <f t="shared" si="6"/>
        <v>-0.74656811142631341</v>
      </c>
      <c r="G84" s="27"/>
      <c r="H84" s="26">
        <f t="shared" si="7"/>
        <v>1.8254583232389927</v>
      </c>
      <c r="I84" s="6"/>
    </row>
    <row r="85" spans="1:9">
      <c r="A85">
        <f t="shared" si="5"/>
        <v>77</v>
      </c>
      <c r="B85" s="27">
        <v>0.10057419785880484</v>
      </c>
      <c r="D85" s="26">
        <f t="shared" si="8"/>
        <v>7.3278470340297908</v>
      </c>
      <c r="E85" s="26"/>
      <c r="F85" s="26">
        <f t="shared" si="6"/>
        <v>-1.5182118381198961</v>
      </c>
      <c r="G85" s="27"/>
      <c r="H85" s="26">
        <f t="shared" si="7"/>
        <v>2.4857902396615499</v>
      </c>
      <c r="I85" s="6"/>
    </row>
    <row r="86" spans="1:9">
      <c r="A86">
        <f t="shared" si="5"/>
        <v>78</v>
      </c>
      <c r="B86" s="27">
        <v>-0.74745912570506334</v>
      </c>
      <c r="D86" s="26">
        <f t="shared" si="8"/>
        <v>6.2828567430113216</v>
      </c>
      <c r="E86" s="26"/>
      <c r="F86" s="26">
        <f t="shared" si="6"/>
        <v>-3.1770571872039</v>
      </c>
      <c r="G86" s="27"/>
      <c r="H86" s="26">
        <f t="shared" si="7"/>
        <v>1.1901274446099526</v>
      </c>
      <c r="I86" s="6"/>
    </row>
    <row r="87" spans="1:9">
      <c r="A87">
        <f t="shared" si="5"/>
        <v>79</v>
      </c>
      <c r="B87" s="27">
        <v>-4.6336481318576261E-2</v>
      </c>
      <c r="D87" s="26">
        <f t="shared" si="8"/>
        <v>6.4092347273376511</v>
      </c>
      <c r="E87" s="26"/>
      <c r="F87" s="26">
        <f t="shared" si="6"/>
        <v>-3.0695578693121206</v>
      </c>
      <c r="G87" s="27"/>
      <c r="H87" s="26">
        <f t="shared" si="7"/>
        <v>0.58501222522335339</v>
      </c>
      <c r="I87" s="6"/>
    </row>
    <row r="88" spans="1:9">
      <c r="A88">
        <f t="shared" si="5"/>
        <v>80</v>
      </c>
      <c r="B88" s="27">
        <v>0.65851281760842539</v>
      </c>
      <c r="D88" s="26">
        <f t="shared" si="8"/>
        <v>7.1835919176441339</v>
      </c>
      <c r="E88" s="26"/>
      <c r="F88" s="26">
        <f t="shared" si="6"/>
        <v>-1.873922719314578</v>
      </c>
      <c r="G88" s="27"/>
      <c r="H88" s="26">
        <f t="shared" si="7"/>
        <v>1.4478340045582665</v>
      </c>
      <c r="I88" s="6"/>
    </row>
    <row r="89" spans="1:9">
      <c r="A89">
        <f t="shared" si="5"/>
        <v>81</v>
      </c>
      <c r="B89" s="27">
        <v>-0.11219071893719956</v>
      </c>
      <c r="D89" s="26">
        <f t="shared" si="8"/>
        <v>6.8387848357670737</v>
      </c>
      <c r="E89" s="26"/>
      <c r="F89" s="26">
        <f t="shared" si="6"/>
        <v>-2.1512317466113018</v>
      </c>
      <c r="G89" s="27"/>
      <c r="H89" s="26">
        <f t="shared" si="7"/>
        <v>1.6450769558957448</v>
      </c>
      <c r="I89" s="6"/>
    </row>
    <row r="90" spans="1:9">
      <c r="A90">
        <f t="shared" si="5"/>
        <v>82</v>
      </c>
      <c r="B90" s="27">
        <v>0.2260117071273271</v>
      </c>
      <c r="D90" s="26">
        <f t="shared" si="8"/>
        <v>6.9873433667992177</v>
      </c>
      <c r="E90" s="26"/>
      <c r="F90" s="26">
        <f t="shared" si="6"/>
        <v>-2.3525217961287126</v>
      </c>
      <c r="G90" s="27"/>
      <c r="H90" s="26">
        <f t="shared" si="7"/>
        <v>1.552270529613947</v>
      </c>
      <c r="I90" s="6"/>
    </row>
    <row r="91" spans="1:9">
      <c r="A91">
        <f t="shared" si="5"/>
        <v>83</v>
      </c>
      <c r="B91" s="27">
        <v>0.22711105884809513</v>
      </c>
      <c r="D91" s="26">
        <f t="shared" si="8"/>
        <v>7.0701499105876646</v>
      </c>
      <c r="E91" s="26"/>
      <c r="F91" s="26">
        <f t="shared" si="6"/>
        <v>-2.1146807461627759</v>
      </c>
      <c r="G91" s="27"/>
      <c r="H91" s="26">
        <f t="shared" si="7"/>
        <v>1.739068045124895</v>
      </c>
      <c r="I91" s="6"/>
    </row>
    <row r="92" spans="1:9">
      <c r="A92">
        <f t="shared" si="5"/>
        <v>84</v>
      </c>
      <c r="B92" s="27">
        <v>-0.5696335847460432</v>
      </c>
      <c r="D92" s="26">
        <f t="shared" si="8"/>
        <v>6.3189488660771733</v>
      </c>
      <c r="E92" s="26"/>
      <c r="F92" s="26">
        <f t="shared" si="6"/>
        <v>-2.9106558435523766</v>
      </c>
      <c r="G92" s="27"/>
      <c r="H92" s="26">
        <f t="shared" si="7"/>
        <v>1.0458315812663157</v>
      </c>
      <c r="I92" s="6"/>
    </row>
    <row r="93" spans="1:9">
      <c r="A93">
        <f t="shared" si="5"/>
        <v>85</v>
      </c>
      <c r="B93" s="27">
        <v>1.288663042942062</v>
      </c>
      <c r="D93" s="26">
        <f t="shared" si="8"/>
        <v>7.7640849192845076</v>
      </c>
      <c r="E93" s="26"/>
      <c r="F93" s="26">
        <f t="shared" si="6"/>
        <v>-1.6100804663801682</v>
      </c>
      <c r="G93" s="27"/>
      <c r="H93" s="26">
        <f t="shared" si="7"/>
        <v>1.9651269033163055</v>
      </c>
      <c r="I93" s="6"/>
    </row>
    <row r="94" spans="1:9">
      <c r="A94">
        <f t="shared" si="5"/>
        <v>86</v>
      </c>
      <c r="B94" s="27">
        <v>-1.385503765050089</v>
      </c>
      <c r="D94" s="26">
        <f t="shared" si="8"/>
        <v>5.8847429405563902</v>
      </c>
      <c r="E94" s="26"/>
      <c r="F94" s="26">
        <f t="shared" si="6"/>
        <v>-2.9834396349906456</v>
      </c>
      <c r="G94" s="27"/>
      <c r="H94" s="26">
        <f t="shared" si="7"/>
        <v>1.0973801618333225</v>
      </c>
      <c r="I94" s="6"/>
    </row>
    <row r="95" spans="1:9">
      <c r="A95">
        <f t="shared" si="5"/>
        <v>87</v>
      </c>
      <c r="B95" s="27">
        <v>9.7959400591207668E-2</v>
      </c>
      <c r="D95" s="26">
        <f t="shared" si="8"/>
        <v>6.3345680178972223</v>
      </c>
      <c r="E95" s="26"/>
      <c r="F95" s="26">
        <f t="shared" si="6"/>
        <v>-3.3718932349438546</v>
      </c>
      <c r="G95" s="27"/>
      <c r="H95" s="26">
        <f t="shared" si="7"/>
        <v>0.23166585406447304</v>
      </c>
      <c r="I95" s="6"/>
    </row>
    <row r="96" spans="1:9">
      <c r="A96">
        <f t="shared" si="5"/>
        <v>88</v>
      </c>
      <c r="B96" s="27">
        <v>-0.3166780970786931</v>
      </c>
      <c r="D96" s="26">
        <f t="shared" si="8"/>
        <v>6.1673343127647797</v>
      </c>
      <c r="E96" s="26"/>
      <c r="F96" s="26">
        <f t="shared" si="6"/>
        <v>-2.7481065166648477</v>
      </c>
      <c r="G96" s="27"/>
      <c r="H96" s="26">
        <f t="shared" si="7"/>
        <v>0.37930970307061251</v>
      </c>
      <c r="I96" s="6"/>
    </row>
    <row r="97" spans="1:9">
      <c r="A97">
        <f t="shared" si="5"/>
        <v>89</v>
      </c>
      <c r="B97" s="27">
        <v>-1.1489964890643023</v>
      </c>
      <c r="D97" s="26">
        <f t="shared" si="8"/>
        <v>5.2430373829563273</v>
      </c>
      <c r="E97" s="26"/>
      <c r="F97" s="26">
        <f t="shared" si="6"/>
        <v>-3.8706711570193875</v>
      </c>
      <c r="G97" s="27"/>
      <c r="H97" s="26">
        <f t="shared" si="7"/>
        <v>-0.66205082033055063</v>
      </c>
      <c r="I97" s="6"/>
    </row>
    <row r="98" spans="1:9">
      <c r="A98">
        <f t="shared" si="5"/>
        <v>90</v>
      </c>
      <c r="B98" s="27">
        <v>1.9430990505497903</v>
      </c>
      <c r="D98" s="26">
        <f t="shared" si="8"/>
        <v>7.8267696111757701</v>
      </c>
      <c r="E98" s="26"/>
      <c r="F98" s="26">
        <f t="shared" si="6"/>
        <v>-1.3611984917952213</v>
      </c>
      <c r="G98" s="27"/>
      <c r="H98" s="26">
        <f t="shared" si="7"/>
        <v>1.2746735570229757</v>
      </c>
      <c r="I98" s="6"/>
    </row>
    <row r="99" spans="1:9">
      <c r="A99">
        <f t="shared" si="5"/>
        <v>91</v>
      </c>
      <c r="B99" s="27">
        <v>-2.4837572709657252</v>
      </c>
      <c r="D99" s="26">
        <f t="shared" si="8"/>
        <v>4.8209660151809484</v>
      </c>
      <c r="E99" s="26"/>
      <c r="F99" s="26">
        <f t="shared" si="6"/>
        <v>-3.623587935580872</v>
      </c>
      <c r="G99" s="27"/>
      <c r="H99" s="26">
        <f t="shared" si="7"/>
        <v>7.7482520781764652E-2</v>
      </c>
      <c r="I99" s="6"/>
    </row>
    <row r="100" spans="1:9">
      <c r="A100">
        <f t="shared" si="5"/>
        <v>92</v>
      </c>
      <c r="B100" s="27">
        <v>-1.5451178114744835</v>
      </c>
      <c r="D100" s="26">
        <f t="shared" si="8"/>
        <v>4.1064134968750388</v>
      </c>
      <c r="E100" s="26"/>
      <c r="F100" s="26">
        <f t="shared" si="6"/>
        <v>-5.7837479011504911</v>
      </c>
      <c r="G100" s="27"/>
      <c r="H100" s="26">
        <f t="shared" si="7"/>
        <v>-2.7411325147205208</v>
      </c>
      <c r="I100" s="6"/>
    </row>
    <row r="101" spans="1:9">
      <c r="A101">
        <f t="shared" si="5"/>
        <v>93</v>
      </c>
      <c r="B101" s="27">
        <v>-0.59528474594117142</v>
      </c>
      <c r="D101" s="26">
        <f t="shared" si="8"/>
        <v>4.6632426773400999</v>
      </c>
      <c r="E101" s="26"/>
      <c r="F101" s="26">
        <f t="shared" si="6"/>
        <v>-4.1768672139733098</v>
      </c>
      <c r="G101" s="27"/>
      <c r="H101" s="26">
        <f t="shared" si="7"/>
        <v>-2.6844900970695962</v>
      </c>
      <c r="I101" s="6"/>
    </row>
    <row r="102" spans="1:9">
      <c r="A102">
        <f t="shared" si="5"/>
        <v>94</v>
      </c>
      <c r="B102" s="27">
        <v>-2.5820554583333433E-2</v>
      </c>
      <c r="D102" s="26">
        <f t="shared" si="8"/>
        <v>5.5389629179537216</v>
      </c>
      <c r="E102" s="26"/>
      <c r="F102" s="26">
        <f t="shared" si="6"/>
        <v>-2.9425198767421534</v>
      </c>
      <c r="G102" s="27"/>
      <c r="H102" s="26">
        <f t="shared" si="7"/>
        <v>-1.4189894301304316</v>
      </c>
      <c r="I102" s="6"/>
    </row>
    <row r="103" spans="1:9">
      <c r="A103">
        <f t="shared" si="5"/>
        <v>95</v>
      </c>
      <c r="B103" s="27">
        <v>0.81909547589020804</v>
      </c>
      <c r="D103" s="26">
        <f t="shared" si="8"/>
        <v>6.8655250807647548</v>
      </c>
      <c r="E103" s="26"/>
      <c r="F103" s="26">
        <f t="shared" si="6"/>
        <v>-1.6989789123181254</v>
      </c>
      <c r="G103" s="27"/>
      <c r="H103" s="26">
        <f t="shared" si="7"/>
        <v>0.52057690111013721</v>
      </c>
      <c r="I103" s="6"/>
    </row>
    <row r="104" spans="1:9">
      <c r="A104">
        <f t="shared" si="5"/>
        <v>96</v>
      </c>
      <c r="B104" s="27">
        <v>2.2642234398517758</v>
      </c>
      <c r="D104" s="26">
        <f t="shared" si="8"/>
        <v>9.0402622342723902</v>
      </c>
      <c r="E104" s="26"/>
      <c r="F104" s="26">
        <f t="shared" si="6"/>
        <v>0.33759027297492139</v>
      </c>
      <c r="G104" s="27"/>
      <c r="H104" s="26">
        <f t="shared" si="7"/>
        <v>3.6239075685854969</v>
      </c>
      <c r="I104" s="6"/>
    </row>
    <row r="105" spans="1:9">
      <c r="A105">
        <f t="shared" si="5"/>
        <v>97</v>
      </c>
      <c r="B105" s="27">
        <v>0.696136339684017</v>
      </c>
      <c r="D105" s="26">
        <f t="shared" si="8"/>
        <v>8.6682805685338309</v>
      </c>
      <c r="E105" s="26"/>
      <c r="F105" s="26">
        <f t="shared" si="6"/>
        <v>-0.21890725241973996</v>
      </c>
      <c r="G105" s="27"/>
      <c r="H105" s="26">
        <f t="shared" si="7"/>
        <v>4.7742419103022833</v>
      </c>
      <c r="I105" s="6"/>
    </row>
    <row r="106" spans="1:9">
      <c r="A106">
        <f t="shared" si="5"/>
        <v>98</v>
      </c>
      <c r="B106" s="27">
        <v>1.1739257388398983</v>
      </c>
      <c r="D106" s="26">
        <f t="shared" si="8"/>
        <v>8.9414800515335067</v>
      </c>
      <c r="E106" s="26"/>
      <c r="F106" s="26">
        <f t="shared" si="6"/>
        <v>-0.83877882338128984</v>
      </c>
      <c r="G106" s="27"/>
      <c r="H106" s="26">
        <f t="shared" si="7"/>
        <v>4.7870542272849663</v>
      </c>
      <c r="I106" s="6"/>
    </row>
    <row r="107" spans="1:9">
      <c r="A107">
        <f t="shared" si="5"/>
        <v>99</v>
      </c>
      <c r="B107" s="27">
        <v>-0.62198523664847016</v>
      </c>
      <c r="D107" s="26">
        <f t="shared" si="8"/>
        <v>7.2958287916949587</v>
      </c>
      <c r="E107" s="26"/>
      <c r="F107" s="26">
        <f t="shared" si="6"/>
        <v>-2.3002372194605414</v>
      </c>
      <c r="G107" s="27"/>
      <c r="H107" s="26">
        <f t="shared" si="7"/>
        <v>3.3326426055461904</v>
      </c>
      <c r="I107" s="6"/>
    </row>
    <row r="108" spans="1:9">
      <c r="A108">
        <f t="shared" si="5"/>
        <v>100</v>
      </c>
      <c r="B108" s="27">
        <v>-0.80791096479515545</v>
      </c>
      <c r="D108" s="26">
        <f t="shared" si="8"/>
        <v>6.2047948706370724</v>
      </c>
      <c r="E108" s="26"/>
      <c r="F108" s="26">
        <f t="shared" si="6"/>
        <v>-3.7433006304490846</v>
      </c>
      <c r="G108" s="27"/>
      <c r="H108" s="26">
        <f t="shared" si="7"/>
        <v>1.0896528026013206</v>
      </c>
      <c r="I108" s="6"/>
    </row>
    <row r="109" spans="1:9">
      <c r="A109">
        <f t="shared" si="5"/>
        <v>101</v>
      </c>
      <c r="B109" s="27">
        <v>-0.1221269485540688</v>
      </c>
      <c r="D109" s="26">
        <f t="shared" si="8"/>
        <v>6.2905102302963218</v>
      </c>
      <c r="E109" s="26"/>
      <c r="F109" s="26">
        <f t="shared" si="6"/>
        <v>-3.1876646239106776</v>
      </c>
      <c r="G109" s="27"/>
      <c r="H109" s="26">
        <f t="shared" si="7"/>
        <v>0.41164441752004866</v>
      </c>
      <c r="I109" s="6"/>
    </row>
    <row r="110" spans="1:9">
      <c r="A110">
        <f t="shared" si="5"/>
        <v>102</v>
      </c>
      <c r="B110" s="27">
        <v>1.1269276001257822</v>
      </c>
      <c r="D110" s="26">
        <f t="shared" si="8"/>
        <v>7.58670822678876</v>
      </c>
      <c r="E110" s="26"/>
      <c r="F110" s="26">
        <f t="shared" si="6"/>
        <v>-1.458561263862066</v>
      </c>
      <c r="G110" s="27"/>
      <c r="H110" s="26">
        <f t="shared" si="7"/>
        <v>1.7678431657739608</v>
      </c>
      <c r="I110" s="6"/>
    </row>
    <row r="111" spans="1:9">
      <c r="A111">
        <f t="shared" si="5"/>
        <v>103</v>
      </c>
      <c r="B111" s="27">
        <v>0.31209765438688919</v>
      </c>
      <c r="D111" s="26">
        <f t="shared" si="8"/>
        <v>7.4847871791207075</v>
      </c>
      <c r="E111" s="26"/>
      <c r="F111" s="26">
        <f t="shared" si="6"/>
        <v>-1.3990530255250633</v>
      </c>
      <c r="G111" s="27"/>
      <c r="H111" s="26">
        <f t="shared" si="7"/>
        <v>2.5732607156506155</v>
      </c>
      <c r="I111" s="6"/>
    </row>
    <row r="112" spans="1:9">
      <c r="A112">
        <f t="shared" si="5"/>
        <v>104</v>
      </c>
      <c r="B112" s="27">
        <v>4.2814463085960597E-2</v>
      </c>
      <c r="D112" s="26">
        <f t="shared" si="8"/>
        <v>7.1594474116023497</v>
      </c>
      <c r="E112" s="26"/>
      <c r="F112" s="26">
        <f t="shared" si="6"/>
        <v>-2.238717178843217</v>
      </c>
      <c r="G112" s="27"/>
      <c r="H112" s="26">
        <f t="shared" si="7"/>
        <v>2.1765762147646219</v>
      </c>
      <c r="I112" s="6"/>
    </row>
    <row r="113" spans="1:9">
      <c r="A113">
        <f t="shared" si="5"/>
        <v>105</v>
      </c>
      <c r="B113" s="27">
        <v>-0.39543010643683374</v>
      </c>
      <c r="D113" s="26">
        <f t="shared" si="8"/>
        <v>6.5422659699444594</v>
      </c>
      <c r="E113" s="26"/>
      <c r="F113" s="26">
        <f t="shared" si="6"/>
        <v>-2.8654599822766613</v>
      </c>
      <c r="G113" s="27"/>
      <c r="H113" s="26">
        <f t="shared" si="7"/>
        <v>1.3316569358438808</v>
      </c>
      <c r="I113" s="6"/>
    </row>
    <row r="114" spans="1:9">
      <c r="A114">
        <f t="shared" si="5"/>
        <v>106</v>
      </c>
      <c r="B114" s="27">
        <v>1.3742055671173148</v>
      </c>
      <c r="D114" s="26">
        <f t="shared" si="8"/>
        <v>7.9724518505867676</v>
      </c>
      <c r="E114" s="26"/>
      <c r="F114" s="26">
        <f t="shared" si="6"/>
        <v>-1.4025955073884688</v>
      </c>
      <c r="G114" s="27"/>
      <c r="H114" s="26">
        <f t="shared" si="7"/>
        <v>2.3298158073256658</v>
      </c>
      <c r="I114" s="6"/>
    </row>
    <row r="115" spans="1:9">
      <c r="A115">
        <f t="shared" si="5"/>
        <v>107</v>
      </c>
      <c r="B115" s="27">
        <v>0.6827485776739195</v>
      </c>
      <c r="D115" s="26">
        <f t="shared" si="8"/>
        <v>8.0675970954966409</v>
      </c>
      <c r="E115" s="26"/>
      <c r="F115" s="26">
        <f t="shared" si="6"/>
        <v>-0.85530752534396026</v>
      </c>
      <c r="G115" s="27"/>
      <c r="H115" s="26">
        <f t="shared" si="7"/>
        <v>3.4260911686851561</v>
      </c>
      <c r="I115" s="6"/>
    </row>
    <row r="116" spans="1:9">
      <c r="A116">
        <f t="shared" si="5"/>
        <v>108</v>
      </c>
      <c r="B116" s="27">
        <v>1.8043965610559098</v>
      </c>
      <c r="D116" s="26">
        <f t="shared" si="8"/>
        <v>9.2415749635790618</v>
      </c>
      <c r="E116" s="26"/>
      <c r="F116" s="26">
        <f t="shared" si="6"/>
        <v>-0.21767943457234656</v>
      </c>
      <c r="G116" s="27"/>
      <c r="H116" s="26">
        <f t="shared" si="7"/>
        <v>4.6666707082044896</v>
      </c>
      <c r="I116" s="6"/>
    </row>
    <row r="117" spans="1:9">
      <c r="A117">
        <f t="shared" si="5"/>
        <v>109</v>
      </c>
      <c r="B117" s="27">
        <v>0.22044332581572235</v>
      </c>
      <c r="D117" s="26">
        <f t="shared" si="8"/>
        <v>8.3033095557842067</v>
      </c>
      <c r="E117" s="26"/>
      <c r="F117" s="26">
        <f t="shared" si="6"/>
        <v>-1.0164790814451408</v>
      </c>
      <c r="G117" s="27"/>
      <c r="H117" s="26">
        <f t="shared" si="7"/>
        <v>4.5501898080673282</v>
      </c>
      <c r="I117" s="6"/>
    </row>
    <row r="118" spans="1:9">
      <c r="A118">
        <f t="shared" si="5"/>
        <v>110</v>
      </c>
      <c r="B118" s="27">
        <v>-1.009079824143555</v>
      </c>
      <c r="D118" s="26">
        <f t="shared" si="8"/>
        <v>6.5577404315377592</v>
      </c>
      <c r="E118" s="26"/>
      <c r="F118" s="26">
        <f t="shared" si="6"/>
        <v>-3.3547694960725494</v>
      </c>
      <c r="G118" s="27"/>
      <c r="H118" s="26">
        <f t="shared" si="7"/>
        <v>2.1478348983644815</v>
      </c>
      <c r="I118" s="6"/>
    </row>
    <row r="119" spans="1:9">
      <c r="A119">
        <f t="shared" si="5"/>
        <v>111</v>
      </c>
      <c r="B119" s="27">
        <v>2.9218790587037802</v>
      </c>
      <c r="D119" s="26">
        <f t="shared" si="8"/>
        <v>9.5286362960495481</v>
      </c>
      <c r="E119" s="26"/>
      <c r="F119" s="26">
        <f t="shared" si="6"/>
        <v>-0.28447681819670834</v>
      </c>
      <c r="G119" s="27"/>
      <c r="H119" s="26">
        <f t="shared" si="7"/>
        <v>3.8968323759037569</v>
      </c>
      <c r="I119" s="6"/>
    </row>
    <row r="120" spans="1:9">
      <c r="A120">
        <f t="shared" si="5"/>
        <v>112</v>
      </c>
      <c r="B120" s="27">
        <v>0.63148036133497953</v>
      </c>
      <c r="D120" s="26">
        <f t="shared" si="8"/>
        <v>8.8722303241622313</v>
      </c>
      <c r="E120" s="26"/>
      <c r="F120" s="26">
        <f t="shared" si="6"/>
        <v>0.17679570242762566</v>
      </c>
      <c r="G120" s="27"/>
      <c r="H120" s="26">
        <f t="shared" si="7"/>
        <v>5.3200535091746914</v>
      </c>
      <c r="I120" s="6"/>
    </row>
    <row r="121" spans="1:9">
      <c r="A121">
        <f t="shared" si="5"/>
        <v>113</v>
      </c>
      <c r="B121" s="27">
        <v>-4.857838575844653E-3</v>
      </c>
      <c r="D121" s="26">
        <f t="shared" si="8"/>
        <v>7.8748688397133826</v>
      </c>
      <c r="E121" s="26"/>
      <c r="F121" s="26">
        <f t="shared" si="6"/>
        <v>-2.062821585641359</v>
      </c>
      <c r="G121" s="27"/>
      <c r="H121" s="26">
        <f t="shared" si="7"/>
        <v>3.8632078444047218</v>
      </c>
      <c r="I121" s="6"/>
    </row>
    <row r="122" spans="1:9">
      <c r="A122">
        <f t="shared" si="5"/>
        <v>114</v>
      </c>
      <c r="B122" s="27">
        <v>-2.4979271984193474E-2</v>
      </c>
      <c r="D122" s="26">
        <f t="shared" si="8"/>
        <v>7.3061985898581669</v>
      </c>
      <c r="E122" s="26"/>
      <c r="F122" s="26">
        <f t="shared" si="6"/>
        <v>-2.5283797589872847</v>
      </c>
      <c r="G122" s="27"/>
      <c r="H122" s="26">
        <f t="shared" si="7"/>
        <v>2.5963845554353124</v>
      </c>
      <c r="I122" s="6"/>
    </row>
    <row r="123" spans="1:9">
      <c r="A123">
        <f t="shared" si="5"/>
        <v>115</v>
      </c>
      <c r="B123" s="27">
        <v>0.16890453480300494</v>
      </c>
      <c r="D123" s="26">
        <f t="shared" si="8"/>
        <v>7.1873137592249972</v>
      </c>
      <c r="E123" s="26"/>
      <c r="F123" s="26">
        <f t="shared" si="6"/>
        <v>-2.3485809555859305</v>
      </c>
      <c r="G123" s="27"/>
      <c r="H123" s="26">
        <f t="shared" si="7"/>
        <v>2.0794305499034915</v>
      </c>
      <c r="I123" s="6"/>
    </row>
    <row r="124" spans="1:9">
      <c r="A124">
        <f t="shared" si="5"/>
        <v>116</v>
      </c>
      <c r="B124" s="27">
        <v>-2.0885909179924056</v>
      </c>
      <c r="D124" s="26">
        <f t="shared" si="8"/>
        <v>4.8644316495813431</v>
      </c>
      <c r="E124" s="26"/>
      <c r="F124" s="26">
        <f t="shared" si="6"/>
        <v>-4.4703577436303021</v>
      </c>
      <c r="G124" s="27"/>
      <c r="H124" s="26">
        <f t="shared" si="7"/>
        <v>-0.32667094118338169</v>
      </c>
      <c r="I124" s="6"/>
    </row>
    <row r="125" spans="1:9">
      <c r="A125">
        <f t="shared" si="5"/>
        <v>117</v>
      </c>
      <c r="B125" s="27">
        <v>0.23575466912006959</v>
      </c>
      <c r="D125" s="26">
        <f t="shared" si="8"/>
        <v>5.911192076389808</v>
      </c>
      <c r="E125" s="26"/>
      <c r="F125" s="26">
        <f t="shared" si="6"/>
        <v>-3.7262589734746143</v>
      </c>
      <c r="G125" s="27"/>
      <c r="H125" s="26">
        <f t="shared" si="7"/>
        <v>-0.90592799112547429</v>
      </c>
      <c r="I125" s="6"/>
    </row>
    <row r="126" spans="1:9">
      <c r="A126">
        <f t="shared" si="5"/>
        <v>118</v>
      </c>
      <c r="B126" s="27">
        <v>0.39708424992568325</v>
      </c>
      <c r="D126" s="26">
        <f t="shared" si="8"/>
        <v>6.6482398919400776</v>
      </c>
      <c r="E126" s="26"/>
      <c r="F126" s="26">
        <f t="shared" si="6"/>
        <v>-1.937887481690268</v>
      </c>
      <c r="G126" s="27"/>
      <c r="H126" s="26">
        <f t="shared" si="7"/>
        <v>0.56385212319072109</v>
      </c>
      <c r="I126" s="6"/>
    </row>
    <row r="127" spans="1:9">
      <c r="A127">
        <f t="shared" si="5"/>
        <v>119</v>
      </c>
      <c r="B127" s="27">
        <v>1.2749205779982731</v>
      </c>
      <c r="D127" s="26">
        <f t="shared" si="8"/>
        <v>7.9314525185653162</v>
      </c>
      <c r="E127" s="26"/>
      <c r="F127" s="26">
        <f t="shared" si="6"/>
        <v>-0.94712044705374865</v>
      </c>
      <c r="G127" s="27"/>
      <c r="H127" s="26">
        <f t="shared" si="7"/>
        <v>2.3629982207011482</v>
      </c>
      <c r="I127" s="6"/>
    </row>
    <row r="128" spans="1:9">
      <c r="A128">
        <f t="shared" si="5"/>
        <v>120</v>
      </c>
      <c r="B128" s="27">
        <v>-1.9160324882250279</v>
      </c>
      <c r="D128" s="26">
        <f t="shared" si="8"/>
        <v>5.4462663969858962</v>
      </c>
      <c r="E128" s="26"/>
      <c r="F128" s="26">
        <f t="shared" si="6"/>
        <v>-3.5235880836262368</v>
      </c>
      <c r="G128" s="27"/>
      <c r="H128" s="26">
        <f t="shared" si="7"/>
        <v>0.77606093775939466</v>
      </c>
      <c r="I128" s="6"/>
    </row>
    <row r="129" spans="1:9">
      <c r="A129">
        <f t="shared" si="5"/>
        <v>121</v>
      </c>
      <c r="B129" s="27">
        <v>-1.1950623957091011</v>
      </c>
      <c r="D129" s="26">
        <f t="shared" si="8"/>
        <v>4.8003841226331421</v>
      </c>
      <c r="E129" s="26"/>
      <c r="F129" s="26">
        <f t="shared" si="6"/>
        <v>-5.0362851374666207</v>
      </c>
      <c r="G129" s="27"/>
      <c r="H129" s="26">
        <f t="shared" si="7"/>
        <v>-1.6094516216989536</v>
      </c>
      <c r="I129" s="6"/>
    </row>
    <row r="130" spans="1:9">
      <c r="A130">
        <f t="shared" si="5"/>
        <v>122</v>
      </c>
      <c r="B130" s="27">
        <v>0.64357209339505062</v>
      </c>
      <c r="D130" s="26">
        <f t="shared" si="8"/>
        <v>6.2837833608432785</v>
      </c>
      <c r="E130" s="26"/>
      <c r="F130" s="26">
        <f t="shared" si="6"/>
        <v>-2.6929715836013202</v>
      </c>
      <c r="G130" s="27"/>
      <c r="H130" s="26">
        <f t="shared" si="7"/>
        <v>-0.57816997553574467</v>
      </c>
      <c r="I130" s="6"/>
    </row>
    <row r="131" spans="1:9">
      <c r="A131">
        <f t="shared" si="5"/>
        <v>123</v>
      </c>
      <c r="B131" s="27">
        <v>0.70327018875104841</v>
      </c>
      <c r="D131" s="26">
        <f t="shared" si="8"/>
        <v>7.1593510372148517</v>
      </c>
      <c r="E131" s="26"/>
      <c r="F131" s="26">
        <f t="shared" si="6"/>
        <v>-1.3462293458724162</v>
      </c>
      <c r="G131" s="27"/>
      <c r="H131" s="26">
        <f t="shared" si="7"/>
        <v>1.3357771675829242</v>
      </c>
      <c r="I131" s="6"/>
    </row>
    <row r="132" spans="1:9">
      <c r="A132">
        <f t="shared" si="5"/>
        <v>124</v>
      </c>
      <c r="B132" s="27">
        <v>1.0560097507550381</v>
      </c>
      <c r="D132" s="26">
        <f t="shared" si="8"/>
        <v>7.9936528212232068</v>
      </c>
      <c r="E132" s="26"/>
      <c r="F132" s="26">
        <f t="shared" si="6"/>
        <v>-0.951701117119228</v>
      </c>
      <c r="G132" s="27"/>
      <c r="H132" s="26">
        <f t="shared" si="7"/>
        <v>2.7829763250513802</v>
      </c>
      <c r="I132" s="6"/>
    </row>
    <row r="133" spans="1:9">
      <c r="A133">
        <f t="shared" si="5"/>
        <v>125</v>
      </c>
      <c r="B133" s="27">
        <v>-1.1090628504462074</v>
      </c>
      <c r="D133" s="26">
        <f t="shared" si="8"/>
        <v>6.2874462012265564</v>
      </c>
      <c r="E133" s="26"/>
      <c r="F133" s="26">
        <f t="shared" si="6"/>
        <v>-2.8698560249176808</v>
      </c>
      <c r="G133" s="27"/>
      <c r="H133" s="26">
        <f t="shared" si="7"/>
        <v>1.6607809538605784</v>
      </c>
      <c r="I133" s="6"/>
    </row>
    <row r="134" spans="1:9">
      <c r="A134">
        <f t="shared" si="5"/>
        <v>126</v>
      </c>
      <c r="B134" s="27">
        <v>-1.8719038052950054</v>
      </c>
      <c r="D134" s="26">
        <f t="shared" si="8"/>
        <v>4.586191605379601</v>
      </c>
      <c r="E134" s="26"/>
      <c r="F134" s="26">
        <f t="shared" si="6"/>
        <v>-5.1482478006073507</v>
      </c>
      <c r="G134" s="27"/>
      <c r="H134" s="26">
        <f t="shared" si="7"/>
        <v>-1.2348182759840325</v>
      </c>
      <c r="I134" s="6"/>
    </row>
    <row r="135" spans="1:9">
      <c r="A135">
        <f t="shared" si="5"/>
        <v>127</v>
      </c>
      <c r="B135" s="27">
        <v>-0.40446138882543892</v>
      </c>
      <c r="D135" s="26">
        <f t="shared" si="8"/>
        <v>5.1179439941333413</v>
      </c>
      <c r="E135" s="26"/>
      <c r="F135" s="26">
        <f t="shared" si="6"/>
        <v>-4.2147940525319427</v>
      </c>
      <c r="G135" s="27"/>
      <c r="H135" s="26">
        <f t="shared" si="7"/>
        <v>-1.8939441043231606</v>
      </c>
      <c r="I135" s="6"/>
    </row>
    <row r="136" spans="1:9">
      <c r="A136">
        <f t="shared" si="5"/>
        <v>128</v>
      </c>
      <c r="B136" s="27">
        <v>-0.59136255003977567</v>
      </c>
      <c r="D136" s="26">
        <f t="shared" si="8"/>
        <v>5.2235066467335622</v>
      </c>
      <c r="E136" s="26"/>
      <c r="F136" s="26">
        <f t="shared" si="6"/>
        <v>-3.3744855222175829</v>
      </c>
      <c r="G136" s="27"/>
      <c r="H136" s="26">
        <f t="shared" si="7"/>
        <v>-1.4161547795953213</v>
      </c>
      <c r="I136" s="6"/>
    </row>
    <row r="137" spans="1:9">
      <c r="A137">
        <f t="shared" si="5"/>
        <v>129</v>
      </c>
      <c r="B137" s="27">
        <v>0.58245632317266427</v>
      </c>
      <c r="D137" s="26">
        <f t="shared" si="8"/>
        <v>6.4553849788761237</v>
      </c>
      <c r="E137" s="26"/>
      <c r="F137" s="26">
        <f t="shared" si="6"/>
        <v>-2.3314974618551787</v>
      </c>
      <c r="G137" s="27"/>
      <c r="H137" s="26">
        <f t="shared" si="7"/>
        <v>-0.11038259063260547</v>
      </c>
      <c r="I137" s="6"/>
    </row>
    <row r="138" spans="1:9">
      <c r="A138">
        <f t="shared" si="5"/>
        <v>130</v>
      </c>
      <c r="B138" s="27">
        <v>0.19932940631406382</v>
      </c>
      <c r="D138" s="26">
        <f t="shared" si="8"/>
        <v>6.7497911446959318</v>
      </c>
      <c r="E138" s="26"/>
      <c r="F138" s="26">
        <f t="shared" si="6"/>
        <v>-1.8929511674650712</v>
      </c>
      <c r="G138" s="27"/>
      <c r="H138" s="26">
        <f t="shared" si="7"/>
        <v>1.0463384076869957</v>
      </c>
      <c r="I138" s="6"/>
    </row>
    <row r="139" spans="1:9">
      <c r="A139">
        <f t="shared" ref="A139:A202" si="9">1+A138</f>
        <v>131</v>
      </c>
      <c r="B139" s="27">
        <v>-0.95505583885824308</v>
      </c>
      <c r="D139" s="26">
        <f t="shared" si="8"/>
        <v>5.7573292907245195</v>
      </c>
      <c r="E139" s="26"/>
      <c r="F139" s="26">
        <f t="shared" ref="F139:F202" si="10">$F$7+B139+$F$5*B138</f>
        <v>-3.3155252544383984</v>
      </c>
      <c r="G139" s="27"/>
      <c r="H139" s="26">
        <f t="shared" ref="H139:H202" si="11">$H$7+$H$3*H138+B139+$H$5*B138</f>
        <v>0.25996086978944932</v>
      </c>
      <c r="I139" s="6"/>
    </row>
    <row r="140" spans="1:9">
      <c r="A140">
        <f t="shared" si="9"/>
        <v>132</v>
      </c>
      <c r="B140" s="27">
        <v>-0.83113718574168161</v>
      </c>
      <c r="D140" s="26">
        <f t="shared" ref="D140:D203" si="12">$D$7+$D$3*D139+B140</f>
        <v>5.3353939241568042</v>
      </c>
      <c r="E140" s="26"/>
      <c r="F140" s="26">
        <f t="shared" si="10"/>
        <v>-3.9996762729424518</v>
      </c>
      <c r="G140" s="27"/>
      <c r="H140" s="26">
        <f t="shared" si="11"/>
        <v>-0.85669779455825457</v>
      </c>
      <c r="I140" s="6"/>
    </row>
    <row r="141" spans="1:9">
      <c r="A141">
        <f t="shared" si="9"/>
        <v>133</v>
      </c>
      <c r="B141" s="27">
        <v>-0.65395852288929746</v>
      </c>
      <c r="D141" s="26">
        <f t="shared" si="12"/>
        <v>5.2805081353969445</v>
      </c>
      <c r="E141" s="26"/>
      <c r="F141" s="26">
        <f t="shared" si="10"/>
        <v>-3.7357545529084746</v>
      </c>
      <c r="G141" s="27"/>
      <c r="H141" s="26">
        <f t="shared" si="11"/>
        <v>-1.2069383399155147</v>
      </c>
      <c r="I141" s="6"/>
    </row>
    <row r="142" spans="1:9">
      <c r="A142">
        <f t="shared" si="9"/>
        <v>134</v>
      </c>
      <c r="B142" s="27">
        <v>-0.18397940948489122</v>
      </c>
      <c r="D142" s="26">
        <f t="shared" si="12"/>
        <v>5.7203000649834284</v>
      </c>
      <c r="E142" s="26"/>
      <c r="F142" s="26">
        <f t="shared" si="10"/>
        <v>-3.1417503755073994</v>
      </c>
      <c r="G142" s="27"/>
      <c r="H142" s="26">
        <f t="shared" si="11"/>
        <v>-0.80556646246093244</v>
      </c>
      <c r="I142" s="6"/>
    </row>
    <row r="143" spans="1:9">
      <c r="A143">
        <f t="shared" si="9"/>
        <v>135</v>
      </c>
      <c r="B143" s="27">
        <v>-1.6440708350273781</v>
      </c>
      <c r="D143" s="26">
        <f t="shared" si="12"/>
        <v>4.5020942007135076</v>
      </c>
      <c r="E143" s="26"/>
      <c r="F143" s="26">
        <f t="shared" si="10"/>
        <v>-4.2728564216668019</v>
      </c>
      <c r="G143" s="27"/>
      <c r="H143" s="26">
        <f t="shared" si="11"/>
        <v>-1.7159179760203147</v>
      </c>
      <c r="I143" s="6"/>
    </row>
    <row r="144" spans="1:9">
      <c r="A144">
        <f t="shared" si="9"/>
        <v>136</v>
      </c>
      <c r="B144" s="27">
        <v>1.239513949258253</v>
      </c>
      <c r="D144" s="26">
        <f t="shared" si="12"/>
        <v>6.7156657596506824</v>
      </c>
      <c r="E144" s="26"/>
      <c r="F144" s="26">
        <f t="shared" si="10"/>
        <v>-2.4113356352609117</v>
      </c>
      <c r="G144" s="27"/>
      <c r="H144" s="26">
        <f t="shared" si="11"/>
        <v>-0.3550905220720848</v>
      </c>
      <c r="I144" s="6"/>
    </row>
    <row r="145" spans="1:9">
      <c r="A145">
        <f t="shared" si="9"/>
        <v>137</v>
      </c>
      <c r="B145" s="27">
        <v>-0.28840872801083606</v>
      </c>
      <c r="D145" s="26">
        <f t="shared" si="12"/>
        <v>6.4052074397970395</v>
      </c>
      <c r="E145" s="26"/>
      <c r="F145" s="26">
        <f t="shared" si="10"/>
        <v>-1.920748963530059</v>
      </c>
      <c r="G145" s="27"/>
      <c r="H145" s="26">
        <f t="shared" si="11"/>
        <v>0.88395124933029434</v>
      </c>
      <c r="I145" s="6"/>
    </row>
    <row r="146" spans="1:9">
      <c r="A146">
        <f t="shared" si="9"/>
        <v>138</v>
      </c>
      <c r="B146" s="27">
        <v>1.1439806257840246</v>
      </c>
      <c r="D146" s="26">
        <f t="shared" si="12"/>
        <v>7.6668447176723973</v>
      </c>
      <c r="E146" s="26"/>
      <c r="F146" s="26">
        <f t="shared" si="10"/>
        <v>-1.5579054838235606</v>
      </c>
      <c r="G146" s="27"/>
      <c r="H146" s="26">
        <f t="shared" si="11"/>
        <v>1.9282677033081015</v>
      </c>
      <c r="I146" s="6"/>
    </row>
    <row r="147" spans="1:9">
      <c r="A147">
        <f t="shared" si="9"/>
        <v>139</v>
      </c>
      <c r="B147" s="27">
        <v>1.3154453881725203</v>
      </c>
      <c r="D147" s="26">
        <f t="shared" si="12"/>
        <v>8.5322099828923399</v>
      </c>
      <c r="E147" s="26"/>
      <c r="F147" s="26">
        <f t="shared" si="10"/>
        <v>-0.38376817377866246</v>
      </c>
      <c r="G147" s="27"/>
      <c r="H147" s="26">
        <f t="shared" si="11"/>
        <v>3.6767790630407937</v>
      </c>
      <c r="I147" s="6"/>
    </row>
    <row r="148" spans="1:9">
      <c r="A148">
        <f t="shared" si="9"/>
        <v>140</v>
      </c>
      <c r="B148" s="27">
        <v>0.31354375096270815</v>
      </c>
      <c r="D148" s="26">
        <f t="shared" si="12"/>
        <v>8.0062592415534954</v>
      </c>
      <c r="E148" s="26"/>
      <c r="F148" s="26">
        <f t="shared" si="10"/>
        <v>-1.2656444773165276</v>
      </c>
      <c r="G148" s="27"/>
      <c r="H148" s="26">
        <f t="shared" si="11"/>
        <v>3.7565840073559089</v>
      </c>
      <c r="I148" s="6"/>
    </row>
    <row r="149" spans="1:9">
      <c r="A149">
        <f t="shared" si="9"/>
        <v>141</v>
      </c>
      <c r="B149" s="27">
        <v>0.37713107303716242</v>
      </c>
      <c r="D149" s="26">
        <f t="shared" si="12"/>
        <v>7.780573655891585</v>
      </c>
      <c r="E149" s="26"/>
      <c r="F149" s="26">
        <f t="shared" si="10"/>
        <v>-1.9033883012889419</v>
      </c>
      <c r="G149" s="27"/>
      <c r="H149" s="26">
        <f t="shared" si="11"/>
        <v>3.1627329027568081</v>
      </c>
      <c r="I149" s="6"/>
    </row>
    <row r="150" spans="1:9">
      <c r="A150">
        <f t="shared" si="9"/>
        <v>142</v>
      </c>
      <c r="B150" s="27">
        <v>0.51932488531747367</v>
      </c>
      <c r="D150" s="26">
        <f t="shared" si="12"/>
        <v>7.7986403960578459</v>
      </c>
      <c r="E150" s="26"/>
      <c r="F150" s="26">
        <f t="shared" si="10"/>
        <v>-1.7166833635565126</v>
      </c>
      <c r="G150" s="27"/>
      <c r="H150" s="26">
        <f t="shared" si="11"/>
        <v>3.0228197329597322</v>
      </c>
      <c r="I150" s="6"/>
    </row>
    <row r="151" spans="1:9">
      <c r="A151">
        <f t="shared" si="9"/>
        <v>143</v>
      </c>
      <c r="B151" s="27">
        <v>0.59995045376126654</v>
      </c>
      <c r="D151" s="26">
        <f t="shared" si="12"/>
        <v>7.8892026715930825</v>
      </c>
      <c r="E151" s="26"/>
      <c r="F151" s="26">
        <f t="shared" si="10"/>
        <v>-1.5365221265165019</v>
      </c>
      <c r="G151" s="27"/>
      <c r="H151" s="26">
        <f t="shared" si="11"/>
        <v>3.1260287266113509</v>
      </c>
      <c r="I151" s="6"/>
    </row>
    <row r="152" spans="1:9">
      <c r="A152">
        <f t="shared" si="9"/>
        <v>144</v>
      </c>
      <c r="B152" s="27">
        <v>1.6314925233018585</v>
      </c>
      <c r="D152" s="26">
        <f t="shared" si="12"/>
        <v>8.9705539926780542</v>
      </c>
      <c r="E152" s="26"/>
      <c r="F152" s="26">
        <f t="shared" si="10"/>
        <v>-0.44854215906525496</v>
      </c>
      <c r="G152" s="27"/>
      <c r="H152" s="26">
        <f t="shared" si="11"/>
        <v>4.2707736405709884</v>
      </c>
      <c r="I152" s="6"/>
    </row>
    <row r="153" spans="1:9">
      <c r="A153">
        <f t="shared" si="9"/>
        <v>145</v>
      </c>
      <c r="B153" s="27">
        <v>-0.47731646191095933</v>
      </c>
      <c r="D153" s="26">
        <f t="shared" si="12"/>
        <v>7.4564882340619709</v>
      </c>
      <c r="E153" s="26"/>
      <c r="F153" s="26">
        <f t="shared" si="10"/>
        <v>-1.8352716955996584</v>
      </c>
      <c r="G153" s="27"/>
      <c r="H153" s="26">
        <f t="shared" si="11"/>
        <v>3.5136538067143852</v>
      </c>
      <c r="I153" s="6"/>
    </row>
    <row r="154" spans="1:9">
      <c r="A154">
        <f t="shared" si="9"/>
        <v>146</v>
      </c>
      <c r="B154" s="27">
        <v>0.65870381149579771</v>
      </c>
      <c r="D154" s="26">
        <f t="shared" si="12"/>
        <v>7.7597723402298824</v>
      </c>
      <c r="E154" s="26"/>
      <c r="F154" s="26">
        <f t="shared" si="10"/>
        <v>-2.1754177118418738</v>
      </c>
      <c r="G154" s="27"/>
      <c r="H154" s="26">
        <f t="shared" si="11"/>
        <v>2.7570918818510384</v>
      </c>
      <c r="I154" s="6"/>
    </row>
    <row r="155" spans="1:9">
      <c r="A155">
        <f t="shared" si="9"/>
        <v>147</v>
      </c>
      <c r="B155" s="27">
        <v>-0.15983346202119719</v>
      </c>
      <c r="D155" s="26">
        <f t="shared" si="12"/>
        <v>7.1080413251052388</v>
      </c>
      <c r="E155" s="26"/>
      <c r="F155" s="26">
        <f t="shared" si="10"/>
        <v>-2.1987407939741388</v>
      </c>
      <c r="G155" s="27"/>
      <c r="H155" s="26">
        <f t="shared" si="11"/>
        <v>2.3176597410439324</v>
      </c>
      <c r="I155" s="6"/>
    </row>
    <row r="156" spans="1:9">
      <c r="A156">
        <f t="shared" si="9"/>
        <v>148</v>
      </c>
      <c r="B156" s="27">
        <v>-0.80484142017667182</v>
      </c>
      <c r="D156" s="26">
        <f t="shared" si="12"/>
        <v>6.10458130863121</v>
      </c>
      <c r="E156" s="26"/>
      <c r="F156" s="26">
        <f t="shared" si="10"/>
        <v>-3.4167248435915099</v>
      </c>
      <c r="G156" s="27"/>
      <c r="H156" s="26">
        <f t="shared" si="11"/>
        <v>0.85798801398265301</v>
      </c>
      <c r="I156" s="6"/>
    </row>
    <row r="157" spans="1:9">
      <c r="A157">
        <f t="shared" si="9"/>
        <v>149</v>
      </c>
      <c r="B157" s="27">
        <v>1.5720615920145065E-2</v>
      </c>
      <c r="D157" s="26">
        <f t="shared" si="12"/>
        <v>6.3732403356673109</v>
      </c>
      <c r="E157" s="26"/>
      <c r="F157" s="26">
        <f t="shared" si="10"/>
        <v>-3.0476683782035252</v>
      </c>
      <c r="G157" s="27"/>
      <c r="H157" s="26">
        <f t="shared" si="11"/>
        <v>0.42422502948693397</v>
      </c>
      <c r="I157" s="6"/>
    </row>
    <row r="158" spans="1:9">
      <c r="A158">
        <f t="shared" si="9"/>
        <v>150</v>
      </c>
      <c r="B158" s="27">
        <v>0.75618572736857459</v>
      </c>
      <c r="D158" s="26">
        <f t="shared" si="12"/>
        <v>7.261467911985596</v>
      </c>
      <c r="E158" s="26"/>
      <c r="F158" s="26">
        <f t="shared" si="10"/>
        <v>-1.7328098414873239</v>
      </c>
      <c r="G158" s="27"/>
      <c r="H158" s="26">
        <f t="shared" si="11"/>
        <v>1.5005139247304897</v>
      </c>
      <c r="I158" s="6"/>
    </row>
    <row r="159" spans="1:9">
      <c r="A159">
        <f t="shared" si="9"/>
        <v>151</v>
      </c>
      <c r="B159" s="27">
        <v>1.9018443708773702</v>
      </c>
      <c r="D159" s="26">
        <f t="shared" si="12"/>
        <v>8.8956517224694487</v>
      </c>
      <c r="E159" s="26"/>
      <c r="F159" s="26">
        <f t="shared" si="10"/>
        <v>-6.8825619964627549E-2</v>
      </c>
      <c r="G159" s="27"/>
      <c r="H159" s="26">
        <f t="shared" si="11"/>
        <v>3.7564570386371416</v>
      </c>
      <c r="I159" s="6"/>
    </row>
    <row r="160" spans="1:9">
      <c r="A160">
        <f t="shared" si="9"/>
        <v>152</v>
      </c>
      <c r="B160" s="27">
        <v>-0.10711119102779776</v>
      </c>
      <c r="D160" s="26">
        <f t="shared" si="12"/>
        <v>7.785497256330399</v>
      </c>
      <c r="E160" s="26"/>
      <c r="F160" s="26">
        <f t="shared" si="10"/>
        <v>-1.2758201314136386</v>
      </c>
      <c r="G160" s="27"/>
      <c r="H160" s="26">
        <f t="shared" si="11"/>
        <v>3.7902312398367894</v>
      </c>
      <c r="I160" s="6"/>
    </row>
    <row r="161" spans="1:9">
      <c r="A161">
        <f t="shared" si="9"/>
        <v>153</v>
      </c>
      <c r="B161" s="27">
        <v>-1.9486924429656938</v>
      </c>
      <c r="D161" s="26">
        <f t="shared" si="12"/>
        <v>5.3333310480160261</v>
      </c>
      <c r="E161" s="26"/>
      <c r="F161" s="26">
        <f t="shared" si="10"/>
        <v>-4.5236702766851522</v>
      </c>
      <c r="G161" s="27"/>
      <c r="H161" s="26">
        <f t="shared" si="11"/>
        <v>0.56095690522508201</v>
      </c>
      <c r="I161" s="6"/>
    </row>
    <row r="162" spans="1:9">
      <c r="A162">
        <f t="shared" si="9"/>
        <v>154</v>
      </c>
      <c r="B162" s="27">
        <v>2.4871042114682496</v>
      </c>
      <c r="D162" s="26">
        <f t="shared" si="12"/>
        <v>8.4204362878770631</v>
      </c>
      <c r="E162" s="26"/>
      <c r="F162" s="26">
        <f t="shared" si="10"/>
        <v>-1.3769804986077361</v>
      </c>
      <c r="G162" s="27"/>
      <c r="H162" s="26">
        <f t="shared" si="11"/>
        <v>1.931545799266059</v>
      </c>
      <c r="I162" s="6"/>
    </row>
    <row r="163" spans="1:9">
      <c r="A163">
        <f t="shared" si="9"/>
        <v>155</v>
      </c>
      <c r="B163" s="27">
        <v>-0.47637286115786992</v>
      </c>
      <c r="D163" s="26">
        <f t="shared" si="12"/>
        <v>7.154867097174515</v>
      </c>
      <c r="E163" s="26"/>
      <c r="F163" s="26">
        <f t="shared" si="10"/>
        <v>-1.2353999131300952</v>
      </c>
      <c r="G163" s="27"/>
      <c r="H163" s="26">
        <f t="shared" si="11"/>
        <v>2.8269502764662375</v>
      </c>
      <c r="I163" s="6"/>
    </row>
    <row r="164" spans="1:9">
      <c r="A164">
        <f t="shared" si="9"/>
        <v>156</v>
      </c>
      <c r="B164" s="27">
        <v>-0.17869069779408164</v>
      </c>
      <c r="D164" s="26">
        <f t="shared" si="12"/>
        <v>6.7564862056519015</v>
      </c>
      <c r="E164" s="26"/>
      <c r="F164" s="26">
        <f t="shared" si="10"/>
        <v>-3.0121517006045906</v>
      </c>
      <c r="G164" s="27"/>
      <c r="H164" s="26">
        <f t="shared" si="11"/>
        <v>1.5426709514518402</v>
      </c>
      <c r="I164" s="6"/>
    </row>
    <row r="165" spans="1:9">
      <c r="A165">
        <f t="shared" si="9"/>
        <v>157</v>
      </c>
      <c r="B165" s="27">
        <v>-1.5892555893515237</v>
      </c>
      <c r="D165" s="26">
        <f t="shared" si="12"/>
        <v>5.1268118237570226</v>
      </c>
      <c r="E165" s="26"/>
      <c r="F165" s="26">
        <f t="shared" si="10"/>
        <v>-4.2143390778073808</v>
      </c>
      <c r="G165" s="27"/>
      <c r="H165" s="26">
        <f t="shared" si="11"/>
        <v>-0.36587005450886867</v>
      </c>
      <c r="I165" s="6"/>
    </row>
    <row r="166" spans="1:9">
      <c r="A166">
        <f t="shared" si="9"/>
        <v>158</v>
      </c>
      <c r="B166" s="27">
        <v>-1.0212443157797679</v>
      </c>
      <c r="D166" s="26">
        <f t="shared" si="12"/>
        <v>4.7985021872865943</v>
      </c>
      <c r="E166" s="26"/>
      <c r="F166" s="26">
        <f t="shared" si="10"/>
        <v>-4.6337232283258345</v>
      </c>
      <c r="G166" s="27"/>
      <c r="H166" s="26">
        <f t="shared" si="11"/>
        <v>-1.8349517583057122</v>
      </c>
      <c r="I166" s="6"/>
    </row>
    <row r="167" spans="1:9">
      <c r="A167">
        <f t="shared" si="9"/>
        <v>159</v>
      </c>
      <c r="B167" s="27">
        <v>0.91514039013418369</v>
      </c>
      <c r="D167" s="26">
        <f t="shared" si="12"/>
        <v>6.5543165931418113</v>
      </c>
      <c r="E167" s="26"/>
      <c r="F167" s="26">
        <f t="shared" si="10"/>
        <v>-2.2997306309116539</v>
      </c>
      <c r="G167" s="27"/>
      <c r="H167" s="26">
        <f t="shared" si="11"/>
        <v>-0.30895409797979556</v>
      </c>
      <c r="I167" s="6"/>
    </row>
    <row r="168" spans="1:9">
      <c r="A168">
        <f t="shared" si="9"/>
        <v>160</v>
      </c>
      <c r="B168" s="27">
        <v>0.71142494562081993</v>
      </c>
      <c r="D168" s="26">
        <f t="shared" si="12"/>
        <v>7.3162990718488166</v>
      </c>
      <c r="E168" s="26"/>
      <c r="F168" s="26">
        <f t="shared" si="10"/>
        <v>-1.1479767812852515</v>
      </c>
      <c r="G168" s="27"/>
      <c r="H168" s="26">
        <f t="shared" si="11"/>
        <v>1.682098464825861</v>
      </c>
      <c r="I168" s="6"/>
    </row>
    <row r="169" spans="1:9">
      <c r="A169">
        <f t="shared" si="9"/>
        <v>161</v>
      </c>
      <c r="B169" s="27">
        <v>-0.99041699286317453</v>
      </c>
      <c r="D169" s="26">
        <f t="shared" si="12"/>
        <v>6.0335474966536751</v>
      </c>
      <c r="E169" s="26"/>
      <c r="F169" s="26">
        <f t="shared" si="10"/>
        <v>-2.9924195309286006</v>
      </c>
      <c r="G169" s="27"/>
      <c r="H169" s="26">
        <f t="shared" si="11"/>
        <v>0.93273462472562318</v>
      </c>
      <c r="I169" s="6"/>
    </row>
    <row r="170" spans="1:9">
      <c r="A170">
        <f t="shared" si="9"/>
        <v>162</v>
      </c>
      <c r="B170" s="27">
        <v>0.38717075767635833</v>
      </c>
      <c r="D170" s="26">
        <f t="shared" si="12"/>
        <v>6.7056218808358796</v>
      </c>
      <c r="E170" s="26"/>
      <c r="F170" s="26">
        <f t="shared" si="10"/>
        <v>-2.8061211373278638</v>
      </c>
      <c r="G170" s="27"/>
      <c r="H170" s="26">
        <f t="shared" si="11"/>
        <v>0.70688290627122896</v>
      </c>
      <c r="I170" s="6"/>
    </row>
    <row r="171" spans="1:9">
      <c r="A171">
        <f t="shared" si="9"/>
        <v>163</v>
      </c>
      <c r="B171" s="27">
        <v>8.8432443590136245E-2</v>
      </c>
      <c r="D171" s="26">
        <f t="shared" si="12"/>
        <v>6.7765244780498701</v>
      </c>
      <c r="E171" s="26"/>
      <c r="F171" s="26">
        <f t="shared" si="10"/>
        <v>-2.1405480260364129</v>
      </c>
      <c r="G171" s="27"/>
      <c r="H171" s="26">
        <f t="shared" si="11"/>
        <v>1.248237572412763</v>
      </c>
      <c r="I171" s="6"/>
    </row>
    <row r="172" spans="1:9">
      <c r="A172">
        <f t="shared" si="9"/>
        <v>164</v>
      </c>
      <c r="B172" s="27">
        <v>-1.48949766298756</v>
      </c>
      <c r="D172" s="26">
        <f t="shared" si="12"/>
        <v>5.237590799939869</v>
      </c>
      <c r="E172" s="26"/>
      <c r="F172" s="26">
        <f t="shared" si="10"/>
        <v>-3.9275949524744647</v>
      </c>
      <c r="G172" s="27"/>
      <c r="H172" s="26">
        <f t="shared" si="11"/>
        <v>-0.24106428764744492</v>
      </c>
      <c r="I172" s="6"/>
    </row>
    <row r="173" spans="1:9">
      <c r="A173">
        <f t="shared" si="9"/>
        <v>165</v>
      </c>
      <c r="B173" s="27">
        <v>0.43109139369335026</v>
      </c>
      <c r="D173" s="26">
        <f t="shared" si="12"/>
        <v>6.3117663336602785</v>
      </c>
      <c r="E173" s="26"/>
      <c r="F173" s="26">
        <f t="shared" si="10"/>
        <v>-3.1115569703979418</v>
      </c>
      <c r="G173" s="27"/>
      <c r="H173" s="26">
        <f t="shared" si="11"/>
        <v>-0.24414232860403651</v>
      </c>
      <c r="I173" s="6"/>
    </row>
    <row r="174" spans="1:9">
      <c r="A174">
        <f t="shared" si="9"/>
        <v>166</v>
      </c>
      <c r="B174" s="27">
        <v>1.6868852981133386E-2</v>
      </c>
      <c r="D174" s="26">
        <f t="shared" si="12"/>
        <v>6.4883403364942867</v>
      </c>
      <c r="E174" s="26"/>
      <c r="F174" s="26">
        <f t="shared" si="10"/>
        <v>-2.1813671714335214</v>
      </c>
      <c r="G174" s="27"/>
      <c r="H174" s="26">
        <f t="shared" si="11"/>
        <v>0.68435454783425853</v>
      </c>
      <c r="I174" s="6"/>
    </row>
    <row r="175" spans="1:9">
      <c r="A175">
        <f t="shared" si="9"/>
        <v>167</v>
      </c>
      <c r="B175" s="27">
        <v>1.2571899787872098</v>
      </c>
      <c r="D175" s="26">
        <f t="shared" si="12"/>
        <v>7.8257771638590672</v>
      </c>
      <c r="E175" s="26"/>
      <c r="F175" s="26">
        <f t="shared" si="10"/>
        <v>-1.2310018241259968</v>
      </c>
      <c r="G175" s="27"/>
      <c r="H175" s="26">
        <f t="shared" si="11"/>
        <v>2.1453931771828456</v>
      </c>
      <c r="I175" s="6"/>
    </row>
    <row r="176" spans="1:9">
      <c r="A176">
        <f t="shared" si="9"/>
        <v>168</v>
      </c>
      <c r="B176" s="27">
        <v>-1.5996192814782262</v>
      </c>
      <c r="D176" s="26">
        <f t="shared" si="12"/>
        <v>5.7045581586442609</v>
      </c>
      <c r="E176" s="26"/>
      <c r="F176" s="26">
        <f t="shared" si="10"/>
        <v>-3.2195862963271793</v>
      </c>
      <c r="G176" s="27"/>
      <c r="H176" s="26">
        <f t="shared" si="11"/>
        <v>0.96037995112338581</v>
      </c>
      <c r="I176" s="6"/>
    </row>
    <row r="177" spans="1:9">
      <c r="A177">
        <f t="shared" si="9"/>
        <v>169</v>
      </c>
      <c r="B177" s="27">
        <v>1.576140675751958</v>
      </c>
      <c r="D177" s="26">
        <f t="shared" si="12"/>
        <v>7.7136476630063022</v>
      </c>
      <c r="E177" s="26"/>
      <c r="F177" s="26">
        <f t="shared" si="10"/>
        <v>-2.0435928212828003</v>
      </c>
      <c r="G177" s="27"/>
      <c r="H177" s="26">
        <f t="shared" si="11"/>
        <v>1.4846161518350618</v>
      </c>
      <c r="I177" s="6"/>
    </row>
    <row r="178" spans="1:9">
      <c r="A178">
        <f t="shared" si="9"/>
        <v>170</v>
      </c>
      <c r="B178" s="27">
        <v>0.39625660974706989</v>
      </c>
      <c r="D178" s="26">
        <f t="shared" si="12"/>
        <v>7.6387628244005361</v>
      </c>
      <c r="E178" s="26"/>
      <c r="F178" s="26">
        <f t="shared" si="10"/>
        <v>-1.0004449172265595</v>
      </c>
      <c r="G178" s="27"/>
      <c r="H178" s="26">
        <f t="shared" si="11"/>
        <v>2.8160939662827245</v>
      </c>
      <c r="I178" s="6"/>
    </row>
    <row r="179" spans="1:9">
      <c r="A179">
        <f t="shared" si="9"/>
        <v>171</v>
      </c>
      <c r="B179" s="27">
        <v>-3.6153551263851114E-2</v>
      </c>
      <c r="D179" s="26">
        <f t="shared" si="12"/>
        <v>7.1651660021564441</v>
      </c>
      <c r="E179" s="26"/>
      <c r="F179" s="26">
        <f t="shared" si="10"/>
        <v>-2.2587739244409022</v>
      </c>
      <c r="G179" s="27"/>
      <c r="H179" s="26">
        <f t="shared" si="11"/>
        <v>2.2900777570145965</v>
      </c>
      <c r="I179" s="6"/>
    </row>
    <row r="180" spans="1:9">
      <c r="A180">
        <f t="shared" si="9"/>
        <v>172</v>
      </c>
      <c r="B180" s="27">
        <v>-0.45565229811472818</v>
      </c>
      <c r="D180" s="26">
        <f t="shared" si="12"/>
        <v>6.4851890030713157</v>
      </c>
      <c r="E180" s="26"/>
      <c r="F180" s="26">
        <f t="shared" si="10"/>
        <v>-2.980959783999424</v>
      </c>
      <c r="G180" s="27"/>
      <c r="H180" s="26">
        <f t="shared" si="11"/>
        <v>1.2785829823586041</v>
      </c>
      <c r="I180" s="6"/>
    </row>
    <row r="181" spans="1:9">
      <c r="A181">
        <f t="shared" si="9"/>
        <v>173</v>
      </c>
      <c r="B181" s="27">
        <v>0.28482190828071907</v>
      </c>
      <c r="D181" s="26">
        <f t="shared" si="12"/>
        <v>6.8516758599699426</v>
      </c>
      <c r="E181" s="26"/>
      <c r="F181" s="26">
        <f t="shared" si="10"/>
        <v>-2.5341347003995907</v>
      </c>
      <c r="G181" s="27"/>
      <c r="H181" s="26">
        <f t="shared" si="11"/>
        <v>1.1690859398976416</v>
      </c>
      <c r="I181" s="6"/>
    </row>
    <row r="182" spans="1:9">
      <c r="A182">
        <f t="shared" si="9"/>
        <v>174</v>
      </c>
      <c r="B182" s="27">
        <v>-0.19114168026135303</v>
      </c>
      <c r="D182" s="26">
        <f t="shared" si="12"/>
        <v>6.5772800427221156</v>
      </c>
      <c r="E182" s="26"/>
      <c r="F182" s="26">
        <f t="shared" si="10"/>
        <v>-2.4917663444648497</v>
      </c>
      <c r="G182" s="27"/>
      <c r="H182" s="26">
        <f t="shared" si="11"/>
        <v>1.1512309224788533</v>
      </c>
      <c r="I182" s="6"/>
    </row>
    <row r="183" spans="1:9">
      <c r="A183">
        <f t="shared" si="9"/>
        <v>175</v>
      </c>
      <c r="B183" s="27">
        <v>-0.84395651356317103</v>
      </c>
      <c r="D183" s="26">
        <f t="shared" si="12"/>
        <v>5.7735475099339926</v>
      </c>
      <c r="E183" s="26"/>
      <c r="F183" s="26">
        <f t="shared" si="10"/>
        <v>-3.4777556897461182</v>
      </c>
      <c r="G183" s="27"/>
      <c r="H183" s="26">
        <f t="shared" si="11"/>
        <v>0.1554213176172512</v>
      </c>
      <c r="I183" s="6"/>
    </row>
    <row r="184" spans="1:9">
      <c r="A184">
        <f t="shared" si="9"/>
        <v>176</v>
      </c>
      <c r="B184" s="27">
        <v>-1.94209860637784</v>
      </c>
      <c r="D184" s="26">
        <f t="shared" si="12"/>
        <v>4.2333525240858556</v>
      </c>
      <c r="E184" s="26"/>
      <c r="F184" s="26">
        <f t="shared" si="10"/>
        <v>-5.0328681658720598</v>
      </c>
      <c r="G184" s="27"/>
      <c r="H184" s="26">
        <f t="shared" si="11"/>
        <v>-1.9473864411825716</v>
      </c>
      <c r="I184" s="6"/>
    </row>
    <row r="185" spans="1:9">
      <c r="A185">
        <f t="shared" si="9"/>
        <v>177</v>
      </c>
      <c r="B185" s="27">
        <v>-0.7405969881801866</v>
      </c>
      <c r="D185" s="26">
        <f t="shared" si="12"/>
        <v>4.5877469000670343</v>
      </c>
      <c r="E185" s="26"/>
      <c r="F185" s="26">
        <f t="shared" si="10"/>
        <v>-4.6000660126446746</v>
      </c>
      <c r="G185" s="27"/>
      <c r="H185" s="26">
        <f t="shared" si="11"/>
        <v>-2.6711285552950894</v>
      </c>
      <c r="I185" s="6"/>
    </row>
    <row r="186" spans="1:9">
      <c r="A186">
        <f t="shared" si="9"/>
        <v>178</v>
      </c>
      <c r="B186" s="27">
        <v>0.38091229725978337</v>
      </c>
      <c r="D186" s="26">
        <f t="shared" si="12"/>
        <v>5.9041730922966522</v>
      </c>
      <c r="E186" s="26"/>
      <c r="F186" s="26">
        <f t="shared" si="10"/>
        <v>-2.6375055944663472</v>
      </c>
      <c r="G186" s="27"/>
      <c r="H186" s="26">
        <f t="shared" si="11"/>
        <v>-1.1066262998786465</v>
      </c>
      <c r="I186" s="6"/>
    </row>
    <row r="187" spans="1:9">
      <c r="A187">
        <f t="shared" si="9"/>
        <v>179</v>
      </c>
      <c r="B187" s="27">
        <v>0.16518242773599923</v>
      </c>
      <c r="D187" s="26">
        <f t="shared" si="12"/>
        <v>6.4124776284991576</v>
      </c>
      <c r="E187" s="26"/>
      <c r="F187" s="26">
        <f t="shared" si="10"/>
        <v>-2.0681789641821524</v>
      </c>
      <c r="G187" s="27"/>
      <c r="H187" s="26">
        <f t="shared" si="11"/>
        <v>0.32317657088459195</v>
      </c>
      <c r="I187" s="6"/>
    </row>
    <row r="188" spans="1:9">
      <c r="A188">
        <f t="shared" si="9"/>
        <v>180</v>
      </c>
      <c r="B188" s="27">
        <v>-2.3900429368950427</v>
      </c>
      <c r="D188" s="26">
        <f t="shared" si="12"/>
        <v>4.1368197587794944</v>
      </c>
      <c r="E188" s="26"/>
      <c r="F188" s="26">
        <f t="shared" si="10"/>
        <v>-4.7744152374798432</v>
      </c>
      <c r="G188" s="27"/>
      <c r="H188" s="26">
        <f t="shared" si="11"/>
        <v>-1.5966681234933175</v>
      </c>
      <c r="I188" s="6"/>
    </row>
    <row r="189" spans="1:9">
      <c r="A189">
        <f t="shared" si="9"/>
        <v>181</v>
      </c>
      <c r="B189" s="27">
        <v>-0.1323064680036623</v>
      </c>
      <c r="D189" s="26">
        <f t="shared" si="12"/>
        <v>5.1429443993250601</v>
      </c>
      <c r="E189" s="26"/>
      <c r="F189" s="26">
        <f t="shared" si="10"/>
        <v>-4.3053365238301922</v>
      </c>
      <c r="G189" s="27"/>
      <c r="H189" s="26">
        <f t="shared" si="11"/>
        <v>-2.1835039917515169</v>
      </c>
      <c r="I189" s="6"/>
    </row>
    <row r="190" spans="1:9">
      <c r="A190">
        <f t="shared" si="9"/>
        <v>182</v>
      </c>
      <c r="B190" s="27">
        <v>-0.59784497352666222</v>
      </c>
      <c r="D190" s="26">
        <f t="shared" si="12"/>
        <v>5.2307744461021208</v>
      </c>
      <c r="E190" s="26"/>
      <c r="F190" s="26">
        <f t="shared" si="10"/>
        <v>-3.1904595011292258</v>
      </c>
      <c r="G190" s="27"/>
      <c r="H190" s="26">
        <f t="shared" si="11"/>
        <v>-1.3913866965925603</v>
      </c>
      <c r="I190" s="6"/>
    </row>
    <row r="191" spans="1:9">
      <c r="A191">
        <f t="shared" si="9"/>
        <v>183</v>
      </c>
      <c r="B191" s="27">
        <v>4.6873083192622289E-2</v>
      </c>
      <c r="D191" s="26">
        <f t="shared" si="12"/>
        <v>5.9237990285487889</v>
      </c>
      <c r="E191" s="26"/>
      <c r="F191" s="26">
        <f t="shared" si="10"/>
        <v>-2.8716183982760413</v>
      </c>
      <c r="G191" s="27"/>
      <c r="H191" s="26">
        <f t="shared" si="11"/>
        <v>-0.63688108140194954</v>
      </c>
      <c r="I191" s="6"/>
    </row>
    <row r="192" spans="1:9">
      <c r="A192">
        <f t="shared" si="9"/>
        <v>184</v>
      </c>
      <c r="B192" s="27">
        <v>0.32860498322406784</v>
      </c>
      <c r="D192" s="26">
        <f t="shared" si="12"/>
        <v>6.5866944489259023</v>
      </c>
      <c r="E192" s="26"/>
      <c r="F192" s="26">
        <f t="shared" si="10"/>
        <v>-2.1385838585410966</v>
      </c>
      <c r="G192" s="27"/>
      <c r="H192" s="26">
        <f t="shared" si="11"/>
        <v>0.51113154668783123</v>
      </c>
      <c r="I192" s="6"/>
    </row>
    <row r="193" spans="1:9">
      <c r="A193">
        <f t="shared" si="9"/>
        <v>185</v>
      </c>
      <c r="B193" s="27">
        <v>-0.79988012657850049</v>
      </c>
      <c r="D193" s="26">
        <f t="shared" si="12"/>
        <v>5.8228018203307457</v>
      </c>
      <c r="E193" s="26"/>
      <c r="F193" s="26">
        <f t="shared" si="10"/>
        <v>-3.069856638321653</v>
      </c>
      <c r="G193" s="27"/>
      <c r="H193" s="26">
        <f t="shared" si="11"/>
        <v>0.21126571235665412</v>
      </c>
      <c r="I193" s="6"/>
    </row>
    <row r="194" spans="1:9">
      <c r="A194">
        <f t="shared" si="9"/>
        <v>186</v>
      </c>
      <c r="B194" s="27">
        <v>1.3496469364326913</v>
      </c>
      <c r="D194" s="26">
        <f t="shared" si="12"/>
        <v>7.5521879376146011</v>
      </c>
      <c r="E194" s="26"/>
      <c r="F194" s="26">
        <f t="shared" si="10"/>
        <v>-1.7102691521722591</v>
      </c>
      <c r="G194" s="27"/>
      <c r="H194" s="26">
        <f t="shared" si="11"/>
        <v>1.4059269896239006</v>
      </c>
      <c r="I194" s="6"/>
    </row>
    <row r="195" spans="1:9">
      <c r="A195">
        <f t="shared" si="9"/>
        <v>187</v>
      </c>
      <c r="B195" s="27">
        <v>-0.25562258088029921</v>
      </c>
      <c r="D195" s="26">
        <f t="shared" si="12"/>
        <v>6.8980807848077319</v>
      </c>
      <c r="E195" s="26"/>
      <c r="F195" s="26">
        <f t="shared" si="10"/>
        <v>-1.8108697253774153</v>
      </c>
      <c r="G195" s="27"/>
      <c r="H195" s="26">
        <f t="shared" si="11"/>
        <v>1.9623901189157302</v>
      </c>
      <c r="I195" s="6"/>
    </row>
    <row r="196" spans="1:9">
      <c r="A196">
        <f t="shared" si="9"/>
        <v>188</v>
      </c>
      <c r="B196" s="27">
        <v>1.164830791822169</v>
      </c>
      <c r="D196" s="26">
        <f t="shared" si="12"/>
        <v>7.9587752234664215</v>
      </c>
      <c r="E196" s="26"/>
      <c r="F196" s="26">
        <f t="shared" si="10"/>
        <v>-1.5141050147940405</v>
      </c>
      <c r="G196" s="27"/>
      <c r="H196" s="26">
        <f t="shared" si="11"/>
        <v>2.5652095506096115</v>
      </c>
      <c r="I196" s="6"/>
    </row>
    <row r="197" spans="1:9">
      <c r="A197">
        <f t="shared" si="9"/>
        <v>189</v>
      </c>
      <c r="B197" s="27">
        <v>-2.2056883608456701</v>
      </c>
      <c r="D197" s="26">
        <f t="shared" si="12"/>
        <v>5.1716380120608623</v>
      </c>
      <c r="E197" s="26"/>
      <c r="F197" s="26">
        <f t="shared" si="10"/>
        <v>-3.8903068065701518</v>
      </c>
      <c r="G197" s="27"/>
      <c r="H197" s="26">
        <f t="shared" si="11"/>
        <v>0.5205584462651347</v>
      </c>
      <c r="I197" s="6"/>
    </row>
    <row r="198" spans="1:9">
      <c r="A198">
        <f t="shared" si="9"/>
        <v>190</v>
      </c>
      <c r="B198" s="27">
        <v>-0.85691453932668082</v>
      </c>
      <c r="D198" s="26">
        <f t="shared" si="12"/>
        <v>4.9874863673067935</v>
      </c>
      <c r="E198" s="26"/>
      <c r="F198" s="26">
        <f t="shared" si="10"/>
        <v>-4.9008963919186499</v>
      </c>
      <c r="G198" s="27"/>
      <c r="H198" s="26">
        <f t="shared" si="11"/>
        <v>-1.6145892464728258</v>
      </c>
      <c r="I198" s="6"/>
    </row>
    <row r="199" spans="1:9">
      <c r="A199">
        <f t="shared" si="9"/>
        <v>191</v>
      </c>
      <c r="B199" s="27">
        <v>-9.2503569248947315E-2</v>
      </c>
      <c r="D199" s="26">
        <f t="shared" si="12"/>
        <v>5.6506139327697893</v>
      </c>
      <c r="E199" s="26"/>
      <c r="F199" s="26">
        <f t="shared" si="10"/>
        <v>-3.1923437467776239</v>
      </c>
      <c r="G199" s="27"/>
      <c r="H199" s="26">
        <f t="shared" si="11"/>
        <v>-1.0803678323376782</v>
      </c>
      <c r="I199" s="6"/>
    </row>
    <row r="200" spans="1:9">
      <c r="A200">
        <f t="shared" si="9"/>
        <v>192</v>
      </c>
      <c r="B200" s="27">
        <v>1.9754315871978179</v>
      </c>
      <c r="D200" s="26">
        <f t="shared" si="12"/>
        <v>8.0832692502212016</v>
      </c>
      <c r="E200" s="26"/>
      <c r="F200" s="26">
        <f t="shared" si="10"/>
        <v>-0.58932091127644526</v>
      </c>
      <c r="G200" s="27"/>
      <c r="H200" s="26">
        <f t="shared" si="11"/>
        <v>1.8164767809378317</v>
      </c>
      <c r="I200" s="6"/>
    </row>
    <row r="201" spans="1:9">
      <c r="A201">
        <f t="shared" si="9"/>
        <v>193</v>
      </c>
      <c r="B201" s="27">
        <v>0.60343381846905686</v>
      </c>
      <c r="D201" s="26">
        <f t="shared" si="12"/>
        <v>8.0492319060907178</v>
      </c>
      <c r="E201" s="26"/>
      <c r="F201" s="26">
        <f t="shared" si="10"/>
        <v>-0.51376407049247064</v>
      </c>
      <c r="G201" s="27"/>
      <c r="H201" s="26">
        <f t="shared" si="11"/>
        <v>3.485298159023337</v>
      </c>
      <c r="I201" s="6"/>
    </row>
    <row r="202" spans="1:9">
      <c r="A202">
        <f t="shared" si="9"/>
        <v>194</v>
      </c>
      <c r="B202" s="27">
        <v>-0.24126393327605911</v>
      </c>
      <c r="D202" s="26">
        <f t="shared" si="12"/>
        <v>7.1858136150738359</v>
      </c>
      <c r="E202" s="26"/>
      <c r="F202" s="26">
        <f t="shared" si="10"/>
        <v>-2.3188602603477193</v>
      </c>
      <c r="G202" s="27"/>
      <c r="H202" s="26">
        <f t="shared" si="11"/>
        <v>2.5980537271151158</v>
      </c>
      <c r="I202" s="6"/>
    </row>
    <row r="203" spans="1:9">
      <c r="A203">
        <f t="shared" ref="A203:A266" si="13">1+A202</f>
        <v>195</v>
      </c>
      <c r="B203" s="27">
        <v>0.4785169949172996</v>
      </c>
      <c r="D203" s="26">
        <f t="shared" si="12"/>
        <v>7.4307144832079093</v>
      </c>
      <c r="E203" s="26"/>
      <c r="F203" s="26">
        <f t="shared" ref="F203:F266" si="14">$F$7+B203+$F$5*B202</f>
        <v>-2.1903677583759418</v>
      </c>
      <c r="G203" s="27"/>
      <c r="H203" s="26">
        <f t="shared" ref="H203:H266" si="15">$H$7+$H$3*H202+B203+$H$5*B202</f>
        <v>2.2385617915373723</v>
      </c>
      <c r="I203" s="6"/>
    </row>
    <row r="204" spans="1:9">
      <c r="A204">
        <f t="shared" si="13"/>
        <v>196</v>
      </c>
      <c r="B204" s="27">
        <v>-1.3187241165724117</v>
      </c>
      <c r="D204" s="26">
        <f t="shared" ref="D204:D267" si="16">$D$7+$D$3*D203+B204</f>
        <v>5.7681688491919383</v>
      </c>
      <c r="E204" s="26"/>
      <c r="F204" s="26">
        <f t="shared" si="14"/>
        <v>-3.483762220130302</v>
      </c>
      <c r="G204" s="27"/>
      <c r="H204" s="26">
        <f t="shared" si="15"/>
        <v>0.74744676521525277</v>
      </c>
      <c r="I204" s="6"/>
    </row>
    <row r="205" spans="1:9">
      <c r="A205">
        <f t="shared" si="13"/>
        <v>197</v>
      </c>
      <c r="B205" s="27">
        <v>-1.4983697838033549</v>
      </c>
      <c r="D205" s="26">
        <f t="shared" si="16"/>
        <v>4.6741230832522112</v>
      </c>
      <c r="E205" s="26"/>
      <c r="F205" s="26">
        <f t="shared" si="14"/>
        <v>-4.9214766654040432</v>
      </c>
      <c r="G205" s="27"/>
      <c r="H205" s="26">
        <f t="shared" si="15"/>
        <v>-1.510380944535654</v>
      </c>
      <c r="I205" s="6"/>
    </row>
    <row r="206" spans="1:9">
      <c r="A206">
        <f t="shared" si="13"/>
        <v>198</v>
      </c>
      <c r="B206" s="27">
        <v>-0.82682163338176906</v>
      </c>
      <c r="D206" s="26">
        <f t="shared" si="16"/>
        <v>4.7439460624069474</v>
      </c>
      <c r="E206" s="26"/>
      <c r="F206" s="26">
        <f t="shared" si="14"/>
        <v>-4.3756804820441175</v>
      </c>
      <c r="G206" s="27"/>
      <c r="H206" s="26">
        <f t="shared" si="15"/>
        <v>-2.2063900015387272</v>
      </c>
      <c r="I206" s="6"/>
    </row>
    <row r="207" spans="1:9">
      <c r="A207">
        <f t="shared" si="13"/>
        <v>199</v>
      </c>
      <c r="B207" s="27">
        <v>-1.1538963917701039</v>
      </c>
      <c r="D207" s="26">
        <f t="shared" si="16"/>
        <v>4.4552739425537169</v>
      </c>
      <c r="E207" s="26"/>
      <c r="F207" s="26">
        <f t="shared" si="14"/>
        <v>-4.2326715351373423</v>
      </c>
      <c r="G207" s="27"/>
      <c r="H207" s="26">
        <f t="shared" si="15"/>
        <v>-2.4461860359836423</v>
      </c>
      <c r="I207" s="6"/>
    </row>
    <row r="208" spans="1:9">
      <c r="A208">
        <f t="shared" si="13"/>
        <v>200</v>
      </c>
      <c r="B208" s="27">
        <v>-0.36083520171814598</v>
      </c>
      <c r="D208" s="26">
        <f t="shared" si="16"/>
        <v>5.0895654666863983</v>
      </c>
      <c r="E208" s="26"/>
      <c r="F208" s="26">
        <f t="shared" si="14"/>
        <v>-3.6685626759572187</v>
      </c>
      <c r="G208" s="27"/>
      <c r="H208" s="26">
        <f t="shared" si="15"/>
        <v>-2.0139649957482222</v>
      </c>
      <c r="I208" s="6"/>
    </row>
    <row r="209" spans="1:9">
      <c r="A209">
        <f t="shared" si="13"/>
        <v>201</v>
      </c>
      <c r="B209" s="27">
        <v>-0.84188286564312875</v>
      </c>
      <c r="D209" s="26">
        <f t="shared" si="16"/>
        <v>4.9573781410343907</v>
      </c>
      <c r="E209" s="26"/>
      <c r="F209" s="26">
        <f t="shared" si="14"/>
        <v>-3.5944675068458309</v>
      </c>
      <c r="G209" s="27"/>
      <c r="H209" s="26">
        <f t="shared" si="15"/>
        <v>-1.7021482545073532</v>
      </c>
      <c r="I209" s="6"/>
    </row>
    <row r="210" spans="1:9">
      <c r="A210">
        <f t="shared" si="13"/>
        <v>202</v>
      </c>
      <c r="B210" s="27">
        <v>1.6355579646187834</v>
      </c>
      <c r="D210" s="26">
        <f t="shared" si="16"/>
        <v>7.3621159421876987</v>
      </c>
      <c r="E210" s="26"/>
      <c r="F210" s="26">
        <f t="shared" si="14"/>
        <v>-1.4537600413314067</v>
      </c>
      <c r="G210" s="27"/>
      <c r="H210" s="26">
        <f t="shared" si="15"/>
        <v>0.61005841868954902</v>
      </c>
      <c r="I210" s="6"/>
    </row>
    <row r="211" spans="1:9">
      <c r="A211">
        <f t="shared" si="13"/>
        <v>203</v>
      </c>
      <c r="B211" s="27">
        <v>0.42346414375060704</v>
      </c>
      <c r="D211" s="26">
        <f t="shared" si="16"/>
        <v>7.4726279119538415</v>
      </c>
      <c r="E211" s="26"/>
      <c r="F211" s="26">
        <f t="shared" si="14"/>
        <v>-0.93164528101624455</v>
      </c>
      <c r="G211" s="27"/>
      <c r="H211" s="26">
        <f t="shared" si="15"/>
        <v>2.4038868492630074</v>
      </c>
      <c r="I211" s="6"/>
    </row>
    <row r="212" spans="1:9">
      <c r="A212">
        <f t="shared" si="13"/>
        <v>204</v>
      </c>
      <c r="B212" s="27">
        <v>0.84822431745124049</v>
      </c>
      <c r="D212" s="26">
        <f t="shared" si="16"/>
        <v>7.9581696690258532</v>
      </c>
      <c r="E212" s="26"/>
      <c r="F212" s="26">
        <f t="shared" si="14"/>
        <v>-1.3553507819233346</v>
      </c>
      <c r="G212" s="27"/>
      <c r="H212" s="26">
        <f t="shared" si="15"/>
        <v>2.9667869851713196</v>
      </c>
      <c r="I212" s="6"/>
    </row>
    <row r="213" spans="1:9">
      <c r="A213">
        <f t="shared" si="13"/>
        <v>205</v>
      </c>
      <c r="B213" s="27">
        <v>7.9527353591402061E-2</v>
      </c>
      <c r="D213" s="26">
        <f t="shared" si="16"/>
        <v>7.456520671555622</v>
      </c>
      <c r="E213" s="26"/>
      <c r="F213" s="26">
        <f t="shared" si="14"/>
        <v>-1.8267156241927296</v>
      </c>
      <c r="G213" s="27"/>
      <c r="H213" s="26">
        <f t="shared" si="15"/>
        <v>2.8050172176514963</v>
      </c>
      <c r="I213" s="6"/>
    </row>
    <row r="214" spans="1:9">
      <c r="A214">
        <f t="shared" si="13"/>
        <v>206</v>
      </c>
      <c r="B214" s="27">
        <v>-0.15812929632375017</v>
      </c>
      <c r="D214" s="26">
        <f t="shared" si="16"/>
        <v>6.9429570730318426</v>
      </c>
      <c r="E214" s="26"/>
      <c r="F214" s="26">
        <f t="shared" si="14"/>
        <v>-2.6024601488097687</v>
      </c>
      <c r="G214" s="27"/>
      <c r="H214" s="26">
        <f t="shared" si="15"/>
        <v>1.9402993208985544</v>
      </c>
      <c r="I214" s="6"/>
    </row>
    <row r="215" spans="1:9">
      <c r="A215">
        <f t="shared" si="13"/>
        <v>207</v>
      </c>
      <c r="B215" s="27">
        <v>-0.35626726457849145</v>
      </c>
      <c r="D215" s="26">
        <f t="shared" si="16"/>
        <v>6.4623591255890229</v>
      </c>
      <c r="E215" s="26"/>
      <c r="F215" s="26">
        <f t="shared" si="14"/>
        <v>-2.9669577720051166</v>
      </c>
      <c r="G215" s="27"/>
      <c r="H215" s="26">
        <f t="shared" si="15"/>
        <v>1.1002068544890884</v>
      </c>
      <c r="I215" s="6"/>
    </row>
    <row r="216" spans="1:9">
      <c r="A216">
        <f t="shared" si="13"/>
        <v>208</v>
      </c>
      <c r="B216" s="27">
        <v>-0.26987663659383543</v>
      </c>
      <c r="D216" s="26">
        <f t="shared" si="16"/>
        <v>6.2844208824801271</v>
      </c>
      <c r="E216" s="26"/>
      <c r="F216" s="26">
        <f t="shared" si="14"/>
        <v>-3.0192637217987794</v>
      </c>
      <c r="G216" s="27"/>
      <c r="H216" s="26">
        <f t="shared" si="15"/>
        <v>0.58585004817021913</v>
      </c>
      <c r="I216" s="6"/>
    </row>
    <row r="217" spans="1:9">
      <c r="A217">
        <f t="shared" si="13"/>
        <v>209</v>
      </c>
      <c r="B217" s="27">
        <v>-0.80093514043255709</v>
      </c>
      <c r="D217" s="26">
        <f t="shared" si="16"/>
        <v>5.655496344931513</v>
      </c>
      <c r="E217" s="26"/>
      <c r="F217" s="26">
        <f t="shared" si="14"/>
        <v>-3.4898487860482419</v>
      </c>
      <c r="G217" s="27"/>
      <c r="H217" s="26">
        <f t="shared" si="15"/>
        <v>-0.16763125955462133</v>
      </c>
      <c r="I217" s="6"/>
    </row>
    <row r="218" spans="1:9">
      <c r="A218">
        <f t="shared" si="13"/>
        <v>210</v>
      </c>
      <c r="B218" s="27">
        <v>6.4494543039472774E-2</v>
      </c>
      <c r="D218" s="26">
        <f t="shared" si="16"/>
        <v>6.1750175327518058</v>
      </c>
      <c r="E218" s="26"/>
      <c r="F218" s="26">
        <f t="shared" si="14"/>
        <v>-2.9961600552633172</v>
      </c>
      <c r="G218" s="27"/>
      <c r="H218" s="26">
        <f t="shared" si="15"/>
        <v>-8.8357248018358925E-2</v>
      </c>
      <c r="I218" s="6"/>
    </row>
    <row r="219" spans="1:9">
      <c r="A219">
        <f t="shared" si="13"/>
        <v>211</v>
      </c>
      <c r="B219" s="27">
        <v>-0.74553781814756803</v>
      </c>
      <c r="D219" s="26">
        <f t="shared" si="16"/>
        <v>5.6507218248659257</v>
      </c>
      <c r="E219" s="26"/>
      <c r="F219" s="26">
        <f t="shared" si="14"/>
        <v>-3.2003916380199371</v>
      </c>
      <c r="G219" s="27"/>
      <c r="H219" s="26">
        <f t="shared" si="15"/>
        <v>-0.24898812443003449</v>
      </c>
      <c r="I219" s="6"/>
    </row>
    <row r="220" spans="1:9">
      <c r="A220">
        <f t="shared" si="13"/>
        <v>212</v>
      </c>
      <c r="B220" s="27">
        <v>0.99983026302652434</v>
      </c>
      <c r="D220" s="26">
        <f t="shared" si="16"/>
        <v>7.1077272667027831</v>
      </c>
      <c r="E220" s="26"/>
      <c r="F220" s="26">
        <f t="shared" si="14"/>
        <v>-2.0220462096767733</v>
      </c>
      <c r="G220" s="27"/>
      <c r="H220" s="26">
        <f t="shared" si="15"/>
        <v>0.84101032188670777</v>
      </c>
      <c r="I220" s="6"/>
    </row>
    <row r="221" spans="1:9">
      <c r="A221">
        <f t="shared" si="13"/>
        <v>213</v>
      </c>
      <c r="B221" s="27">
        <v>-0.30655996852146927</v>
      </c>
      <c r="D221" s="26">
        <f t="shared" si="16"/>
        <v>6.6026900281650622</v>
      </c>
      <c r="E221" s="26"/>
      <c r="F221" s="26">
        <f t="shared" si="14"/>
        <v>-2.1066787844029022</v>
      </c>
      <c r="G221" s="27"/>
      <c r="H221" s="26">
        <f t="shared" si="15"/>
        <v>1.3558768926347871</v>
      </c>
      <c r="I221" s="6"/>
    </row>
    <row r="222" spans="1:9">
      <c r="A222">
        <f t="shared" si="13"/>
        <v>214</v>
      </c>
      <c r="B222" s="27">
        <v>3.5618086258182302E-2</v>
      </c>
      <c r="D222" s="26">
        <f t="shared" si="16"/>
        <v>6.6670976017489672</v>
      </c>
      <c r="E222" s="26"/>
      <c r="F222" s="26">
        <f t="shared" si="14"/>
        <v>-2.6789738917068462</v>
      </c>
      <c r="G222" s="27"/>
      <c r="H222" s="26">
        <f t="shared" si="15"/>
        <v>1.0667583992422869</v>
      </c>
      <c r="I222" s="6"/>
    </row>
    <row r="223" spans="1:9">
      <c r="A223">
        <f t="shared" si="13"/>
        <v>215</v>
      </c>
      <c r="B223" s="27">
        <v>0.55039436119841412</v>
      </c>
      <c r="D223" s="26">
        <f t="shared" si="16"/>
        <v>7.2172980421603459</v>
      </c>
      <c r="E223" s="26"/>
      <c r="F223" s="26">
        <f t="shared" si="14"/>
        <v>-1.9246729784208583</v>
      </c>
      <c r="G223" s="27"/>
      <c r="H223" s="26">
        <f t="shared" si="15"/>
        <v>1.6620441411623994</v>
      </c>
      <c r="I223" s="6"/>
    </row>
    <row r="224" spans="1:9">
      <c r="A224">
        <f t="shared" si="13"/>
        <v>216</v>
      </c>
      <c r="B224" s="27">
        <v>-0.56119688451872207</v>
      </c>
      <c r="D224" s="26">
        <f t="shared" si="16"/>
        <v>6.4083170386694679</v>
      </c>
      <c r="E224" s="26"/>
      <c r="F224" s="26">
        <f t="shared" si="14"/>
        <v>-2.6759208316798322</v>
      </c>
      <c r="G224" s="27"/>
      <c r="H224" s="26">
        <f t="shared" si="15"/>
        <v>1.2382034459594875</v>
      </c>
      <c r="I224" s="6"/>
    </row>
    <row r="225" spans="1:9">
      <c r="A225">
        <f t="shared" si="13"/>
        <v>217</v>
      </c>
      <c r="B225" s="27">
        <v>0.49194113671546802</v>
      </c>
      <c r="D225" s="26">
        <f t="shared" si="16"/>
        <v>7.0165155079836756</v>
      </c>
      <c r="E225" s="26"/>
      <c r="F225" s="26">
        <f t="shared" si="14"/>
        <v>-2.4008966824476374</v>
      </c>
      <c r="G225" s="27"/>
      <c r="H225" s="26">
        <f t="shared" si="15"/>
        <v>1.2801152128300808</v>
      </c>
      <c r="I225" s="6"/>
    </row>
    <row r="226" spans="1:9">
      <c r="A226">
        <f t="shared" si="13"/>
        <v>218</v>
      </c>
      <c r="B226" s="27">
        <v>0.53021040002931841</v>
      </c>
      <c r="D226" s="26">
        <f t="shared" si="16"/>
        <v>7.3892939294203401</v>
      </c>
      <c r="E226" s="26"/>
      <c r="F226" s="26">
        <f t="shared" si="14"/>
        <v>-1.625430804269854</v>
      </c>
      <c r="G226" s="27"/>
      <c r="H226" s="26">
        <f t="shared" si="15"/>
        <v>2.0786325627866904</v>
      </c>
      <c r="I226" s="6"/>
    </row>
    <row r="227" spans="1:9">
      <c r="A227">
        <f t="shared" si="13"/>
        <v>219</v>
      </c>
      <c r="B227" s="27">
        <v>0.33426204026909545</v>
      </c>
      <c r="D227" s="26">
        <f t="shared" si="16"/>
        <v>7.3983737014502831</v>
      </c>
      <c r="E227" s="26"/>
      <c r="F227" s="26">
        <f t="shared" si="14"/>
        <v>-1.7945906797103817</v>
      </c>
      <c r="G227" s="27"/>
      <c r="H227" s="26">
        <f t="shared" si="15"/>
        <v>2.3486572298222983</v>
      </c>
      <c r="I227" s="6"/>
    </row>
    <row r="228" spans="1:9">
      <c r="A228">
        <f t="shared" si="13"/>
        <v>220</v>
      </c>
      <c r="B228" s="27">
        <v>0.18997297956957482</v>
      </c>
      <c r="D228" s="26">
        <f t="shared" si="16"/>
        <v>7.2590785153672313</v>
      </c>
      <c r="E228" s="26"/>
      <c r="F228" s="26">
        <f t="shared" si="14"/>
        <v>-2.0760435922420584</v>
      </c>
      <c r="G228" s="27"/>
      <c r="H228" s="26">
        <f t="shared" si="15"/>
        <v>2.2157178841602057</v>
      </c>
      <c r="I228" s="6"/>
    </row>
    <row r="229" spans="1:9">
      <c r="A229">
        <f t="shared" si="13"/>
        <v>221</v>
      </c>
      <c r="B229" s="27">
        <v>-1.1076485861849505</v>
      </c>
      <c r="D229" s="26">
        <f t="shared" si="16"/>
        <v>5.8848445972670271</v>
      </c>
      <c r="E229" s="26"/>
      <c r="F229" s="26">
        <f t="shared" si="14"/>
        <v>-3.4746675004862482</v>
      </c>
      <c r="G229" s="27"/>
      <c r="H229" s="26">
        <f t="shared" si="15"/>
        <v>0.74397733580186509</v>
      </c>
      <c r="I229" s="6"/>
    </row>
    <row r="230" spans="1:9">
      <c r="A230">
        <f t="shared" si="13"/>
        <v>222</v>
      </c>
      <c r="B230" s="27">
        <v>-1.9507388060446829</v>
      </c>
      <c r="D230" s="26">
        <f t="shared" si="16"/>
        <v>4.2859257224521823</v>
      </c>
      <c r="E230" s="26"/>
      <c r="F230" s="26">
        <f t="shared" si="14"/>
        <v>-5.2260928163741482</v>
      </c>
      <c r="G230" s="27"/>
      <c r="H230" s="26">
        <f t="shared" si="15"/>
        <v>-1.8169052816831224</v>
      </c>
      <c r="I230" s="6"/>
    </row>
    <row r="231" spans="1:9">
      <c r="A231">
        <f t="shared" si="13"/>
        <v>223</v>
      </c>
      <c r="B231" s="27">
        <v>1.387502379657235</v>
      </c>
      <c r="D231" s="26">
        <f t="shared" si="16"/>
        <v>6.7447615270059353</v>
      </c>
      <c r="E231" s="26"/>
      <c r="F231" s="26">
        <f t="shared" si="14"/>
        <v>-2.478014784574043</v>
      </c>
      <c r="G231" s="27"/>
      <c r="H231" s="26">
        <f t="shared" si="15"/>
        <v>-0.47731268949976036</v>
      </c>
      <c r="I231" s="6"/>
    </row>
    <row r="232" spans="1:9">
      <c r="A232">
        <f t="shared" si="13"/>
        <v>224</v>
      </c>
      <c r="B232" s="27">
        <v>-0.72012198870652355</v>
      </c>
      <c r="D232" s="26">
        <f t="shared" si="16"/>
        <v>5.9894968511467415</v>
      </c>
      <c r="E232" s="26"/>
      <c r="F232" s="26">
        <f t="shared" si="14"/>
        <v>-2.2488703229464591</v>
      </c>
      <c r="G232" s="27"/>
      <c r="H232" s="26">
        <f t="shared" si="15"/>
        <v>0.48860769782867264</v>
      </c>
      <c r="I232" s="6"/>
    </row>
    <row r="233" spans="1:9">
      <c r="A233">
        <f t="shared" si="13"/>
        <v>225</v>
      </c>
      <c r="B233" s="27">
        <v>0.58445266404305585</v>
      </c>
      <c r="D233" s="26">
        <f t="shared" si="16"/>
        <v>6.8786759321737634</v>
      </c>
      <c r="E233" s="26"/>
      <c r="F233" s="26">
        <f t="shared" si="14"/>
        <v>-2.4196327280515106</v>
      </c>
      <c r="G233" s="27"/>
      <c r="H233" s="26">
        <f t="shared" si="15"/>
        <v>0.84910150575425947</v>
      </c>
      <c r="I233" s="6"/>
    </row>
    <row r="234" spans="1:9">
      <c r="A234">
        <f t="shared" si="13"/>
        <v>226</v>
      </c>
      <c r="B234" s="27">
        <v>-0.90772346084122546</v>
      </c>
      <c r="D234" s="26">
        <f t="shared" si="16"/>
        <v>5.8755483018543444</v>
      </c>
      <c r="E234" s="26"/>
      <c r="F234" s="26">
        <f t="shared" si="14"/>
        <v>-2.9986065960110864</v>
      </c>
      <c r="G234" s="27"/>
      <c r="H234" s="26">
        <f t="shared" si="15"/>
        <v>0.46839923215375645</v>
      </c>
      <c r="I234" s="6"/>
    </row>
    <row r="235" spans="1:9">
      <c r="A235">
        <f t="shared" si="13"/>
        <v>227</v>
      </c>
      <c r="B235" s="27">
        <v>1.0047597243101336</v>
      </c>
      <c r="D235" s="26">
        <f t="shared" si="16"/>
        <v>7.2363112903300237</v>
      </c>
      <c r="E235" s="26"/>
      <c r="F235" s="26">
        <f t="shared" si="14"/>
        <v>-2.1306466982787242</v>
      </c>
      <c r="G235" s="27"/>
      <c r="H235" s="26">
        <f t="shared" si="15"/>
        <v>1.1269728794058418</v>
      </c>
      <c r="I235" s="6"/>
    </row>
    <row r="236" spans="1:9">
      <c r="A236">
        <f t="shared" si="13"/>
        <v>228</v>
      </c>
      <c r="B236" s="27">
        <v>1.0318694876332302</v>
      </c>
      <c r="D236" s="26">
        <f t="shared" si="16"/>
        <v>8.011840697314744</v>
      </c>
      <c r="E236" s="26"/>
      <c r="F236" s="26">
        <f t="shared" si="14"/>
        <v>-0.76479870534967631</v>
      </c>
      <c r="G236" s="27"/>
      <c r="H236" s="26">
        <f t="shared" si="15"/>
        <v>2.8550363783235366</v>
      </c>
      <c r="I236" s="6"/>
    </row>
    <row r="237" spans="1:9">
      <c r="A237">
        <f t="shared" si="13"/>
        <v>229</v>
      </c>
      <c r="B237" s="27">
        <v>2.9880902729928493</v>
      </c>
      <c r="D237" s="26">
        <f t="shared" si="16"/>
        <v>10.394602656515959</v>
      </c>
      <c r="E237" s="26"/>
      <c r="F237" s="26">
        <f t="shared" si="14"/>
        <v>1.2103989143361105</v>
      </c>
      <c r="G237" s="27"/>
      <c r="H237" s="26">
        <f t="shared" si="15"/>
        <v>5.7806689224140557</v>
      </c>
      <c r="I237" s="6"/>
    </row>
    <row r="238" spans="1:9">
      <c r="A238">
        <f t="shared" si="13"/>
        <v>230</v>
      </c>
      <c r="B238" s="27">
        <v>-1.0554754226177465</v>
      </c>
      <c r="D238" s="26">
        <f t="shared" si="16"/>
        <v>7.6615560384660313</v>
      </c>
      <c r="E238" s="26"/>
      <c r="F238" s="26">
        <f t="shared" si="14"/>
        <v>-1.463812231522752</v>
      </c>
      <c r="G238" s="27"/>
      <c r="H238" s="26">
        <f t="shared" si="15"/>
        <v>4.7155556758049784</v>
      </c>
      <c r="I238" s="6"/>
    </row>
    <row r="239" spans="1:9">
      <c r="A239">
        <f t="shared" si="13"/>
        <v>231</v>
      </c>
      <c r="B239" s="27">
        <v>-1.2411646821419708</v>
      </c>
      <c r="D239" s="26">
        <f t="shared" si="16"/>
        <v>5.9726911390143469</v>
      </c>
      <c r="E239" s="26"/>
      <c r="F239" s="26">
        <f t="shared" si="14"/>
        <v>-4.4799974779743934</v>
      </c>
      <c r="G239" s="27"/>
      <c r="H239" s="26">
        <f t="shared" si="15"/>
        <v>1.1135581437183451</v>
      </c>
      <c r="I239" s="6"/>
    </row>
    <row r="240" spans="1:9">
      <c r="A240">
        <f t="shared" si="13"/>
        <v>232</v>
      </c>
      <c r="B240" s="27">
        <v>1.5648492990294471</v>
      </c>
      <c r="D240" s="26">
        <f t="shared" si="16"/>
        <v>7.8498294254873375</v>
      </c>
      <c r="E240" s="26"/>
      <c r="F240" s="26">
        <f t="shared" si="14"/>
        <v>-1.8039659784699325</v>
      </c>
      <c r="G240" s="27"/>
      <c r="H240" s="26">
        <f t="shared" si="15"/>
        <v>1.8084910005751573</v>
      </c>
      <c r="I240" s="6"/>
    </row>
    <row r="241" spans="1:9">
      <c r="A241">
        <f t="shared" si="13"/>
        <v>233</v>
      </c>
      <c r="B241" s="27">
        <v>-3.1066883821040392</v>
      </c>
      <c r="D241" s="26">
        <f t="shared" si="16"/>
        <v>4.2107178019139964</v>
      </c>
      <c r="E241" s="26"/>
      <c r="F241" s="26">
        <f t="shared" si="14"/>
        <v>-4.5112938727834262</v>
      </c>
      <c r="G241" s="27"/>
      <c r="H241" s="26">
        <f t="shared" si="15"/>
        <v>-0.5166238224670896</v>
      </c>
      <c r="I241" s="6"/>
    </row>
    <row r="242" spans="1:9">
      <c r="A242">
        <f t="shared" si="13"/>
        <v>234</v>
      </c>
      <c r="B242" s="27">
        <v>-4.3809222916024737E-2</v>
      </c>
      <c r="D242" s="26">
        <f t="shared" si="16"/>
        <v>5.2720855681366734</v>
      </c>
      <c r="E242" s="26"/>
      <c r="F242" s="26">
        <f t="shared" si="14"/>
        <v>-4.7184910903888522</v>
      </c>
      <c r="G242" s="27"/>
      <c r="H242" s="26">
        <f t="shared" si="15"/>
        <v>-2.0026341927457514</v>
      </c>
      <c r="I242" s="6"/>
    </row>
    <row r="243" spans="1:9">
      <c r="A243">
        <f t="shared" si="13"/>
        <v>235</v>
      </c>
      <c r="B243" s="27">
        <v>4.8939909902401268E-2</v>
      </c>
      <c r="D243" s="26">
        <f t="shared" si="16"/>
        <v>5.9485869723775719</v>
      </c>
      <c r="E243" s="26"/>
      <c r="F243" s="26">
        <f t="shared" si="14"/>
        <v>-2.481726546138816</v>
      </c>
      <c r="G243" s="27"/>
      <c r="H243" s="26">
        <f t="shared" si="15"/>
        <v>-0.58317535214897931</v>
      </c>
      <c r="I243" s="6"/>
    </row>
    <row r="244" spans="1:9">
      <c r="A244">
        <f t="shared" si="13"/>
        <v>236</v>
      </c>
      <c r="B244" s="27">
        <v>-1.4723218555445783</v>
      </c>
      <c r="D244" s="26">
        <f t="shared" si="16"/>
        <v>4.799400979263087</v>
      </c>
      <c r="E244" s="26"/>
      <c r="F244" s="26">
        <f t="shared" si="14"/>
        <v>-3.9380639186128974</v>
      </c>
      <c r="G244" s="27"/>
      <c r="H244" s="26">
        <f t="shared" si="15"/>
        <v>-1.2588103622948361</v>
      </c>
      <c r="I244" s="6"/>
    </row>
    <row r="245" spans="1:9">
      <c r="A245">
        <f t="shared" si="13"/>
        <v>237</v>
      </c>
      <c r="B245" s="27">
        <v>0.28211388780619018</v>
      </c>
      <c r="D245" s="26">
        <f t="shared" si="16"/>
        <v>5.9217844264008885</v>
      </c>
      <c r="E245" s="26"/>
      <c r="F245" s="26">
        <f t="shared" si="14"/>
        <v>-3.2485114110750146</v>
      </c>
      <c r="G245" s="27"/>
      <c r="H245" s="26">
        <f t="shared" si="15"/>
        <v>-0.94085711033717456</v>
      </c>
      <c r="I245" s="6"/>
    </row>
    <row r="246" spans="1:9">
      <c r="A246">
        <f t="shared" si="13"/>
        <v>238</v>
      </c>
      <c r="B246" s="27">
        <v>-0.32868570087885018</v>
      </c>
      <c r="D246" s="26">
        <f t="shared" si="16"/>
        <v>5.9282957336416384</v>
      </c>
      <c r="E246" s="26"/>
      <c r="F246" s="26">
        <f t="shared" si="14"/>
        <v>-2.6312059794145171</v>
      </c>
      <c r="G246" s="27"/>
      <c r="H246" s="26">
        <f t="shared" si="15"/>
        <v>-0.14867739009996306</v>
      </c>
      <c r="I246" s="6"/>
    </row>
    <row r="247" spans="1:9">
      <c r="A247">
        <f t="shared" si="13"/>
        <v>239</v>
      </c>
      <c r="B247" s="27">
        <v>0.14590114005841315</v>
      </c>
      <c r="D247" s="26">
        <f t="shared" si="16"/>
        <v>6.4064637935613149</v>
      </c>
      <c r="E247" s="26"/>
      <c r="F247" s="26">
        <f t="shared" si="14"/>
        <v>-2.584178850556782</v>
      </c>
      <c r="G247" s="27"/>
      <c r="H247" s="26">
        <f t="shared" si="15"/>
        <v>0.3340485848882383</v>
      </c>
      <c r="I247" s="6"/>
    </row>
    <row r="248" spans="1:9">
      <c r="A248">
        <f t="shared" si="13"/>
        <v>240</v>
      </c>
      <c r="B248" s="27">
        <v>-0.6509299055323936</v>
      </c>
      <c r="D248" s="26">
        <f t="shared" si="16"/>
        <v>5.8726251809263292</v>
      </c>
      <c r="E248" s="26"/>
      <c r="F248" s="26">
        <f t="shared" si="14"/>
        <v>-3.0487991074915044</v>
      </c>
      <c r="G248" s="27"/>
      <c r="H248" s="26">
        <f t="shared" si="15"/>
        <v>0.1349276141970267</v>
      </c>
      <c r="I248" s="6"/>
    </row>
    <row r="249" spans="1:9">
      <c r="A249">
        <f t="shared" si="13"/>
        <v>241</v>
      </c>
      <c r="B249" s="27">
        <v>1.2486361811170354</v>
      </c>
      <c r="D249" s="26">
        <f t="shared" si="16"/>
        <v>7.4785800306265173</v>
      </c>
      <c r="E249" s="26"/>
      <c r="F249" s="26">
        <f t="shared" si="14"/>
        <v>-1.7070147527556401</v>
      </c>
      <c r="G249" s="27"/>
      <c r="H249" s="26">
        <f t="shared" si="15"/>
        <v>1.3671954350527247</v>
      </c>
      <c r="I249" s="6"/>
    </row>
    <row r="250" spans="1:9">
      <c r="A250">
        <f t="shared" si="13"/>
        <v>242</v>
      </c>
      <c r="B250" s="27">
        <v>0.62393496591539588</v>
      </c>
      <c r="D250" s="26">
        <f t="shared" si="16"/>
        <v>7.7371539827599811</v>
      </c>
      <c r="E250" s="26"/>
      <c r="F250" s="26">
        <f t="shared" si="14"/>
        <v>-1.0020197073026793</v>
      </c>
      <c r="G250" s="27"/>
      <c r="H250" s="26">
        <f t="shared" si="15"/>
        <v>2.7499377819763193</v>
      </c>
      <c r="I250" s="6"/>
    </row>
    <row r="251" spans="1:9">
      <c r="A251">
        <f t="shared" si="13"/>
        <v>243</v>
      </c>
      <c r="B251" s="27">
        <v>0.26266434360877611</v>
      </c>
      <c r="D251" s="26">
        <f t="shared" si="16"/>
        <v>7.5180990341267657</v>
      </c>
      <c r="E251" s="26"/>
      <c r="F251" s="26">
        <f t="shared" si="14"/>
        <v>-1.8005811802504468</v>
      </c>
      <c r="G251" s="27"/>
      <c r="H251" s="26">
        <f t="shared" si="15"/>
        <v>2.7118845998365293</v>
      </c>
      <c r="I251" s="6"/>
    </row>
    <row r="252" spans="1:9">
      <c r="A252">
        <f t="shared" si="13"/>
        <v>244</v>
      </c>
      <c r="B252" s="27">
        <v>-0.2040133040281944</v>
      </c>
      <c r="D252" s="26">
        <f t="shared" si="16"/>
        <v>6.9309411647415269</v>
      </c>
      <c r="E252" s="26"/>
      <c r="F252" s="26">
        <f t="shared" si="14"/>
        <v>-2.5201482635020511</v>
      </c>
      <c r="G252" s="27"/>
      <c r="H252" s="26">
        <f t="shared" si="15"/>
        <v>1.9713882664080402</v>
      </c>
      <c r="I252" s="6"/>
    </row>
    <row r="253" spans="1:9">
      <c r="A253">
        <f t="shared" si="13"/>
        <v>245</v>
      </c>
      <c r="B253" s="27">
        <v>-0.19589606381487101</v>
      </c>
      <c r="D253" s="26">
        <f t="shared" si="16"/>
        <v>6.6161215767929686</v>
      </c>
      <c r="E253" s="26"/>
      <c r="F253" s="26">
        <f t="shared" si="14"/>
        <v>-2.8387053766346071</v>
      </c>
      <c r="G253" s="27"/>
      <c r="H253" s="26">
        <f t="shared" si="15"/>
        <v>1.245558169889815</v>
      </c>
      <c r="I253" s="6"/>
    </row>
    <row r="254" spans="1:9">
      <c r="A254">
        <f t="shared" si="13"/>
        <v>246</v>
      </c>
      <c r="B254" s="27">
        <v>-0.29311649996088818</v>
      </c>
      <c r="D254" s="26">
        <f t="shared" si="16"/>
        <v>6.3457503672752447</v>
      </c>
      <c r="E254" s="26"/>
      <c r="F254" s="26">
        <f t="shared" si="14"/>
        <v>-2.9302437446312979</v>
      </c>
      <c r="G254" s="27"/>
      <c r="H254" s="26">
        <f t="shared" si="15"/>
        <v>0.7548132488081003</v>
      </c>
      <c r="I254" s="6"/>
    </row>
    <row r="255" spans="1:9">
      <c r="A255">
        <f t="shared" si="13"/>
        <v>247</v>
      </c>
      <c r="B255" s="27">
        <v>-1.19194282888202</v>
      </c>
      <c r="D255" s="26">
        <f t="shared" si="16"/>
        <v>5.2982198731193648</v>
      </c>
      <c r="E255" s="26"/>
      <c r="F255" s="26">
        <f t="shared" si="14"/>
        <v>-3.8971243788546417</v>
      </c>
      <c r="G255" s="27"/>
      <c r="H255" s="26">
        <f t="shared" si="15"/>
        <v>-0.48197709201018646</v>
      </c>
      <c r="I255" s="6"/>
    </row>
    <row r="256" spans="1:9">
      <c r="A256">
        <f t="shared" si="13"/>
        <v>248</v>
      </c>
      <c r="B256" s="27">
        <v>1.7473939806222916</v>
      </c>
      <c r="D256" s="26">
        <f t="shared" si="16"/>
        <v>7.6614149108379426</v>
      </c>
      <c r="E256" s="26"/>
      <c r="F256" s="26">
        <f t="shared" si="14"/>
        <v>-1.5869659995951224</v>
      </c>
      <c r="G256" s="27"/>
      <c r="H256" s="26">
        <f t="shared" si="15"/>
        <v>1.147946599799275</v>
      </c>
      <c r="I256" s="6"/>
    </row>
    <row r="257" spans="1:9">
      <c r="A257">
        <f t="shared" si="13"/>
        <v>249</v>
      </c>
      <c r="B257" s="27">
        <v>-1.1455995263531804</v>
      </c>
      <c r="D257" s="26">
        <f t="shared" si="16"/>
        <v>6.0681786746076884</v>
      </c>
      <c r="E257" s="26"/>
      <c r="F257" s="26">
        <f t="shared" si="14"/>
        <v>-2.4224237399175763</v>
      </c>
      <c r="G257" s="27"/>
      <c r="H257" s="26">
        <f t="shared" si="15"/>
        <v>1.208946889972025</v>
      </c>
      <c r="I257" s="6"/>
    </row>
    <row r="258" spans="1:9">
      <c r="A258">
        <f t="shared" si="13"/>
        <v>250</v>
      </c>
      <c r="B258" s="27">
        <v>0.26559519028523937</v>
      </c>
      <c r="D258" s="26">
        <f t="shared" si="16"/>
        <v>6.6030934613194683</v>
      </c>
      <c r="E258" s="26"/>
      <c r="F258" s="26">
        <f t="shared" si="14"/>
        <v>-3.0363244781619869</v>
      </c>
      <c r="G258" s="27"/>
      <c r="H258" s="26">
        <f t="shared" si="15"/>
        <v>0.62859631132262694</v>
      </c>
      <c r="I258" s="6"/>
    </row>
    <row r="259" spans="1:9">
      <c r="A259">
        <f t="shared" si="13"/>
        <v>251</v>
      </c>
      <c r="B259" s="27">
        <v>0.10988060239469633</v>
      </c>
      <c r="D259" s="26">
        <f t="shared" si="16"/>
        <v>6.7415820061204048</v>
      </c>
      <c r="E259" s="26"/>
      <c r="F259" s="26">
        <f t="shared" si="14"/>
        <v>-2.2042027644056361</v>
      </c>
      <c r="G259" s="27"/>
      <c r="H259" s="26">
        <f t="shared" si="15"/>
        <v>1.1415252068218087</v>
      </c>
      <c r="I259" s="6"/>
    </row>
    <row r="260" spans="1:9">
      <c r="A260">
        <f t="shared" si="13"/>
        <v>252</v>
      </c>
      <c r="B260" s="27">
        <v>-0.92765276349382475</v>
      </c>
      <c r="D260" s="26">
        <f t="shared" si="16"/>
        <v>5.7802173398723982</v>
      </c>
      <c r="E260" s="26"/>
      <c r="F260" s="26">
        <f t="shared" si="14"/>
        <v>-3.3507363418175373</v>
      </c>
      <c r="G260" s="27"/>
      <c r="H260" s="26">
        <f t="shared" si="15"/>
        <v>0.27710252193445761</v>
      </c>
      <c r="I260" s="6"/>
    </row>
    <row r="261" spans="1:9">
      <c r="A261">
        <f t="shared" si="13"/>
        <v>253</v>
      </c>
      <c r="B261" s="27">
        <v>0.52546283768606372</v>
      </c>
      <c r="D261" s="26">
        <f t="shared" si="16"/>
        <v>6.7045823746158835</v>
      </c>
      <c r="E261" s="26"/>
      <c r="F261" s="26">
        <f t="shared" si="14"/>
        <v>-2.6238940967596136</v>
      </c>
      <c r="G261" s="27"/>
      <c r="H261" s="26">
        <f t="shared" si="15"/>
        <v>0.52851229030433799</v>
      </c>
      <c r="I261" s="6"/>
    </row>
    <row r="262" spans="1:9">
      <c r="A262">
        <f t="shared" si="13"/>
        <v>254</v>
      </c>
      <c r="B262" s="27">
        <v>-1.7212369129993021</v>
      </c>
      <c r="D262" s="26">
        <f t="shared" si="16"/>
        <v>4.9662833930394346</v>
      </c>
      <c r="E262" s="26"/>
      <c r="F262" s="26">
        <f t="shared" si="14"/>
        <v>-3.8534129266190575</v>
      </c>
      <c r="G262" s="27"/>
      <c r="H262" s="26">
        <f t="shared" si="15"/>
        <v>-0.56273116695167169</v>
      </c>
      <c r="I262" s="6"/>
    </row>
    <row r="263" spans="1:9">
      <c r="A263">
        <f t="shared" si="13"/>
        <v>255</v>
      </c>
      <c r="B263" s="27">
        <v>-0.72727743827272207</v>
      </c>
      <c r="D263" s="26">
        <f t="shared" si="16"/>
        <v>5.0041784278989674</v>
      </c>
      <c r="E263" s="26"/>
      <c r="F263" s="26">
        <f t="shared" si="14"/>
        <v>-4.4321432773722336</v>
      </c>
      <c r="G263" s="27"/>
      <c r="H263" s="26">
        <f t="shared" si="15"/>
        <v>-1.741645419195653</v>
      </c>
      <c r="I263" s="6"/>
    </row>
    <row r="264" spans="1:9">
      <c r="A264">
        <f t="shared" si="13"/>
        <v>256</v>
      </c>
      <c r="B264" s="27">
        <v>0.35341599868843332</v>
      </c>
      <c r="D264" s="26">
        <f t="shared" si="16"/>
        <v>6.1057141340328656</v>
      </c>
      <c r="E264" s="26"/>
      <c r="F264" s="26">
        <f t="shared" si="14"/>
        <v>-2.6556782081024721</v>
      </c>
      <c r="G264" s="27"/>
      <c r="H264" s="26">
        <f t="shared" si="15"/>
        <v>-0.61358318866008132</v>
      </c>
      <c r="I264" s="6"/>
    </row>
    <row r="265" spans="1:9">
      <c r="A265">
        <f t="shared" si="13"/>
        <v>257</v>
      </c>
      <c r="B265" s="27">
        <v>-1.2749205779982731</v>
      </c>
      <c r="D265" s="26">
        <f t="shared" si="16"/>
        <v>5.0832221957198032</v>
      </c>
      <c r="E265" s="26"/>
      <c r="F265" s="26">
        <f t="shared" si="14"/>
        <v>-3.5275293789163698</v>
      </c>
      <c r="G265" s="27"/>
      <c r="H265" s="26">
        <f t="shared" si="15"/>
        <v>-0.86500013267941456</v>
      </c>
      <c r="I265" s="6"/>
    </row>
    <row r="266" spans="1:9">
      <c r="A266">
        <f t="shared" si="13"/>
        <v>258</v>
      </c>
      <c r="B266" s="27">
        <v>-0.37171503208810464</v>
      </c>
      <c r="D266" s="26">
        <f t="shared" si="16"/>
        <v>5.4240571755577873</v>
      </c>
      <c r="E266" s="26"/>
      <c r="F266" s="26">
        <f t="shared" si="14"/>
        <v>-3.7641594366868958</v>
      </c>
      <c r="G266" s="27"/>
      <c r="H266" s="26">
        <f t="shared" si="15"/>
        <v>-1.2399095096605737</v>
      </c>
      <c r="I266" s="6"/>
    </row>
    <row r="267" spans="1:9">
      <c r="A267">
        <f t="shared" ref="A267:A330" si="17">1+A266</f>
        <v>259</v>
      </c>
      <c r="B267" s="27">
        <v>-1.0620419743645471</v>
      </c>
      <c r="D267" s="26">
        <f t="shared" si="16"/>
        <v>4.9211894721922356</v>
      </c>
      <c r="E267" s="26"/>
      <c r="F267" s="26">
        <f t="shared" ref="F267:F330" si="18">$F$7+B267+$F$5*B266</f>
        <v>-3.8222424968262203</v>
      </c>
      <c r="G267" s="27"/>
      <c r="H267" s="26">
        <f t="shared" ref="H267:H330" si="19">$H$7+$H$3*H266+B267+$H$5*B266</f>
        <v>-1.5041927271395359</v>
      </c>
      <c r="I267" s="6"/>
    </row>
    <row r="268" spans="1:9">
      <c r="A268">
        <f t="shared" si="17"/>
        <v>260</v>
      </c>
      <c r="B268" s="27">
        <v>-0.89726199803408235</v>
      </c>
      <c r="D268" s="26">
        <f t="shared" ref="D268:D331" si="20">$D$7+$D$3*D267+B268</f>
        <v>4.8093922116716472</v>
      </c>
      <c r="E268" s="26"/>
      <c r="F268" s="26">
        <f t="shared" si="18"/>
        <v>-4.1406913800892653</v>
      </c>
      <c r="G268" s="27"/>
      <c r="H268" s="26">
        <f t="shared" si="19"/>
        <v>-1.9679973800160102</v>
      </c>
      <c r="I268" s="6"/>
    </row>
    <row r="269" spans="1:9">
      <c r="A269">
        <f t="shared" si="17"/>
        <v>261</v>
      </c>
      <c r="B269" s="27">
        <v>-0.99882299764431082</v>
      </c>
      <c r="D269" s="26">
        <f t="shared" si="20"/>
        <v>4.6463427187750952</v>
      </c>
      <c r="E269" s="26"/>
      <c r="F269" s="26">
        <f t="shared" si="18"/>
        <v>-4.1269063962681685</v>
      </c>
      <c r="G269" s="27"/>
      <c r="H269" s="26">
        <f t="shared" si="19"/>
        <v>-2.2093049552769743</v>
      </c>
      <c r="I269" s="6"/>
    </row>
    <row r="270" spans="1:9">
      <c r="A270">
        <f t="shared" si="17"/>
        <v>262</v>
      </c>
      <c r="B270" s="27">
        <v>-2.8882141123176552E-2</v>
      </c>
      <c r="D270" s="26">
        <f t="shared" si="20"/>
        <v>5.5266063542031265</v>
      </c>
      <c r="E270" s="26"/>
      <c r="F270" s="26">
        <f t="shared" si="18"/>
        <v>-3.2280582394741941</v>
      </c>
      <c r="G270" s="27"/>
      <c r="H270" s="26">
        <f t="shared" si="19"/>
        <v>-1.4431759648765301</v>
      </c>
      <c r="I270" s="6"/>
    </row>
    <row r="271" spans="1:9">
      <c r="A271">
        <f t="shared" si="17"/>
        <v>263</v>
      </c>
      <c r="B271" s="27">
        <v>0.31161562219494954</v>
      </c>
      <c r="D271" s="26">
        <f t="shared" si="20"/>
        <v>6.3512491170066694</v>
      </c>
      <c r="E271" s="26"/>
      <c r="F271" s="26">
        <f t="shared" si="18"/>
        <v>-2.208601876591274</v>
      </c>
      <c r="G271" s="27"/>
      <c r="H271" s="26">
        <f t="shared" si="19"/>
        <v>-2.3486572733656397E-3</v>
      </c>
      <c r="I271" s="6"/>
    </row>
    <row r="272" spans="1:9">
      <c r="A272">
        <f t="shared" si="17"/>
        <v>264</v>
      </c>
      <c r="B272" s="27">
        <v>0.57774968809098937</v>
      </c>
      <c r="D272" s="26">
        <f t="shared" si="20"/>
        <v>7.0709367024446577</v>
      </c>
      <c r="E272" s="26"/>
      <c r="F272" s="26">
        <f t="shared" si="18"/>
        <v>-1.704119376372546</v>
      </c>
      <c r="G272" s="27"/>
      <c r="H272" s="26">
        <f t="shared" si="19"/>
        <v>1.2945888621271029</v>
      </c>
      <c r="I272" s="6"/>
    </row>
    <row r="273" spans="1:9">
      <c r="A273">
        <f t="shared" si="17"/>
        <v>265</v>
      </c>
      <c r="B273" s="27">
        <v>1.0102257874677889</v>
      </c>
      <c r="D273" s="26">
        <f t="shared" si="20"/>
        <v>7.8992409738123506</v>
      </c>
      <c r="E273" s="26"/>
      <c r="F273" s="26">
        <f t="shared" si="18"/>
        <v>-1.0853494308685185</v>
      </c>
      <c r="G273" s="27"/>
      <c r="H273" s="26">
        <f t="shared" si="19"/>
        <v>2.626674443301388</v>
      </c>
      <c r="I273" s="6"/>
    </row>
    <row r="274" spans="1:9">
      <c r="A274">
        <f t="shared" si="17"/>
        <v>266</v>
      </c>
      <c r="B274" s="27">
        <v>-2.3387474357150495</v>
      </c>
      <c r="D274" s="26">
        <f t="shared" si="20"/>
        <v>5.005835099881744</v>
      </c>
      <c r="E274" s="26"/>
      <c r="F274" s="26">
        <f t="shared" si="18"/>
        <v>-4.1315893844875973</v>
      </c>
      <c r="G274" s="27"/>
      <c r="H274" s="26">
        <f t="shared" si="19"/>
        <v>0.31308155932816617</v>
      </c>
      <c r="I274" s="6"/>
    </row>
    <row r="275" spans="1:9">
      <c r="A275">
        <f t="shared" si="17"/>
        <v>267</v>
      </c>
      <c r="B275" s="27">
        <v>-1.7913043848238885</v>
      </c>
      <c r="D275" s="26">
        <f t="shared" si="20"/>
        <v>3.9619049201110705</v>
      </c>
      <c r="E275" s="26"/>
      <c r="F275" s="26">
        <f t="shared" si="18"/>
        <v>-5.9284275898244232</v>
      </c>
      <c r="G275" s="27"/>
      <c r="H275" s="26">
        <f t="shared" si="19"/>
        <v>-2.7562327321939319</v>
      </c>
      <c r="I275" s="6"/>
    </row>
    <row r="276" spans="1:9">
      <c r="A276">
        <f t="shared" si="17"/>
        <v>268</v>
      </c>
      <c r="B276" s="27">
        <v>-0.18553464542492293</v>
      </c>
      <c r="D276" s="26">
        <f t="shared" si="20"/>
        <v>4.9935130606361664</v>
      </c>
      <c r="E276" s="26"/>
      <c r="F276" s="26">
        <f t="shared" si="18"/>
        <v>-3.9394477148016449</v>
      </c>
      <c r="G276" s="27"/>
      <c r="H276" s="26">
        <f t="shared" si="19"/>
        <v>-2.4553757175083075</v>
      </c>
      <c r="I276" s="6"/>
    </row>
    <row r="277" spans="1:9">
      <c r="A277">
        <f t="shared" si="17"/>
        <v>269</v>
      </c>
      <c r="B277" s="27">
        <v>-0.80030076787807047</v>
      </c>
      <c r="D277" s="26">
        <f t="shared" si="20"/>
        <v>4.9461314154718217</v>
      </c>
      <c r="E277" s="26"/>
      <c r="F277" s="26">
        <f t="shared" si="18"/>
        <v>-3.4301750196755165</v>
      </c>
      <c r="G277" s="27"/>
      <c r="H277" s="26">
        <f t="shared" si="19"/>
        <v>-1.7806316643050857</v>
      </c>
      <c r="I277" s="6"/>
    </row>
    <row r="278" spans="1:9">
      <c r="A278">
        <f t="shared" si="17"/>
        <v>270</v>
      </c>
      <c r="B278" s="27">
        <v>-0.27535406843526289</v>
      </c>
      <c r="D278" s="26">
        <f t="shared" si="20"/>
        <v>5.445018210074239</v>
      </c>
      <c r="E278" s="26"/>
      <c r="F278" s="26">
        <f t="shared" si="18"/>
        <v>-3.3355646059499122</v>
      </c>
      <c r="G278" s="27"/>
      <c r="H278" s="26">
        <f t="shared" si="19"/>
        <v>-1.3149120213177095</v>
      </c>
      <c r="I278" s="6"/>
    </row>
    <row r="279" spans="1:9">
      <c r="A279">
        <f t="shared" si="17"/>
        <v>271</v>
      </c>
      <c r="B279" s="27">
        <v>0.11319116310914978</v>
      </c>
      <c r="D279" s="26">
        <f t="shared" si="20"/>
        <v>6.1079511786499818</v>
      </c>
      <c r="E279" s="26"/>
      <c r="F279" s="26">
        <f t="shared" si="18"/>
        <v>-2.5795566847955342</v>
      </c>
      <c r="G279" s="27"/>
      <c r="H279" s="26">
        <f t="shared" si="19"/>
        <v>-0.30275829652027453</v>
      </c>
      <c r="I279" s="6"/>
    </row>
    <row r="280" spans="1:9">
      <c r="A280">
        <f t="shared" si="17"/>
        <v>272</v>
      </c>
      <c r="B280" s="27">
        <v>0.26733914637588896</v>
      </c>
      <c r="D280" s="26">
        <f t="shared" si="20"/>
        <v>6.6267122946333794</v>
      </c>
      <c r="E280" s="26"/>
      <c r="F280" s="26">
        <f t="shared" si="18"/>
        <v>-2.1534270394477062</v>
      </c>
      <c r="G280" s="27"/>
      <c r="H280" s="26">
        <f t="shared" si="19"/>
        <v>0.68005589746614281</v>
      </c>
      <c r="I280" s="6"/>
    </row>
    <row r="281" spans="1:9">
      <c r="A281">
        <f t="shared" si="17"/>
        <v>273</v>
      </c>
      <c r="B281" s="27">
        <v>0.16177068573597353</v>
      </c>
      <c r="D281" s="26">
        <f t="shared" si="20"/>
        <v>6.8064624477843321</v>
      </c>
      <c r="E281" s="26"/>
      <c r="F281" s="26">
        <f t="shared" si="18"/>
        <v>-2.1510919118009042</v>
      </c>
      <c r="G281" s="27"/>
      <c r="H281" s="26">
        <f t="shared" si="19"/>
        <v>1.2229388318054744</v>
      </c>
      <c r="I281" s="6"/>
    </row>
    <row r="282" spans="1:9">
      <c r="A282">
        <f t="shared" si="17"/>
        <v>274</v>
      </c>
      <c r="B282" s="27">
        <v>0.4129447006562259</v>
      </c>
      <c r="D282" s="26">
        <f t="shared" si="20"/>
        <v>7.1564990469376086</v>
      </c>
      <c r="E282" s="26"/>
      <c r="F282" s="26">
        <f t="shared" si="18"/>
        <v>-1.9738158193285926</v>
      </c>
      <c r="G282" s="27"/>
      <c r="H282" s="26">
        <f t="shared" si="19"/>
        <v>1.6988005381644182</v>
      </c>
      <c r="I282" s="6"/>
    </row>
    <row r="283" spans="1:9">
      <c r="A283">
        <f t="shared" si="17"/>
        <v>275</v>
      </c>
      <c r="B283" s="27">
        <v>0.76753622124670073</v>
      </c>
      <c r="D283" s="26">
        <f t="shared" si="20"/>
        <v>7.7036106970623859</v>
      </c>
      <c r="E283" s="26"/>
      <c r="F283" s="26">
        <f t="shared" si="18"/>
        <v>-1.4434024882939411</v>
      </c>
      <c r="G283" s="27"/>
      <c r="H283" s="26">
        <f t="shared" si="19"/>
        <v>2.490937807696489</v>
      </c>
      <c r="I283" s="6"/>
    </row>
    <row r="284" spans="1:9">
      <c r="A284">
        <f t="shared" si="17"/>
        <v>276</v>
      </c>
      <c r="B284" s="27">
        <v>0.62374965636990964</v>
      </c>
      <c r="D284" s="26">
        <f t="shared" si="20"/>
        <v>7.8607355397542218</v>
      </c>
      <c r="E284" s="26"/>
      <c r="F284" s="26">
        <f t="shared" si="18"/>
        <v>-1.3389749887573998</v>
      </c>
      <c r="G284" s="27"/>
      <c r="H284" s="26">
        <f t="shared" si="19"/>
        <v>3.0310408054756692</v>
      </c>
      <c r="I284" s="6"/>
    </row>
    <row r="285" spans="1:9">
      <c r="A285">
        <f t="shared" si="17"/>
        <v>277</v>
      </c>
      <c r="B285" s="27">
        <v>1.0419535101391375</v>
      </c>
      <c r="D285" s="26">
        <f t="shared" si="20"/>
        <v>8.3653580570039594</v>
      </c>
      <c r="E285" s="26"/>
      <c r="F285" s="26">
        <f t="shared" si="18"/>
        <v>-1.0214217304019257</v>
      </c>
      <c r="G285" s="27"/>
      <c r="H285" s="26">
        <f t="shared" si="19"/>
        <v>3.6456507126096924</v>
      </c>
      <c r="I285" s="6"/>
    </row>
    <row r="286" spans="1:9">
      <c r="A286">
        <f t="shared" si="17"/>
        <v>278</v>
      </c>
      <c r="B286" s="27">
        <v>-0.49686832426232286</v>
      </c>
      <c r="D286" s="26">
        <f t="shared" si="20"/>
        <v>7.1040786070898552</v>
      </c>
      <c r="E286" s="26"/>
      <c r="F286" s="26">
        <f t="shared" si="18"/>
        <v>-2.2675008671649266</v>
      </c>
      <c r="G286" s="27"/>
      <c r="H286" s="26">
        <f t="shared" si="19"/>
        <v>2.7376070247704045</v>
      </c>
      <c r="I286" s="6"/>
    </row>
    <row r="287" spans="1:9">
      <c r="A287">
        <f t="shared" si="17"/>
        <v>279</v>
      </c>
      <c r="B287" s="27">
        <v>0.59017907005909365</v>
      </c>
      <c r="D287" s="26">
        <f t="shared" si="20"/>
        <v>7.4974223039585137</v>
      </c>
      <c r="E287" s="26"/>
      <c r="F287" s="26">
        <f t="shared" si="18"/>
        <v>-2.2576287569245324</v>
      </c>
      <c r="G287" s="27"/>
      <c r="H287" s="26">
        <f t="shared" si="19"/>
        <v>2.2480551066991903</v>
      </c>
      <c r="I287" s="6"/>
    </row>
    <row r="288" spans="1:9">
      <c r="A288">
        <f t="shared" si="17"/>
        <v>280</v>
      </c>
      <c r="B288" s="27">
        <v>1.6818739823065698</v>
      </c>
      <c r="D288" s="26">
        <f t="shared" si="20"/>
        <v>8.8054562494837523</v>
      </c>
      <c r="E288" s="26"/>
      <c r="F288" s="26">
        <f t="shared" si="18"/>
        <v>-0.40500066865206463</v>
      </c>
      <c r="G288" s="27"/>
      <c r="H288" s="26">
        <f t="shared" si="19"/>
        <v>3.8314296400324901</v>
      </c>
      <c r="I288" s="6"/>
    </row>
    <row r="289" spans="1:9">
      <c r="A289">
        <f t="shared" si="17"/>
        <v>281</v>
      </c>
      <c r="B289" s="27">
        <v>1.0384064808022231</v>
      </c>
      <c r="D289" s="26">
        <f t="shared" si="20"/>
        <v>8.8814074180182878</v>
      </c>
      <c r="E289" s="26"/>
      <c r="F289" s="26">
        <f t="shared" si="18"/>
        <v>-0.28428173158317804</v>
      </c>
      <c r="G289" s="27"/>
      <c r="H289" s="26">
        <f t="shared" si="19"/>
        <v>4.8230045704346916</v>
      </c>
      <c r="I289" s="6"/>
    </row>
    <row r="290" spans="1:9">
      <c r="A290">
        <f t="shared" si="17"/>
        <v>282</v>
      </c>
      <c r="B290" s="27">
        <v>1.2287000572541729</v>
      </c>
      <c r="D290" s="26">
        <f t="shared" si="20"/>
        <v>9.113474137164232</v>
      </c>
      <c r="E290" s="26"/>
      <c r="F290" s="26">
        <f t="shared" si="18"/>
        <v>-0.54441540618427098</v>
      </c>
      <c r="G290" s="27"/>
      <c r="H290" s="26">
        <f t="shared" si="19"/>
        <v>5.1082371075548094</v>
      </c>
      <c r="I290" s="6"/>
    </row>
    <row r="291" spans="1:9">
      <c r="A291">
        <f t="shared" si="17"/>
        <v>283</v>
      </c>
      <c r="B291" s="27">
        <v>0.19012873053725343</v>
      </c>
      <c r="D291" s="26">
        <f t="shared" si="20"/>
        <v>8.2025395059775814</v>
      </c>
      <c r="E291" s="26"/>
      <c r="F291" s="26">
        <f t="shared" si="18"/>
        <v>-1.4497812293848256</v>
      </c>
      <c r="G291" s="27"/>
      <c r="H291" s="26">
        <f t="shared" si="19"/>
        <v>4.3597491797703203</v>
      </c>
      <c r="I291" s="6"/>
    </row>
    <row r="292" spans="1:9">
      <c r="A292">
        <f t="shared" si="17"/>
        <v>284</v>
      </c>
      <c r="B292" s="27">
        <v>0.30303453968372196</v>
      </c>
      <c r="D292" s="26">
        <f t="shared" si="20"/>
        <v>7.8144312679713925</v>
      </c>
      <c r="E292" s="26"/>
      <c r="F292" s="26">
        <f t="shared" si="18"/>
        <v>-2.0638753489402006</v>
      </c>
      <c r="G292" s="27"/>
      <c r="H292" s="26">
        <f t="shared" si="19"/>
        <v>3.3339866999334755</v>
      </c>
      <c r="I292" s="6"/>
    </row>
    <row r="293" spans="1:9">
      <c r="A293">
        <f t="shared" si="17"/>
        <v>285</v>
      </c>
      <c r="B293" s="27">
        <v>-1.0260237104375847</v>
      </c>
      <c r="D293" s="26">
        <f t="shared" si="20"/>
        <v>6.2719134869466817</v>
      </c>
      <c r="E293" s="26"/>
      <c r="F293" s="26">
        <f t="shared" si="18"/>
        <v>-3.3138995326589793</v>
      </c>
      <c r="G293" s="27"/>
      <c r="H293" s="26">
        <f t="shared" si="19"/>
        <v>1.5197931523044321</v>
      </c>
      <c r="I293" s="6"/>
    </row>
    <row r="294" spans="1:9">
      <c r="A294">
        <f t="shared" si="17"/>
        <v>286</v>
      </c>
      <c r="B294" s="27">
        <v>-0.9236600817530416</v>
      </c>
      <c r="D294" s="26">
        <f t="shared" si="20"/>
        <v>5.5258923360676331</v>
      </c>
      <c r="E294" s="26"/>
      <c r="F294" s="26">
        <f t="shared" si="18"/>
        <v>-4.1418766790593509</v>
      </c>
      <c r="G294" s="27"/>
      <c r="H294" s="26">
        <f t="shared" si="19"/>
        <v>-0.3059904452919131</v>
      </c>
      <c r="I294" s="6"/>
    </row>
    <row r="295" spans="1:9">
      <c r="A295">
        <f t="shared" si="17"/>
        <v>287</v>
      </c>
      <c r="B295" s="27">
        <v>1.1218889994779602</v>
      </c>
      <c r="D295" s="26">
        <f t="shared" si="20"/>
        <v>7.1611297843151585</v>
      </c>
      <c r="E295" s="26"/>
      <c r="F295" s="26">
        <f t="shared" si="18"/>
        <v>-2.0246730577491689</v>
      </c>
      <c r="G295" s="27"/>
      <c r="H295" s="26">
        <f t="shared" si="19"/>
        <v>0.80703219734027876</v>
      </c>
      <c r="I295" s="6"/>
    </row>
    <row r="296" spans="1:9">
      <c r="A296">
        <f t="shared" si="17"/>
        <v>288</v>
      </c>
      <c r="B296" s="27">
        <v>-1.545367922517471</v>
      </c>
      <c r="D296" s="26">
        <f t="shared" si="20"/>
        <v>5.3932534588558667</v>
      </c>
      <c r="E296" s="26"/>
      <c r="F296" s="26">
        <f t="shared" si="18"/>
        <v>-3.2600456228828989</v>
      </c>
      <c r="G296" s="27"/>
      <c r="H296" s="26">
        <f t="shared" si="19"/>
        <v>0.18382208565425451</v>
      </c>
      <c r="I296" s="6"/>
    </row>
    <row r="297" spans="1:9">
      <c r="A297">
        <f t="shared" si="17"/>
        <v>289</v>
      </c>
      <c r="B297" s="27">
        <v>-3.9444785215891898E-2</v>
      </c>
      <c r="D297" s="26">
        <f t="shared" si="20"/>
        <v>5.9268446171548348</v>
      </c>
      <c r="E297" s="26"/>
      <c r="F297" s="26">
        <f t="shared" si="18"/>
        <v>-3.6212023309781216</v>
      </c>
      <c r="G297" s="27"/>
      <c r="H297" s="26">
        <f t="shared" si="19"/>
        <v>-0.52010018386828161</v>
      </c>
      <c r="I297" s="6"/>
    </row>
    <row r="298" spans="1:9">
      <c r="A298">
        <f t="shared" si="17"/>
        <v>290</v>
      </c>
      <c r="B298" s="27">
        <v>-0.44726675696438178</v>
      </c>
      <c r="D298" s="26">
        <f t="shared" si="20"/>
        <v>5.8124977824707775</v>
      </c>
      <c r="E298" s="26"/>
      <c r="F298" s="26">
        <f t="shared" si="18"/>
        <v>-2.9748781066155061</v>
      </c>
      <c r="G298" s="27"/>
      <c r="H298" s="26">
        <f t="shared" si="19"/>
        <v>-0.260933207743061</v>
      </c>
      <c r="I298" s="6"/>
    </row>
    <row r="299" spans="1:9">
      <c r="A299">
        <f t="shared" si="17"/>
        <v>291</v>
      </c>
      <c r="B299" s="27">
        <v>0.32690991247363854</v>
      </c>
      <c r="D299" s="26">
        <f t="shared" si="20"/>
        <v>6.5237836928325663</v>
      </c>
      <c r="E299" s="26"/>
      <c r="F299" s="26">
        <f t="shared" si="18"/>
        <v>-2.4861768174014287</v>
      </c>
      <c r="G299" s="27"/>
      <c r="H299" s="26">
        <f t="shared" si="19"/>
        <v>0.37030991833988769</v>
      </c>
      <c r="I299" s="6"/>
    </row>
    <row r="300" spans="1:9">
      <c r="A300">
        <f t="shared" si="17"/>
        <v>292</v>
      </c>
      <c r="B300" s="27">
        <v>-0.72767761594150215</v>
      </c>
      <c r="D300" s="26">
        <f t="shared" si="20"/>
        <v>5.8604034151164095</v>
      </c>
      <c r="E300" s="26"/>
      <c r="F300" s="26">
        <f t="shared" si="18"/>
        <v>-2.9988406772099552</v>
      </c>
      <c r="G300" s="27"/>
      <c r="H300" s="26">
        <f t="shared" si="19"/>
        <v>0.20482977787698306</v>
      </c>
      <c r="I300" s="6"/>
    </row>
    <row r="301" spans="1:9">
      <c r="A301">
        <f t="shared" si="17"/>
        <v>293</v>
      </c>
      <c r="B301" s="27">
        <v>-0.24843757273629308</v>
      </c>
      <c r="D301" s="26">
        <f t="shared" si="20"/>
        <v>5.9747843055777325</v>
      </c>
      <c r="E301" s="26"/>
      <c r="F301" s="26">
        <f t="shared" si="18"/>
        <v>-3.2578119038953446</v>
      </c>
      <c r="G301" s="27"/>
      <c r="H301" s="26">
        <f t="shared" si="19"/>
        <v>-0.14515552606300386</v>
      </c>
      <c r="I301" s="6"/>
    </row>
    <row r="302" spans="1:9">
      <c r="A302">
        <f t="shared" si="17"/>
        <v>294</v>
      </c>
      <c r="B302" s="27">
        <v>1.415487531630788</v>
      </c>
      <c r="D302" s="26">
        <f t="shared" si="20"/>
        <v>7.7016188996985413</v>
      </c>
      <c r="E302" s="26"/>
      <c r="F302" s="26">
        <f t="shared" si="18"/>
        <v>-1.2584187692846172</v>
      </c>
      <c r="G302" s="27"/>
      <c r="H302" s="26">
        <f t="shared" si="19"/>
        <v>1.6617456913807307</v>
      </c>
      <c r="I302" s="6"/>
    </row>
    <row r="303" spans="1:9">
      <c r="A303">
        <f t="shared" si="17"/>
        <v>295</v>
      </c>
      <c r="B303" s="27">
        <v>1.050150331138866</v>
      </c>
      <c r="D303" s="26">
        <f t="shared" si="20"/>
        <v>8.2860407259730628</v>
      </c>
      <c r="E303" s="26"/>
      <c r="F303" s="26">
        <f t="shared" si="18"/>
        <v>-0.45900839671958249</v>
      </c>
      <c r="G303" s="27"/>
      <c r="H303" s="26">
        <f t="shared" si="19"/>
        <v>3.4549517335398194</v>
      </c>
      <c r="I303" s="6"/>
    </row>
    <row r="304" spans="1:9">
      <c r="A304">
        <f t="shared" si="17"/>
        <v>296</v>
      </c>
      <c r="B304" s="27">
        <v>-0.28219346859259531</v>
      </c>
      <c r="D304" s="26">
        <f t="shared" si="20"/>
        <v>7.2751289306925893</v>
      </c>
      <c r="E304" s="26"/>
      <c r="F304" s="26">
        <f t="shared" si="18"/>
        <v>-2.0470882367953891</v>
      </c>
      <c r="G304" s="27"/>
      <c r="H304" s="26">
        <f t="shared" si="19"/>
        <v>2.8531352166515118</v>
      </c>
      <c r="I304" s="6"/>
    </row>
    <row r="305" spans="1:9">
      <c r="A305">
        <f t="shared" si="17"/>
        <v>297</v>
      </c>
      <c r="B305" s="27">
        <v>1.1902329788426869</v>
      </c>
      <c r="D305" s="26">
        <f t="shared" si="20"/>
        <v>8.1915538907236112</v>
      </c>
      <c r="E305" s="26"/>
      <c r="F305" s="26">
        <f t="shared" si="18"/>
        <v>-1.5073024491721299</v>
      </c>
      <c r="G305" s="27"/>
      <c r="H305" s="26">
        <f t="shared" si="19"/>
        <v>3.0619219199862018</v>
      </c>
      <c r="I305" s="6"/>
    </row>
    <row r="306" spans="1:9">
      <c r="A306">
        <f t="shared" si="17"/>
        <v>298</v>
      </c>
      <c r="B306" s="27">
        <v>-0.47654452828282956</v>
      </c>
      <c r="D306" s="26">
        <f t="shared" si="20"/>
        <v>7.0288101116151571</v>
      </c>
      <c r="E306" s="26"/>
      <c r="F306" s="26">
        <f t="shared" si="18"/>
        <v>-2.1433814430929488</v>
      </c>
      <c r="G306" s="27"/>
      <c r="H306" s="26">
        <f t="shared" si="19"/>
        <v>2.5406756128994621</v>
      </c>
      <c r="I306" s="6"/>
    </row>
    <row r="307" spans="1:9">
      <c r="A307">
        <f t="shared" si="17"/>
        <v>299</v>
      </c>
      <c r="B307" s="27">
        <v>-1.2464715837268159</v>
      </c>
      <c r="D307" s="26">
        <f t="shared" si="20"/>
        <v>5.619373977661521</v>
      </c>
      <c r="E307" s="26"/>
      <c r="F307" s="26">
        <f t="shared" si="18"/>
        <v>-4.0800527535247966</v>
      </c>
      <c r="G307" s="27"/>
      <c r="H307" s="26">
        <f t="shared" si="19"/>
        <v>0.31731883356990775</v>
      </c>
      <c r="I307" s="6"/>
    </row>
    <row r="308" spans="1:9">
      <c r="A308">
        <f t="shared" si="17"/>
        <v>300</v>
      </c>
      <c r="B308" s="27">
        <v>-0.13315570868144277</v>
      </c>
      <c r="D308" s="26">
        <f t="shared" si="20"/>
        <v>5.9574999790323941</v>
      </c>
      <c r="E308" s="26"/>
      <c r="F308" s="26">
        <f t="shared" si="18"/>
        <v>-3.5056858172902139</v>
      </c>
      <c r="G308" s="27"/>
      <c r="H308" s="26">
        <f t="shared" si="19"/>
        <v>-0.33116045882676459</v>
      </c>
      <c r="I308" s="6"/>
    </row>
    <row r="309" spans="1:9">
      <c r="A309">
        <f t="shared" si="17"/>
        <v>301</v>
      </c>
      <c r="B309" s="27">
        <v>1.0437975106469821</v>
      </c>
      <c r="D309" s="26">
        <f t="shared" si="20"/>
        <v>7.320422499114799</v>
      </c>
      <c r="E309" s="26"/>
      <c r="F309" s="26">
        <f t="shared" si="18"/>
        <v>-1.5494114854300278</v>
      </c>
      <c r="G309" s="27"/>
      <c r="H309" s="26">
        <f t="shared" si="19"/>
        <v>1.2684502622152516</v>
      </c>
      <c r="I309" s="6"/>
    </row>
    <row r="310" spans="1:9">
      <c r="A310">
        <f t="shared" si="17"/>
        <v>302</v>
      </c>
      <c r="B310" s="27">
        <v>-0.8606764367868891</v>
      </c>
      <c r="D310" s="26">
        <f t="shared" si="20"/>
        <v>6.1655559377262508</v>
      </c>
      <c r="E310" s="26"/>
      <c r="F310" s="26">
        <f t="shared" si="18"/>
        <v>-2.6300181793340016</v>
      </c>
      <c r="G310" s="27"/>
      <c r="H310" s="26">
        <f t="shared" si="19"/>
        <v>1.0676294648843867</v>
      </c>
      <c r="I310" s="6"/>
    </row>
    <row r="311" spans="1:9">
      <c r="A311">
        <f t="shared" si="17"/>
        <v>303</v>
      </c>
      <c r="B311" s="27">
        <v>-4.4192347559146583E-2</v>
      </c>
      <c r="D311" s="26">
        <f t="shared" si="20"/>
        <v>6.3468634181902921</v>
      </c>
      <c r="E311" s="26"/>
      <c r="F311" s="26">
        <f t="shared" si="18"/>
        <v>-3.146665853309969</v>
      </c>
      <c r="G311" s="27"/>
      <c r="H311" s="26">
        <f t="shared" si="19"/>
        <v>0.44053035237644389</v>
      </c>
      <c r="I311" s="6"/>
    </row>
    <row r="312" spans="1:9">
      <c r="A312">
        <f t="shared" si="17"/>
        <v>304</v>
      </c>
      <c r="B312" s="27">
        <v>-0.82059386841137893</v>
      </c>
      <c r="D312" s="26">
        <f t="shared" si="20"/>
        <v>5.6701810115932822</v>
      </c>
      <c r="E312" s="26"/>
      <c r="F312" s="26">
        <f t="shared" si="18"/>
        <v>-3.3515285117027815</v>
      </c>
      <c r="G312" s="27"/>
      <c r="H312" s="26">
        <f t="shared" si="19"/>
        <v>-0.10923681789573736</v>
      </c>
      <c r="I312" s="6"/>
    </row>
    <row r="313" spans="1:9">
      <c r="A313">
        <f t="shared" si="17"/>
        <v>305</v>
      </c>
      <c r="B313" s="27">
        <v>-0.97123574960278347</v>
      </c>
      <c r="D313" s="26">
        <f t="shared" si="20"/>
        <v>5.1473638067735221</v>
      </c>
      <c r="E313" s="26"/>
      <c r="F313" s="26">
        <f t="shared" si="18"/>
        <v>-4.0456514574907487</v>
      </c>
      <c r="G313" s="27"/>
      <c r="H313" s="26">
        <f t="shared" si="19"/>
        <v>-1.1057317073334043</v>
      </c>
      <c r="I313" s="6"/>
    </row>
    <row r="314" spans="1:9">
      <c r="A314">
        <f t="shared" si="17"/>
        <v>306</v>
      </c>
      <c r="B314" s="27">
        <v>0.59601688917609863</v>
      </c>
      <c r="D314" s="26">
        <f t="shared" si="20"/>
        <v>6.4270669829015361</v>
      </c>
      <c r="E314" s="26"/>
      <c r="F314" s="26">
        <f t="shared" si="18"/>
        <v>-2.5838481355458498</v>
      </c>
      <c r="G314" s="27"/>
      <c r="H314" s="26">
        <f t="shared" si="19"/>
        <v>-0.19200057457922226</v>
      </c>
      <c r="I314" s="6"/>
    </row>
    <row r="315" spans="1:9">
      <c r="A315">
        <f t="shared" si="17"/>
        <v>307</v>
      </c>
      <c r="B315" s="27">
        <v>0.66031930145982187</v>
      </c>
      <c r="D315" s="26">
        <f t="shared" si="20"/>
        <v>7.1952061420556674</v>
      </c>
      <c r="E315" s="26"/>
      <c r="F315" s="26">
        <f t="shared" si="18"/>
        <v>-1.4224688761169091</v>
      </c>
      <c r="G315" s="27"/>
      <c r="H315" s="26">
        <f t="shared" si="19"/>
        <v>1.4719308078645188</v>
      </c>
      <c r="I315" s="6"/>
    </row>
    <row r="316" spans="1:9">
      <c r="A316">
        <f t="shared" si="17"/>
        <v>308</v>
      </c>
      <c r="B316" s="27">
        <v>-1.5787918528076261</v>
      </c>
      <c r="D316" s="26">
        <f t="shared" si="20"/>
        <v>5.3785715253229913</v>
      </c>
      <c r="E316" s="26"/>
      <c r="F316" s="26">
        <f t="shared" si="18"/>
        <v>-3.6165683417857508</v>
      </c>
      <c r="G316" s="27"/>
      <c r="H316" s="26">
        <f t="shared" si="19"/>
        <v>0.19299360253973447</v>
      </c>
      <c r="I316" s="6"/>
    </row>
    <row r="317" spans="1:9">
      <c r="A317">
        <f t="shared" si="17"/>
        <v>309</v>
      </c>
      <c r="B317" s="27">
        <v>-1.2916507330373861</v>
      </c>
      <c r="D317" s="26">
        <f t="shared" si="20"/>
        <v>4.6665636058902589</v>
      </c>
      <c r="E317" s="26"/>
      <c r="F317" s="26">
        <f t="shared" si="18"/>
        <v>-4.8968050300027244</v>
      </c>
      <c r="G317" s="27"/>
      <c r="H317" s="26">
        <f t="shared" si="19"/>
        <v>-1.7906585486058704</v>
      </c>
      <c r="I317" s="6"/>
    </row>
    <row r="318" spans="1:9">
      <c r="A318">
        <f t="shared" si="17"/>
        <v>310</v>
      </c>
      <c r="B318" s="27">
        <v>-0.69574753069900908</v>
      </c>
      <c r="D318" s="26">
        <f t="shared" si="20"/>
        <v>4.8708624525406332</v>
      </c>
      <c r="E318" s="26"/>
      <c r="F318" s="26">
        <f t="shared" si="18"/>
        <v>-4.0999030438251793</v>
      </c>
      <c r="G318" s="27"/>
      <c r="H318" s="26">
        <f t="shared" si="19"/>
        <v>-2.0847652455584083</v>
      </c>
      <c r="I318" s="6"/>
    </row>
    <row r="319" spans="1:9">
      <c r="A319">
        <f t="shared" si="17"/>
        <v>311</v>
      </c>
      <c r="B319" s="27">
        <v>1.361920567433117</v>
      </c>
      <c r="D319" s="26">
        <f t="shared" si="20"/>
        <v>7.0408949163304655</v>
      </c>
      <c r="E319" s="26"/>
      <c r="F319" s="26">
        <f t="shared" si="18"/>
        <v>-1.6251027040561894</v>
      </c>
      <c r="G319" s="27"/>
      <c r="H319" s="26">
        <f t="shared" si="19"/>
        <v>0.22827641088668599</v>
      </c>
      <c r="I319" s="6"/>
    </row>
    <row r="320" spans="1:9">
      <c r="A320">
        <f t="shared" si="17"/>
        <v>312</v>
      </c>
      <c r="B320" s="27">
        <v>-0.36279516280046664</v>
      </c>
      <c r="D320" s="26">
        <f t="shared" si="20"/>
        <v>6.5096970411812896</v>
      </c>
      <c r="E320" s="26"/>
      <c r="F320" s="26">
        <f t="shared" si="18"/>
        <v>-1.9094507655972848</v>
      </c>
      <c r="G320" s="27"/>
      <c r="H320" s="26">
        <f t="shared" si="19"/>
        <v>1.2161012603903925</v>
      </c>
      <c r="I320" s="6"/>
    </row>
    <row r="321" spans="1:9">
      <c r="A321">
        <f t="shared" si="17"/>
        <v>313</v>
      </c>
      <c r="B321" s="27">
        <v>1.0136727723875083</v>
      </c>
      <c r="D321" s="26">
        <f t="shared" si="20"/>
        <v>7.594006145037218</v>
      </c>
      <c r="E321" s="26"/>
      <c r="F321" s="26">
        <f t="shared" si="18"/>
        <v>-1.7402838415728183</v>
      </c>
      <c r="G321" s="27"/>
      <c r="H321" s="26">
        <f t="shared" si="19"/>
        <v>1.9285718516418977</v>
      </c>
      <c r="I321" s="6"/>
    </row>
    <row r="322" spans="1:9">
      <c r="A322">
        <f t="shared" si="17"/>
        <v>314</v>
      </c>
      <c r="B322" s="27">
        <v>1.0847702469618525</v>
      </c>
      <c r="D322" s="26">
        <f t="shared" si="20"/>
        <v>8.2614736267323217</v>
      </c>
      <c r="E322" s="26"/>
      <c r="F322" s="26">
        <f t="shared" si="18"/>
        <v>-0.70565881236689165</v>
      </c>
      <c r="G322" s="27"/>
      <c r="H322" s="26">
        <f t="shared" si="19"/>
        <v>3.3550557060361523</v>
      </c>
      <c r="I322" s="6"/>
    </row>
    <row r="323" spans="1:9">
      <c r="A323">
        <f t="shared" si="17"/>
        <v>315</v>
      </c>
      <c r="B323" s="27">
        <v>-1.4768602341064252</v>
      </c>
      <c r="D323" s="26">
        <f t="shared" si="20"/>
        <v>6.0669502605963519</v>
      </c>
      <c r="E323" s="26"/>
      <c r="F323" s="26">
        <f t="shared" si="18"/>
        <v>-3.2175210612331284</v>
      </c>
      <c r="G323" s="27"/>
      <c r="H323" s="26">
        <f t="shared" si="19"/>
        <v>1.6277595770867554</v>
      </c>
      <c r="I323" s="6"/>
    </row>
    <row r="324" spans="1:9">
      <c r="A324">
        <f t="shared" si="17"/>
        <v>316</v>
      </c>
      <c r="B324" s="27">
        <v>-1.1742304195649922</v>
      </c>
      <c r="D324" s="26">
        <f t="shared" si="20"/>
        <v>5.1625922237630011</v>
      </c>
      <c r="E324" s="26"/>
      <c r="F324" s="26">
        <f t="shared" si="18"/>
        <v>-4.7080325834394898</v>
      </c>
      <c r="G324" s="27"/>
      <c r="H324" s="26">
        <f t="shared" si="19"/>
        <v>-0.8127648160417742</v>
      </c>
      <c r="I324" s="6"/>
    </row>
    <row r="325" spans="1:9">
      <c r="A325">
        <f t="shared" si="17"/>
        <v>317</v>
      </c>
      <c r="B325" s="27">
        <v>-1.3646331353811547</v>
      </c>
      <c r="D325" s="26">
        <f t="shared" si="20"/>
        <v>4.474792587688496</v>
      </c>
      <c r="E325" s="26"/>
      <c r="F325" s="26">
        <f t="shared" si="18"/>
        <v>-4.6865944290766492</v>
      </c>
      <c r="G325" s="27"/>
      <c r="H325" s="26">
        <f t="shared" si="19"/>
        <v>-2.1336150778996252</v>
      </c>
      <c r="I325" s="6"/>
    </row>
    <row r="326" spans="1:9">
      <c r="A326">
        <f t="shared" si="17"/>
        <v>318</v>
      </c>
      <c r="B326" s="27">
        <v>1.2449754649423994</v>
      </c>
      <c r="D326" s="26">
        <f t="shared" si="20"/>
        <v>6.7061113881710721</v>
      </c>
      <c r="E326" s="26"/>
      <c r="F326" s="26">
        <f t="shared" si="18"/>
        <v>-2.2102677298244089</v>
      </c>
      <c r="G326" s="27"/>
      <c r="H326" s="26">
        <f t="shared" si="19"/>
        <v>-0.38375602266920283</v>
      </c>
      <c r="I326" s="6"/>
    </row>
    <row r="327" spans="1:9">
      <c r="A327">
        <f t="shared" si="17"/>
        <v>319</v>
      </c>
      <c r="B327" s="27">
        <v>0.48831907406565733</v>
      </c>
      <c r="D327" s="26">
        <f t="shared" si="20"/>
        <v>7.1766803375597474</v>
      </c>
      <c r="E327" s="26"/>
      <c r="F327" s="26">
        <f t="shared" si="18"/>
        <v>-1.1401981004746631</v>
      </c>
      <c r="G327" s="27"/>
      <c r="H327" s="26">
        <f t="shared" si="19"/>
        <v>1.6487360870572754</v>
      </c>
      <c r="I327" s="6"/>
    </row>
    <row r="328" spans="1:9">
      <c r="A328">
        <f t="shared" si="17"/>
        <v>320</v>
      </c>
      <c r="B328" s="27">
        <v>-0.97726115200202912</v>
      </c>
      <c r="D328" s="26">
        <f t="shared" si="20"/>
        <v>5.9699130336558319</v>
      </c>
      <c r="E328" s="26"/>
      <c r="F328" s="26">
        <f t="shared" si="18"/>
        <v>-3.135437800156069</v>
      </c>
      <c r="G328" s="27"/>
      <c r="H328" s="26">
        <f t="shared" si="19"/>
        <v>0.77136704772543263</v>
      </c>
      <c r="I328" s="6"/>
    </row>
    <row r="329" spans="1:9">
      <c r="A329">
        <f t="shared" si="17"/>
        <v>321</v>
      </c>
      <c r="B329" s="27">
        <v>-1.0732674127211794</v>
      </c>
      <c r="D329" s="26">
        <f t="shared" si="20"/>
        <v>5.2101847557895287</v>
      </c>
      <c r="E329" s="26"/>
      <c r="F329" s="26">
        <f t="shared" si="18"/>
        <v>-4.2573502191225998</v>
      </c>
      <c r="G329" s="27"/>
      <c r="H329" s="26">
        <f t="shared" si="19"/>
        <v>-0.83309834287361184</v>
      </c>
      <c r="I329" s="6"/>
    </row>
    <row r="330" spans="1:9">
      <c r="A330">
        <f t="shared" si="17"/>
        <v>322</v>
      </c>
      <c r="B330" s="27">
        <v>8.4517068899003789E-2</v>
      </c>
      <c r="D330" s="26">
        <f t="shared" si="20"/>
        <v>5.950118684583245</v>
      </c>
      <c r="E330" s="26"/>
      <c r="F330" s="26">
        <f t="shared" si="18"/>
        <v>-3.1667701200058218</v>
      </c>
      <c r="G330" s="27"/>
      <c r="H330" s="26">
        <f t="shared" si="19"/>
        <v>-0.62497420858630837</v>
      </c>
      <c r="I330" s="6"/>
    </row>
    <row r="331" spans="1:9">
      <c r="A331">
        <f t="shared" ref="A331:A394" si="21">1+A330</f>
        <v>323</v>
      </c>
      <c r="B331" s="27">
        <v>-0.70611349656246603</v>
      </c>
      <c r="D331" s="26">
        <f t="shared" si="20"/>
        <v>5.5664517799583191</v>
      </c>
      <c r="E331" s="26"/>
      <c r="F331" s="26">
        <f t="shared" ref="F331:F394" si="22">$F$7+B331+$F$5*B330</f>
        <v>-3.1469515483331634</v>
      </c>
      <c r="G331" s="27"/>
      <c r="H331" s="26">
        <f t="shared" ref="H331:H394" si="23">$H$7+$H$3*H330+B331+$H$5*B330</f>
        <v>-0.49068736305563299</v>
      </c>
      <c r="I331" s="6"/>
    </row>
    <row r="332" spans="1:9">
      <c r="A332">
        <f t="shared" si="21"/>
        <v>324</v>
      </c>
      <c r="B332" s="27">
        <v>-0.23260895432031248</v>
      </c>
      <c r="D332" s="26">
        <f t="shared" ref="D332:D395" si="24">$D$7+$D$3*D331+B332</f>
        <v>5.8289395246567635</v>
      </c>
      <c r="E332" s="26"/>
      <c r="F332" s="26">
        <f t="shared" si="22"/>
        <v>-3.2268884019140387</v>
      </c>
      <c r="G332" s="27"/>
      <c r="H332" s="26">
        <f t="shared" si="23"/>
        <v>-0.49676645159463678</v>
      </c>
      <c r="I332" s="6"/>
    </row>
    <row r="333" spans="1:9">
      <c r="A333">
        <f t="shared" si="21"/>
        <v>325</v>
      </c>
      <c r="B333" s="27">
        <v>0.63550032791681588</v>
      </c>
      <c r="D333" s="26">
        <f t="shared" si="24"/>
        <v>6.8414170664780354</v>
      </c>
      <c r="E333" s="26"/>
      <c r="F333" s="26">
        <f t="shared" si="22"/>
        <v>-2.0273259401074029</v>
      </c>
      <c r="G333" s="27"/>
      <c r="H333" s="26">
        <f t="shared" si="23"/>
        <v>0.69945251151554688</v>
      </c>
      <c r="I333" s="6"/>
    </row>
    <row r="334" spans="1:9">
      <c r="A334">
        <f t="shared" si="21"/>
        <v>326</v>
      </c>
      <c r="B334" s="27">
        <v>0.425388861913234</v>
      </c>
      <c r="D334" s="26">
        <f t="shared" si="24"/>
        <v>7.1881682484761535</v>
      </c>
      <c r="E334" s="26"/>
      <c r="F334" s="26">
        <f t="shared" si="22"/>
        <v>-1.6297609085449949</v>
      </c>
      <c r="G334" s="27"/>
      <c r="H334" s="26">
        <f t="shared" si="23"/>
        <v>1.7549379727885559</v>
      </c>
      <c r="I334" s="6"/>
    </row>
    <row r="335" spans="1:9">
      <c r="A335">
        <f t="shared" si="21"/>
        <v>327</v>
      </c>
      <c r="B335" s="27">
        <v>-0.27948885872319806</v>
      </c>
      <c r="D335" s="26">
        <f t="shared" si="24"/>
        <v>6.6740036779386873</v>
      </c>
      <c r="E335" s="26"/>
      <c r="F335" s="26">
        <f t="shared" si="22"/>
        <v>-2.4817166553839343</v>
      </c>
      <c r="G335" s="27"/>
      <c r="H335" s="26">
        <f t="shared" si="23"/>
        <v>1.4834992296497715</v>
      </c>
      <c r="I335" s="6"/>
    </row>
    <row r="336" spans="1:9">
      <c r="A336">
        <f t="shared" si="21"/>
        <v>328</v>
      </c>
      <c r="B336" s="27">
        <v>-0.16921603673836216</v>
      </c>
      <c r="D336" s="26">
        <f t="shared" si="24"/>
        <v>6.501485986127916</v>
      </c>
      <c r="E336" s="26"/>
      <c r="F336" s="26">
        <f t="shared" si="22"/>
        <v>-2.8648582378446008</v>
      </c>
      <c r="G336" s="27"/>
      <c r="H336" s="26">
        <f t="shared" si="23"/>
        <v>0.95106633846277355</v>
      </c>
      <c r="I336" s="6"/>
    </row>
    <row r="337" spans="1:9">
      <c r="A337">
        <f t="shared" si="21"/>
        <v>329</v>
      </c>
      <c r="B337" s="27">
        <v>1.4714169083163142</v>
      </c>
      <c r="D337" s="26">
        <f t="shared" si="24"/>
        <v>8.0472342006866686</v>
      </c>
      <c r="E337" s="26"/>
      <c r="F337" s="26">
        <f t="shared" si="22"/>
        <v>-1.1470343174005393</v>
      </c>
      <c r="G337" s="27"/>
      <c r="H337" s="26">
        <f t="shared" si="23"/>
        <v>2.3760521687539864</v>
      </c>
      <c r="I337" s="6"/>
    </row>
    <row r="338" spans="1:9">
      <c r="A338">
        <f t="shared" si="21"/>
        <v>330</v>
      </c>
      <c r="B338" s="27">
        <v>-0.76671540227835067</v>
      </c>
      <c r="D338" s="26">
        <f t="shared" si="24"/>
        <v>6.6592634080993172</v>
      </c>
      <c r="E338" s="26"/>
      <c r="F338" s="26">
        <f t="shared" si="22"/>
        <v>-2.2367235664569307</v>
      </c>
      <c r="G338" s="27"/>
      <c r="H338" s="26">
        <f t="shared" si="23"/>
        <v>2.0701051263577619</v>
      </c>
      <c r="I338" s="6"/>
    </row>
    <row r="339" spans="1:9">
      <c r="A339">
        <f t="shared" si="21"/>
        <v>331</v>
      </c>
      <c r="B339" s="27">
        <v>6.4341065808548592E-2</v>
      </c>
      <c r="D339" s="26">
        <f t="shared" si="24"/>
        <v>6.7269359402631732</v>
      </c>
      <c r="E339" s="26"/>
      <c r="F339" s="26">
        <f t="shared" si="22"/>
        <v>-2.9723597157862969</v>
      </c>
      <c r="G339" s="27"/>
      <c r="H339" s="26">
        <f t="shared" si="23"/>
        <v>1.1661981037104723</v>
      </c>
      <c r="I339" s="6"/>
    </row>
    <row r="340" spans="1:9">
      <c r="A340">
        <f t="shared" si="21"/>
        <v>332</v>
      </c>
      <c r="B340" s="27">
        <v>2.3642496671527624</v>
      </c>
      <c r="D340" s="26">
        <f t="shared" si="24"/>
        <v>9.0640644342975083</v>
      </c>
      <c r="E340" s="26"/>
      <c r="F340" s="26">
        <f t="shared" si="22"/>
        <v>-9.0711586781253573E-2</v>
      </c>
      <c r="G340" s="27"/>
      <c r="H340" s="26">
        <f t="shared" si="23"/>
        <v>3.5506973702595062</v>
      </c>
      <c r="I340" s="6"/>
    </row>
    <row r="341" spans="1:9">
      <c r="A341">
        <f t="shared" si="21"/>
        <v>333</v>
      </c>
      <c r="B341" s="27">
        <v>-0.82445581028878223</v>
      </c>
      <c r="D341" s="26">
        <f t="shared" si="24"/>
        <v>7.160779628574848</v>
      </c>
      <c r="E341" s="26"/>
      <c r="F341" s="26">
        <f t="shared" si="22"/>
        <v>-1.6694810432818485</v>
      </c>
      <c r="G341" s="27"/>
      <c r="H341" s="26">
        <f t="shared" si="23"/>
        <v>3.2834025103608799</v>
      </c>
      <c r="I341" s="6"/>
    </row>
    <row r="342" spans="1:9">
      <c r="A342">
        <f t="shared" si="21"/>
        <v>334</v>
      </c>
      <c r="B342" s="27">
        <v>-2.3860775399953127</v>
      </c>
      <c r="D342" s="26">
        <f t="shared" si="24"/>
        <v>4.5523512557208541</v>
      </c>
      <c r="E342" s="26"/>
      <c r="F342" s="26">
        <f t="shared" si="22"/>
        <v>-5.4631966071974603</v>
      </c>
      <c r="G342" s="27"/>
      <c r="H342" s="26">
        <f t="shared" si="23"/>
        <v>-0.65732522649897618</v>
      </c>
      <c r="I342" s="6"/>
    </row>
    <row r="343" spans="1:9">
      <c r="A343">
        <f t="shared" si="21"/>
        <v>335</v>
      </c>
      <c r="B343" s="27">
        <v>1.5269506548065692</v>
      </c>
      <c r="D343" s="26">
        <f t="shared" si="24"/>
        <v>7.0307438454530393</v>
      </c>
      <c r="E343" s="26"/>
      <c r="F343" s="26">
        <f t="shared" si="22"/>
        <v>-2.6433036231901497</v>
      </c>
      <c r="G343" s="27"/>
      <c r="H343" s="26">
        <f t="shared" si="23"/>
        <v>-4.8324977645866074E-3</v>
      </c>
      <c r="I343" s="6"/>
    </row>
    <row r="344" spans="1:9">
      <c r="A344">
        <f t="shared" si="21"/>
        <v>336</v>
      </c>
      <c r="B344" s="27">
        <v>0.27742089514504187</v>
      </c>
      <c r="D344" s="26">
        <f t="shared" si="24"/>
        <v>7.1443300101442144</v>
      </c>
      <c r="E344" s="26"/>
      <c r="F344" s="26">
        <f t="shared" si="22"/>
        <v>-1.1537136464903597</v>
      </c>
      <c r="G344" s="27"/>
      <c r="H344" s="26">
        <f t="shared" si="23"/>
        <v>1.8436284797391176</v>
      </c>
      <c r="I344" s="6"/>
    </row>
    <row r="345" spans="1:9">
      <c r="A345">
        <f t="shared" si="21"/>
        <v>337</v>
      </c>
      <c r="B345" s="27">
        <v>-0.52915538617526181</v>
      </c>
      <c r="D345" s="26">
        <f t="shared" si="24"/>
        <v>6.4002261194040564</v>
      </c>
      <c r="E345" s="26"/>
      <c r="F345" s="26">
        <f t="shared" si="22"/>
        <v>-2.8349607595737325</v>
      </c>
      <c r="G345" s="27"/>
      <c r="H345" s="26">
        <f t="shared" si="23"/>
        <v>1.1790349042827823</v>
      </c>
      <c r="I345" s="6"/>
    </row>
    <row r="346" spans="1:9">
      <c r="A346">
        <f t="shared" si="21"/>
        <v>338</v>
      </c>
      <c r="B346" s="27">
        <v>-0.31378476705867797</v>
      </c>
      <c r="D346" s="26">
        <f t="shared" si="24"/>
        <v>6.2063395986135532</v>
      </c>
      <c r="E346" s="26"/>
      <c r="F346" s="26">
        <f t="shared" si="22"/>
        <v>-3.1841935373813612</v>
      </c>
      <c r="G346" s="27"/>
      <c r="H346" s="26">
        <f t="shared" si="23"/>
        <v>0.46427565997416909</v>
      </c>
      <c r="I346" s="6"/>
    </row>
    <row r="347" spans="1:9">
      <c r="A347">
        <f t="shared" si="21"/>
        <v>339</v>
      </c>
      <c r="B347" s="27">
        <v>-0.2459137249388732</v>
      </c>
      <c r="D347" s="26">
        <f t="shared" si="24"/>
        <v>6.1675730542985807</v>
      </c>
      <c r="E347" s="26"/>
      <c r="F347" s="26">
        <f t="shared" si="22"/>
        <v>-2.9655630618799478</v>
      </c>
      <c r="G347" s="27"/>
      <c r="H347" s="26">
        <f t="shared" si="23"/>
        <v>0.28978855110584523</v>
      </c>
      <c r="I347" s="6"/>
    </row>
    <row r="348" spans="1:9">
      <c r="A348">
        <f t="shared" si="21"/>
        <v>340</v>
      </c>
      <c r="B348" s="27">
        <v>1.5895238902885467</v>
      </c>
      <c r="D348" s="26">
        <f t="shared" si="24"/>
        <v>7.9816890701527665</v>
      </c>
      <c r="E348" s="26"/>
      <c r="F348" s="26">
        <f t="shared" si="22"/>
        <v>-1.0826157171686646</v>
      </c>
      <c r="G348" s="27"/>
      <c r="H348" s="26">
        <f t="shared" si="23"/>
        <v>2.0767679859395503</v>
      </c>
      <c r="I348" s="6"/>
    </row>
    <row r="349" spans="1:9">
      <c r="A349">
        <f t="shared" si="21"/>
        <v>341</v>
      </c>
      <c r="B349" s="27">
        <v>0.67889004640164785</v>
      </c>
      <c r="D349" s="26">
        <f t="shared" si="24"/>
        <v>8.068819034985669</v>
      </c>
      <c r="E349" s="26"/>
      <c r="F349" s="26">
        <f t="shared" si="22"/>
        <v>-0.70844323039636947</v>
      </c>
      <c r="G349" s="27"/>
      <c r="H349" s="26">
        <f t="shared" si="23"/>
        <v>3.4337791618703832</v>
      </c>
      <c r="I349" s="6"/>
    </row>
    <row r="350" spans="1:9">
      <c r="A350">
        <f t="shared" si="21"/>
        <v>342</v>
      </c>
      <c r="B350" s="27">
        <v>0.44354919737088494</v>
      </c>
      <c r="D350" s="26">
        <f t="shared" si="24"/>
        <v>7.8813996666130031</v>
      </c>
      <c r="E350" s="26"/>
      <c r="F350" s="26">
        <f t="shared" si="22"/>
        <v>-1.5812277701479616</v>
      </c>
      <c r="G350" s="27"/>
      <c r="H350" s="26">
        <f t="shared" si="23"/>
        <v>3.3073507688807493</v>
      </c>
      <c r="I350" s="6"/>
    </row>
    <row r="351" spans="1:9">
      <c r="A351">
        <f t="shared" si="21"/>
        <v>343</v>
      </c>
      <c r="B351" s="27">
        <v>-4.3655745685100555E-2</v>
      </c>
      <c r="D351" s="26">
        <f t="shared" si="24"/>
        <v>7.2911140709520517</v>
      </c>
      <c r="E351" s="26"/>
      <c r="F351" s="26">
        <f t="shared" si="22"/>
        <v>-2.2331713075254811</v>
      </c>
      <c r="G351" s="27"/>
      <c r="H351" s="26">
        <f t="shared" si="23"/>
        <v>2.585871615358931</v>
      </c>
      <c r="I351" s="6"/>
    </row>
    <row r="352" spans="1:9">
      <c r="A352">
        <f t="shared" si="21"/>
        <v>344</v>
      </c>
      <c r="B352" s="27">
        <v>-1.7039974409271963</v>
      </c>
      <c r="D352" s="26">
        <f t="shared" si="24"/>
        <v>5.3061152980964321</v>
      </c>
      <c r="E352" s="26"/>
      <c r="F352" s="26">
        <f t="shared" si="22"/>
        <v>-4.2345564629067667</v>
      </c>
      <c r="G352" s="27"/>
      <c r="H352" s="26">
        <f t="shared" si="23"/>
        <v>0.18767292554064552</v>
      </c>
      <c r="I352" s="6"/>
    </row>
    <row r="353" spans="1:9">
      <c r="A353">
        <f t="shared" si="21"/>
        <v>345</v>
      </c>
      <c r="B353" s="27">
        <v>0.66661186792771332</v>
      </c>
      <c r="D353" s="26">
        <f t="shared" si="24"/>
        <v>6.5849752818807517</v>
      </c>
      <c r="E353" s="26"/>
      <c r="F353" s="26">
        <f t="shared" si="22"/>
        <v>-3.0261863407213241</v>
      </c>
      <c r="G353" s="27"/>
      <c r="H353" s="26">
        <f t="shared" si="23"/>
        <v>7.7033768326030927E-2</v>
      </c>
      <c r="I353" s="6"/>
    </row>
    <row r="354" spans="1:9">
      <c r="A354">
        <f t="shared" si="21"/>
        <v>346</v>
      </c>
      <c r="B354" s="27">
        <v>1.0352619028708432</v>
      </c>
      <c r="D354" s="26">
        <f t="shared" si="24"/>
        <v>7.6569983079052566</v>
      </c>
      <c r="E354" s="26"/>
      <c r="F354" s="26">
        <f t="shared" si="22"/>
        <v>-0.99810978957975749</v>
      </c>
      <c r="G354" s="27"/>
      <c r="H354" s="26">
        <f t="shared" si="23"/>
        <v>2.0442587829995595</v>
      </c>
      <c r="I354" s="6"/>
    </row>
    <row r="355" spans="1:9">
      <c r="A355">
        <f t="shared" si="21"/>
        <v>347</v>
      </c>
      <c r="B355" s="27">
        <v>-0.59063495427835733</v>
      </c>
      <c r="D355" s="26">
        <f t="shared" si="24"/>
        <v>6.6207141150695339</v>
      </c>
      <c r="E355" s="26"/>
      <c r="F355" s="26">
        <f t="shared" si="22"/>
        <v>-2.3659516222687671</v>
      </c>
      <c r="G355" s="27"/>
      <c r="H355" s="26">
        <f t="shared" si="23"/>
        <v>1.7583907083809907</v>
      </c>
      <c r="I355" s="6"/>
    </row>
    <row r="356" spans="1:9">
      <c r="A356">
        <f t="shared" si="21"/>
        <v>348</v>
      </c>
      <c r="B356" s="27">
        <v>-0.91770061771967448</v>
      </c>
      <c r="D356" s="26">
        <f t="shared" si="24"/>
        <v>5.7236921455685694</v>
      </c>
      <c r="E356" s="26"/>
      <c r="F356" s="26">
        <f t="shared" si="22"/>
        <v>-3.8311450857145246</v>
      </c>
      <c r="G356" s="27"/>
      <c r="H356" s="26">
        <f t="shared" si="23"/>
        <v>0.13596980389502034</v>
      </c>
      <c r="I356" s="6"/>
    </row>
    <row r="357" spans="1:9">
      <c r="A357">
        <f t="shared" si="21"/>
        <v>349</v>
      </c>
      <c r="B357" s="27">
        <v>-0.6625089099543402</v>
      </c>
      <c r="D357" s="26">
        <f t="shared" si="24"/>
        <v>5.4855217701083738</v>
      </c>
      <c r="E357" s="26"/>
      <c r="F357" s="26">
        <f t="shared" si="22"/>
        <v>-3.8048993423581123</v>
      </c>
      <c r="G357" s="27"/>
      <c r="H357" s="26">
        <f t="shared" si="23"/>
        <v>-0.73011595021585118</v>
      </c>
      <c r="I357" s="6"/>
    </row>
    <row r="358" spans="1:9">
      <c r="A358">
        <f t="shared" si="21"/>
        <v>350</v>
      </c>
      <c r="B358" s="27">
        <v>-0.90495404947432689</v>
      </c>
      <c r="D358" s="26">
        <f t="shared" si="24"/>
        <v>5.1120829240852785</v>
      </c>
      <c r="E358" s="26"/>
      <c r="F358" s="26">
        <f t="shared" si="22"/>
        <v>-3.868710286442365</v>
      </c>
      <c r="G358" s="27"/>
      <c r="H358" s="26">
        <f t="shared" si="23"/>
        <v>-1.2702740590610833</v>
      </c>
      <c r="I358" s="6"/>
    </row>
    <row r="359" spans="1:9">
      <c r="A359">
        <f t="shared" si="21"/>
        <v>351</v>
      </c>
      <c r="B359" s="27">
        <v>1.7303955246461555</v>
      </c>
      <c r="D359" s="26">
        <f t="shared" si="24"/>
        <v>7.5420411328930594</v>
      </c>
      <c r="E359" s="26"/>
      <c r="F359" s="26">
        <f t="shared" si="22"/>
        <v>-1.4030723099858733</v>
      </c>
      <c r="G359" s="27"/>
      <c r="H359" s="26">
        <f t="shared" si="23"/>
        <v>0.89827695753053094</v>
      </c>
      <c r="I359" s="6"/>
    </row>
    <row r="360" spans="1:9">
      <c r="A360">
        <f t="shared" si="21"/>
        <v>352</v>
      </c>
      <c r="B360" s="27">
        <v>-0.28426484277588315</v>
      </c>
      <c r="D360" s="26">
        <f t="shared" si="24"/>
        <v>6.8638577803152998</v>
      </c>
      <c r="E360" s="26"/>
      <c r="F360" s="26">
        <f t="shared" si="22"/>
        <v>-1.5729879755235743</v>
      </c>
      <c r="G360" s="27"/>
      <c r="H360" s="26">
        <f t="shared" si="23"/>
        <v>1.9210643511182177</v>
      </c>
      <c r="I360" s="6"/>
    </row>
    <row r="361" spans="1:9">
      <c r="A361">
        <f t="shared" si="21"/>
        <v>353</v>
      </c>
      <c r="B361" s="27">
        <v>-3.0791852623224258</v>
      </c>
      <c r="D361" s="26">
        <f t="shared" si="24"/>
        <v>3.6959365168509892</v>
      </c>
      <c r="E361" s="26"/>
      <c r="F361" s="26">
        <f t="shared" si="22"/>
        <v>-5.778170652265544</v>
      </c>
      <c r="G361" s="27"/>
      <c r="H361" s="26">
        <f t="shared" si="23"/>
        <v>-1.7215852591505243</v>
      </c>
      <c r="I361" s="6"/>
    </row>
    <row r="362" spans="1:9">
      <c r="A362">
        <f t="shared" si="21"/>
        <v>354</v>
      </c>
      <c r="B362" s="27">
        <v>-0.15069645087351091</v>
      </c>
      <c r="D362" s="26">
        <f t="shared" si="24"/>
        <v>4.8820686333945336</v>
      </c>
      <c r="E362" s="26"/>
      <c r="F362" s="26">
        <f t="shared" si="22"/>
        <v>-4.806126134499209</v>
      </c>
      <c r="G362" s="27"/>
      <c r="H362" s="26">
        <f t="shared" si="23"/>
        <v>-2.7529980270319974</v>
      </c>
      <c r="I362" s="6"/>
    </row>
    <row r="363" spans="1:9">
      <c r="A363">
        <f t="shared" si="21"/>
        <v>355</v>
      </c>
      <c r="B363" s="27">
        <v>0.96086751000257209</v>
      </c>
      <c r="D363" s="26">
        <f t="shared" si="24"/>
        <v>6.6460052583695663</v>
      </c>
      <c r="E363" s="26"/>
      <c r="F363" s="26">
        <f t="shared" si="22"/>
        <v>-1.6446200056088855</v>
      </c>
      <c r="G363" s="27"/>
      <c r="H363" s="26">
        <f t="shared" si="23"/>
        <v>-0.15876892047648417</v>
      </c>
      <c r="I363" s="6"/>
    </row>
    <row r="364" spans="1:9">
      <c r="A364">
        <f t="shared" si="21"/>
        <v>356</v>
      </c>
      <c r="B364" s="27">
        <v>-0.24480868887621909</v>
      </c>
      <c r="D364" s="26">
        <f t="shared" si="24"/>
        <v>6.4104942032270422</v>
      </c>
      <c r="E364" s="26"/>
      <c r="F364" s="26">
        <f t="shared" si="22"/>
        <v>-2.0722014318744186</v>
      </c>
      <c r="G364" s="27"/>
      <c r="H364" s="26">
        <f t="shared" si="23"/>
        <v>0.84047566186351508</v>
      </c>
      <c r="I364" s="6"/>
    </row>
    <row r="365" spans="1:9">
      <c r="A365">
        <f t="shared" si="21"/>
        <v>357</v>
      </c>
      <c r="B365" s="27">
        <v>-0.4349567461758852</v>
      </c>
      <c r="D365" s="26">
        <f t="shared" si="24"/>
        <v>6.0908150655989886</v>
      </c>
      <c r="E365" s="26"/>
      <c r="F365" s="26">
        <f t="shared" si="22"/>
        <v>-3.1063228283892386</v>
      </c>
      <c r="G365" s="27"/>
      <c r="H365" s="26">
        <f t="shared" si="23"/>
        <v>0.35593878563569481</v>
      </c>
      <c r="I365" s="6"/>
    </row>
    <row r="366" spans="1:9">
      <c r="A366">
        <f t="shared" si="21"/>
        <v>358</v>
      </c>
      <c r="B366" s="27">
        <v>-7.7147888077888638E-2</v>
      </c>
      <c r="D366" s="26">
        <f t="shared" si="24"/>
        <v>6.2728003980015554</v>
      </c>
      <c r="E366" s="26"/>
      <c r="F366" s="26">
        <f t="shared" si="22"/>
        <v>-2.8816176104010083</v>
      </c>
      <c r="G366" s="27"/>
      <c r="H366" s="26">
        <f t="shared" si="23"/>
        <v>0.31414872169862385</v>
      </c>
      <c r="I366" s="6"/>
    </row>
    <row r="367" spans="1:9">
      <c r="A367">
        <f t="shared" si="21"/>
        <v>359</v>
      </c>
      <c r="B367" s="27">
        <v>-0.74230911195627414</v>
      </c>
      <c r="D367" s="26">
        <f t="shared" si="24"/>
        <v>5.707731106944582</v>
      </c>
      <c r="E367" s="26"/>
      <c r="F367" s="26">
        <f t="shared" si="22"/>
        <v>-3.2963126336107962</v>
      </c>
      <c r="G367" s="27"/>
      <c r="H367" s="26">
        <f t="shared" si="23"/>
        <v>-0.12353083667655307</v>
      </c>
      <c r="I367" s="6"/>
    </row>
    <row r="368" spans="1:9">
      <c r="A368">
        <f t="shared" si="21"/>
        <v>360</v>
      </c>
      <c r="B368" s="27">
        <v>-1.2215718925290275</v>
      </c>
      <c r="D368" s="26">
        <f t="shared" si="24"/>
        <v>4.9176802162904929</v>
      </c>
      <c r="E368" s="26"/>
      <c r="F368" s="26">
        <f t="shared" si="22"/>
        <v>-4.2411882708984194</v>
      </c>
      <c r="G368" s="27"/>
      <c r="H368" s="26">
        <f t="shared" si="23"/>
        <v>-1.3091302310705237</v>
      </c>
      <c r="I368" s="6"/>
    </row>
    <row r="369" spans="1:9">
      <c r="A369">
        <f t="shared" si="21"/>
        <v>361</v>
      </c>
      <c r="B369" s="27">
        <v>-0.12567284102260601</v>
      </c>
      <c r="D369" s="26">
        <f t="shared" si="24"/>
        <v>5.5790512779371655</v>
      </c>
      <c r="E369" s="26"/>
      <c r="F369" s="26">
        <f t="shared" si="22"/>
        <v>-3.4807731657929253</v>
      </c>
      <c r="G369" s="27"/>
      <c r="H369" s="26">
        <f t="shared" si="23"/>
        <v>-1.2007947928817133</v>
      </c>
      <c r="I369" s="6"/>
    </row>
    <row r="370" spans="1:9">
      <c r="A370">
        <f t="shared" si="21"/>
        <v>362</v>
      </c>
      <c r="B370" s="27">
        <v>0.18397940948489122</v>
      </c>
      <c r="D370" s="26">
        <f t="shared" si="24"/>
        <v>6.2524576123503319</v>
      </c>
      <c r="E370" s="26"/>
      <c r="F370" s="26">
        <f t="shared" si="22"/>
        <v>-2.403991579230933</v>
      </c>
      <c r="G370" s="27"/>
      <c r="H370" s="26">
        <f t="shared" si="23"/>
        <v>-6.4428715315875351E-2</v>
      </c>
      <c r="I370" s="6"/>
    </row>
    <row r="371" spans="1:9">
      <c r="A371">
        <f t="shared" si="21"/>
        <v>363</v>
      </c>
      <c r="B371" s="27">
        <v>2.8758950065821409</v>
      </c>
      <c r="D371" s="26">
        <f t="shared" si="24"/>
        <v>9.3147466933748237</v>
      </c>
      <c r="E371" s="26"/>
      <c r="F371" s="26">
        <f t="shared" si="22"/>
        <v>0.50468059322156478</v>
      </c>
      <c r="G371" s="27"/>
      <c r="H371" s="26">
        <f t="shared" si="23"/>
        <v>3.4692447997978335</v>
      </c>
      <c r="I371" s="6"/>
    </row>
    <row r="372" spans="1:9">
      <c r="A372">
        <f t="shared" si="21"/>
        <v>364</v>
      </c>
      <c r="B372" s="27">
        <v>-0.84855173554387875</v>
      </c>
      <c r="D372" s="26">
        <f t="shared" si="24"/>
        <v>7.2745589458122737</v>
      </c>
      <c r="E372" s="26"/>
      <c r="F372" s="26">
        <f t="shared" si="22"/>
        <v>-1.3354252309363801</v>
      </c>
      <c r="G372" s="27"/>
      <c r="H372" s="26">
        <f t="shared" si="23"/>
        <v>3.5726594089524282</v>
      </c>
      <c r="I372" s="6"/>
    </row>
    <row r="373" spans="1:9">
      <c r="A373">
        <f t="shared" si="21"/>
        <v>365</v>
      </c>
      <c r="B373" s="27">
        <v>-1.2726832210319117</v>
      </c>
      <c r="D373" s="26">
        <f t="shared" si="24"/>
        <v>5.728324199164839</v>
      </c>
      <c r="E373" s="26"/>
      <c r="F373" s="26">
        <f t="shared" si="22"/>
        <v>-4.3666694359126268</v>
      </c>
      <c r="G373" s="27"/>
      <c r="H373" s="26">
        <f t="shared" si="23"/>
        <v>0.59829323901120901</v>
      </c>
      <c r="I373" s="6"/>
    </row>
    <row r="374" spans="1:9">
      <c r="A374">
        <f t="shared" si="21"/>
        <v>366</v>
      </c>
      <c r="B374" s="27">
        <v>0.23276697902474552</v>
      </c>
      <c r="D374" s="26">
        <f t="shared" si="24"/>
        <v>6.3833452885654074</v>
      </c>
      <c r="E374" s="26"/>
      <c r="F374" s="26">
        <f t="shared" si="22"/>
        <v>-3.1581112756975926</v>
      </c>
      <c r="G374" s="27"/>
      <c r="H374" s="26">
        <f t="shared" si="23"/>
        <v>0.17095000575857233</v>
      </c>
      <c r="I374" s="6"/>
    </row>
    <row r="375" spans="1:9">
      <c r="A375">
        <f t="shared" si="21"/>
        <v>367</v>
      </c>
      <c r="B375" s="27">
        <v>1.1782026376749855</v>
      </c>
      <c r="D375" s="26">
        <f t="shared" si="24"/>
        <v>7.6890425463859593</v>
      </c>
      <c r="E375" s="26"/>
      <c r="F375" s="26">
        <f t="shared" si="22"/>
        <v>-1.1588604770076927</v>
      </c>
      <c r="G375" s="27"/>
      <c r="H375" s="26">
        <f t="shared" si="23"/>
        <v>1.9351620261595222</v>
      </c>
      <c r="I375" s="6"/>
    </row>
    <row r="376" spans="1:9">
      <c r="A376">
        <f t="shared" si="21"/>
        <v>368</v>
      </c>
      <c r="B376" s="27">
        <v>-1.0509484127396718</v>
      </c>
      <c r="D376" s="26">
        <f t="shared" si="24"/>
        <v>6.1780249877726066</v>
      </c>
      <c r="E376" s="26"/>
      <c r="F376" s="26">
        <f t="shared" si="22"/>
        <v>-2.7262065663671819</v>
      </c>
      <c r="G376" s="27"/>
      <c r="H376" s="26">
        <f t="shared" si="23"/>
        <v>1.3381325480205553</v>
      </c>
      <c r="I376" s="6"/>
    </row>
    <row r="377" spans="1:9">
      <c r="A377">
        <f t="shared" si="21"/>
        <v>369</v>
      </c>
      <c r="B377" s="27">
        <v>-0.77815798249503132</v>
      </c>
      <c r="D377" s="26">
        <f t="shared" si="24"/>
        <v>5.6197557607799027</v>
      </c>
      <c r="E377" s="26"/>
      <c r="F377" s="26">
        <f t="shared" si="22"/>
        <v>-4.0138218714128016</v>
      </c>
      <c r="G377" s="27"/>
      <c r="H377" s="26">
        <f t="shared" si="23"/>
        <v>-0.27784897000149611</v>
      </c>
      <c r="I377" s="6"/>
    </row>
    <row r="378" spans="1:9">
      <c r="A378">
        <f t="shared" si="21"/>
        <v>370</v>
      </c>
      <c r="B378" s="27">
        <v>-1.2865575627074577</v>
      </c>
      <c r="D378" s="26">
        <f t="shared" si="24"/>
        <v>4.8043081057214891</v>
      </c>
      <c r="E378" s="26"/>
      <c r="F378" s="26">
        <f t="shared" si="22"/>
        <v>-4.3312681504539796</v>
      </c>
      <c r="G378" s="27"/>
      <c r="H378" s="26">
        <f t="shared" si="23"/>
        <v>-1.4840850839548025</v>
      </c>
      <c r="I378" s="6"/>
    </row>
    <row r="379" spans="1:9">
      <c r="A379">
        <f t="shared" si="21"/>
        <v>371</v>
      </c>
      <c r="B379" s="27">
        <v>0.14025999917066656</v>
      </c>
      <c r="D379" s="26">
        <f t="shared" si="24"/>
        <v>5.7826294573174852</v>
      </c>
      <c r="E379" s="26"/>
      <c r="F379" s="26">
        <f t="shared" si="22"/>
        <v>-3.2603302947245538</v>
      </c>
      <c r="G379" s="27"/>
      <c r="H379" s="26">
        <f t="shared" si="23"/>
        <v>-1.0765770908996952</v>
      </c>
      <c r="I379" s="6"/>
    </row>
    <row r="380" spans="1:9">
      <c r="A380">
        <f t="shared" si="21"/>
        <v>372</v>
      </c>
      <c r="B380" s="27">
        <v>-0.7415042091452051</v>
      </c>
      <c r="D380" s="26">
        <f t="shared" si="24"/>
        <v>5.4389419923794122</v>
      </c>
      <c r="E380" s="26"/>
      <c r="F380" s="26">
        <f t="shared" si="22"/>
        <v>-3.1433222097257385</v>
      </c>
      <c r="G380" s="27"/>
      <c r="H380" s="26">
        <f t="shared" si="23"/>
        <v>-0.73543960972057087</v>
      </c>
      <c r="I380" s="6"/>
    </row>
    <row r="381" spans="1:9">
      <c r="A381">
        <f t="shared" si="21"/>
        <v>373</v>
      </c>
      <c r="B381" s="27">
        <v>0.1385603809467284</v>
      </c>
      <c r="D381" s="26">
        <f t="shared" si="24"/>
        <v>6.1299784767554053</v>
      </c>
      <c r="E381" s="26"/>
      <c r="F381" s="26">
        <f t="shared" si="22"/>
        <v>-2.8804925654549152</v>
      </c>
      <c r="G381" s="27"/>
      <c r="H381" s="26">
        <f t="shared" si="23"/>
        <v>-0.28498435080122919</v>
      </c>
      <c r="I381" s="6"/>
    </row>
    <row r="382" spans="1:9">
      <c r="A382">
        <f t="shared" si="21"/>
        <v>374</v>
      </c>
      <c r="B382" s="27">
        <v>0.28060185286449268</v>
      </c>
      <c r="D382" s="26">
        <f t="shared" si="24"/>
        <v>6.652090015079966</v>
      </c>
      <c r="E382" s="26"/>
      <c r="F382" s="26">
        <f t="shared" si="22"/>
        <v>-2.1224058804727974</v>
      </c>
      <c r="G382" s="27"/>
      <c r="H382" s="26">
        <f t="shared" si="23"/>
        <v>0.72085272658652655</v>
      </c>
      <c r="I382" s="6"/>
    </row>
    <row r="383" spans="1:9">
      <c r="A383">
        <f t="shared" si="21"/>
        <v>375</v>
      </c>
      <c r="B383" s="27">
        <v>0.3307059159851633</v>
      </c>
      <c r="D383" s="26">
        <f t="shared" si="24"/>
        <v>6.9893554242791449</v>
      </c>
      <c r="E383" s="26"/>
      <c r="F383" s="26">
        <f t="shared" si="22"/>
        <v>-1.9728727870096918</v>
      </c>
      <c r="G383" s="27"/>
      <c r="H383" s="26">
        <f t="shared" si="23"/>
        <v>1.4235962126128978</v>
      </c>
      <c r="I383" s="6"/>
    </row>
    <row r="384" spans="1:9">
      <c r="A384">
        <f t="shared" si="21"/>
        <v>376</v>
      </c>
      <c r="B384" s="27">
        <v>0.41995235733338632</v>
      </c>
      <c r="D384" s="26">
        <f t="shared" si="24"/>
        <v>7.2640978406869161</v>
      </c>
      <c r="E384" s="26"/>
      <c r="F384" s="26">
        <f t="shared" si="22"/>
        <v>-1.8485535014769994</v>
      </c>
      <c r="G384" s="27"/>
      <c r="H384" s="26">
        <f t="shared" si="23"/>
        <v>1.9344244154600945</v>
      </c>
      <c r="I384" s="6"/>
    </row>
    <row r="385" spans="1:9">
      <c r="A385">
        <f t="shared" si="21"/>
        <v>377</v>
      </c>
      <c r="B385" s="27">
        <v>1.0544090400799178</v>
      </c>
      <c r="D385" s="26">
        <f t="shared" si="24"/>
        <v>8.0496628524577218</v>
      </c>
      <c r="E385" s="26"/>
      <c r="F385" s="26">
        <f t="shared" si="22"/>
        <v>-1.1516243097867118</v>
      </c>
      <c r="G385" s="27"/>
      <c r="H385" s="26">
        <f t="shared" si="23"/>
        <v>2.9123091187163404</v>
      </c>
      <c r="I385" s="6"/>
    </row>
    <row r="386" spans="1:9">
      <c r="A386">
        <f t="shared" si="21"/>
        <v>378</v>
      </c>
      <c r="B386" s="27">
        <v>-0.76835817708342802</v>
      </c>
      <c r="D386" s="26">
        <f t="shared" si="24"/>
        <v>6.658956391768319</v>
      </c>
      <c r="E386" s="26"/>
      <c r="F386" s="26">
        <f t="shared" si="22"/>
        <v>-2.5302718490274856</v>
      </c>
      <c r="G386" s="27"/>
      <c r="H386" s="26">
        <f t="shared" si="23"/>
        <v>2.071498166266502</v>
      </c>
      <c r="I386" s="6"/>
    </row>
    <row r="387" spans="1:9">
      <c r="A387">
        <f t="shared" si="21"/>
        <v>379</v>
      </c>
      <c r="B387" s="27">
        <v>-0.37335553315642755</v>
      </c>
      <c r="D387" s="26">
        <f t="shared" si="24"/>
        <v>6.2890704823161485</v>
      </c>
      <c r="E387" s="26"/>
      <c r="F387" s="26">
        <f t="shared" si="22"/>
        <v>-3.4112062571148272</v>
      </c>
      <c r="G387" s="27"/>
      <c r="H387" s="26">
        <f t="shared" si="23"/>
        <v>0.72811773433174909</v>
      </c>
      <c r="I387" s="6"/>
    </row>
    <row r="388" spans="1:9">
      <c r="A388">
        <f t="shared" si="21"/>
        <v>380</v>
      </c>
      <c r="B388" s="27">
        <v>0.1948046701727435</v>
      </c>
      <c r="D388" s="26">
        <f t="shared" si="24"/>
        <v>6.6537934354466248</v>
      </c>
      <c r="E388" s="26"/>
      <c r="F388" s="26">
        <f t="shared" si="22"/>
        <v>-2.5665442030367558</v>
      </c>
      <c r="G388" s="27"/>
      <c r="H388" s="26">
        <f t="shared" si="23"/>
        <v>0.83392055084570638</v>
      </c>
      <c r="I388" s="6"/>
    </row>
    <row r="389" spans="1:9">
      <c r="A389">
        <f t="shared" si="21"/>
        <v>381</v>
      </c>
      <c r="B389" s="27">
        <v>0.1606076693860814</v>
      </c>
      <c r="D389" s="26">
        <f t="shared" si="24"/>
        <v>6.8201940588817251</v>
      </c>
      <c r="E389" s="26"/>
      <c r="F389" s="26">
        <f t="shared" si="22"/>
        <v>-2.2030290614929982</v>
      </c>
      <c r="G389" s="27"/>
      <c r="H389" s="26">
        <f t="shared" si="23"/>
        <v>1.2556272414721403</v>
      </c>
      <c r="I389" s="6"/>
    </row>
    <row r="390" spans="1:9">
      <c r="A390">
        <f t="shared" si="21"/>
        <v>382</v>
      </c>
      <c r="B390" s="27">
        <v>0.17760271475708578</v>
      </c>
      <c r="D390" s="26">
        <f t="shared" si="24"/>
        <v>6.928709447142035</v>
      </c>
      <c r="E390" s="26"/>
      <c r="F390" s="26">
        <f t="shared" si="22"/>
        <v>-2.2099719166726572</v>
      </c>
      <c r="G390" s="27"/>
      <c r="H390" s="26">
        <f t="shared" si="23"/>
        <v>1.4806230661370199</v>
      </c>
      <c r="I390" s="6"/>
    </row>
    <row r="391" spans="1:9">
      <c r="A391">
        <f t="shared" si="21"/>
        <v>383</v>
      </c>
      <c r="B391" s="27">
        <v>-0.36459368857322261</v>
      </c>
      <c r="D391" s="26">
        <f t="shared" si="24"/>
        <v>6.4461965073548964</v>
      </c>
      <c r="E391" s="26"/>
      <c r="F391" s="26">
        <f t="shared" si="22"/>
        <v>-2.7402717882432626</v>
      </c>
      <c r="G391" s="27"/>
      <c r="H391" s="26">
        <f t="shared" si="23"/>
        <v>1.0740708981320983</v>
      </c>
      <c r="I391" s="6"/>
    </row>
    <row r="392" spans="1:9">
      <c r="A392">
        <f t="shared" si="21"/>
        <v>384</v>
      </c>
      <c r="B392" s="27">
        <v>1.6920330381253734</v>
      </c>
      <c r="D392" s="26">
        <f t="shared" si="24"/>
        <v>8.237441117170567</v>
      </c>
      <c r="E392" s="26"/>
      <c r="F392" s="26">
        <f t="shared" si="22"/>
        <v>-1.0631825438758824</v>
      </c>
      <c r="G392" s="27"/>
      <c r="H392" s="26">
        <f t="shared" si="23"/>
        <v>2.527556450096772</v>
      </c>
      <c r="I392" s="6"/>
    </row>
    <row r="393" spans="1:9">
      <c r="A393">
        <f t="shared" si="21"/>
        <v>385</v>
      </c>
      <c r="B393" s="27">
        <v>0.37704921851400286</v>
      </c>
      <c r="D393" s="26">
        <f t="shared" si="24"/>
        <v>7.9076418329578155</v>
      </c>
      <c r="E393" s="26"/>
      <c r="F393" s="26">
        <f t="shared" si="22"/>
        <v>-0.93852765479823574</v>
      </c>
      <c r="G393" s="27"/>
      <c r="H393" s="26">
        <f t="shared" si="23"/>
        <v>3.4516283927549889</v>
      </c>
      <c r="I393" s="6"/>
    </row>
    <row r="394" spans="1:9">
      <c r="A394">
        <f t="shared" si="21"/>
        <v>386</v>
      </c>
      <c r="B394" s="27">
        <v>0.11049678505514748</v>
      </c>
      <c r="D394" s="26">
        <f t="shared" si="24"/>
        <v>7.4596997931819464</v>
      </c>
      <c r="E394" s="26"/>
      <c r="F394" s="26">
        <f t="shared" si="22"/>
        <v>-2.1255687619850505</v>
      </c>
      <c r="G394" s="27"/>
      <c r="H394" s="26">
        <f t="shared" si="23"/>
        <v>2.7728268540301935</v>
      </c>
      <c r="I394" s="6"/>
    </row>
    <row r="395" spans="1:9">
      <c r="A395">
        <f t="shared" ref="A395:A458" si="25">1+A394</f>
        <v>387</v>
      </c>
      <c r="B395" s="27">
        <v>-0.99004182629869319</v>
      </c>
      <c r="D395" s="26">
        <f t="shared" si="24"/>
        <v>6.112793059951378</v>
      </c>
      <c r="E395" s="26"/>
      <c r="F395" s="26">
        <f t="shared" ref="F395:F458" si="26">$F$7+B395+$F$5*B394</f>
        <v>-3.41269407676009</v>
      </c>
      <c r="G395" s="27"/>
      <c r="H395" s="26">
        <f t="shared" ref="H395:H458" si="27">$H$7+$H$3*H394+B395+$H$5*B394</f>
        <v>1.1123606929565168</v>
      </c>
      <c r="I395" s="6"/>
    </row>
    <row r="396" spans="1:9">
      <c r="A396">
        <f t="shared" si="25"/>
        <v>388</v>
      </c>
      <c r="B396" s="27">
        <v>-0.85956799011910334</v>
      </c>
      <c r="D396" s="26">
        <f t="shared" ref="D396:D459" si="28">$D$7+$D$3*D395+B396</f>
        <v>5.5024681928541543</v>
      </c>
      <c r="E396" s="26"/>
      <c r="F396" s="26">
        <f t="shared" si="26"/>
        <v>-4.0525972685281886</v>
      </c>
      <c r="G396" s="27"/>
      <c r="H396" s="26">
        <f t="shared" si="27"/>
        <v>-0.44079888740210427</v>
      </c>
      <c r="I396" s="6"/>
    </row>
    <row r="397" spans="1:9">
      <c r="A397">
        <f t="shared" si="25"/>
        <v>389</v>
      </c>
      <c r="B397" s="27">
        <v>1.8858372641261667E-2</v>
      </c>
      <c r="D397" s="26">
        <f t="shared" si="28"/>
        <v>6.0452158787110468</v>
      </c>
      <c r="E397" s="26"/>
      <c r="F397" s="26">
        <f t="shared" si="26"/>
        <v>-3.0828392204421107</v>
      </c>
      <c r="G397" s="27"/>
      <c r="H397" s="26">
        <f t="shared" si="27"/>
        <v>-0.32527860851326806</v>
      </c>
      <c r="I397" s="6"/>
    </row>
    <row r="398" spans="1:9">
      <c r="A398">
        <f t="shared" si="25"/>
        <v>390</v>
      </c>
      <c r="B398" s="27">
        <v>0.29927150535513647</v>
      </c>
      <c r="D398" s="26">
        <f t="shared" si="28"/>
        <v>6.6241402386462127</v>
      </c>
      <c r="E398" s="26"/>
      <c r="F398" s="26">
        <f t="shared" si="26"/>
        <v>-2.1875276337959804</v>
      </c>
      <c r="G398" s="27"/>
      <c r="H398" s="26">
        <f t="shared" si="27"/>
        <v>0.63356913152172223</v>
      </c>
      <c r="I398" s="6"/>
    </row>
    <row r="399" spans="1:9">
      <c r="A399">
        <f t="shared" si="25"/>
        <v>391</v>
      </c>
      <c r="B399" s="27">
        <v>0.74816625783569179</v>
      </c>
      <c r="D399" s="26">
        <f t="shared" si="28"/>
        <v>7.3914433890911084</v>
      </c>
      <c r="E399" s="26"/>
      <c r="F399" s="26">
        <f t="shared" si="26"/>
        <v>-1.5423436884157127</v>
      </c>
      <c r="G399" s="27"/>
      <c r="H399" s="26">
        <f t="shared" si="27"/>
        <v>1.8061193339212345</v>
      </c>
      <c r="I399" s="6"/>
    </row>
    <row r="400" spans="1:9">
      <c r="A400">
        <f t="shared" si="25"/>
        <v>392</v>
      </c>
      <c r="B400" s="27">
        <v>-8.6436102719744667E-2</v>
      </c>
      <c r="D400" s="26">
        <f t="shared" si="28"/>
        <v>6.9788577612803655</v>
      </c>
      <c r="E400" s="26"/>
      <c r="F400" s="26">
        <f t="shared" si="26"/>
        <v>-2.0627197222347604</v>
      </c>
      <c r="G400" s="27"/>
      <c r="H400" s="26">
        <f t="shared" si="27"/>
        <v>1.9306459114219185</v>
      </c>
      <c r="I400" s="6"/>
    </row>
    <row r="401" spans="1:9">
      <c r="A401">
        <f t="shared" si="25"/>
        <v>393</v>
      </c>
      <c r="B401" s="27">
        <v>0.17154434317490086</v>
      </c>
      <c r="D401" s="26">
        <f t="shared" si="28"/>
        <v>7.009916111879102</v>
      </c>
      <c r="E401" s="26"/>
      <c r="F401" s="26">
        <f t="shared" si="26"/>
        <v>-2.3889609287289204</v>
      </c>
      <c r="G401" s="27"/>
      <c r="H401" s="26">
        <f t="shared" si="27"/>
        <v>1.672894322553135</v>
      </c>
      <c r="I401" s="6"/>
    </row>
    <row r="402" spans="1:9">
      <c r="A402">
        <f t="shared" si="25"/>
        <v>394</v>
      </c>
      <c r="B402" s="27">
        <v>-0.67149130700272508</v>
      </c>
      <c r="D402" s="26">
        <f t="shared" si="28"/>
        <v>6.1839625545307815</v>
      </c>
      <c r="E402" s="26"/>
      <c r="F402" s="26">
        <f t="shared" si="26"/>
        <v>-3.0514102667802945</v>
      </c>
      <c r="G402" s="27"/>
      <c r="H402" s="26">
        <f t="shared" si="27"/>
        <v>0.86868161062392968</v>
      </c>
      <c r="I402" s="6"/>
    </row>
    <row r="403" spans="1:9">
      <c r="A403">
        <f t="shared" si="25"/>
        <v>395</v>
      </c>
      <c r="B403" s="27">
        <v>-1.1126076060463674</v>
      </c>
      <c r="D403" s="26">
        <f t="shared" si="28"/>
        <v>5.2885717989455632</v>
      </c>
      <c r="E403" s="26"/>
      <c r="F403" s="26">
        <f t="shared" si="26"/>
        <v>-4.082651520948275</v>
      </c>
      <c r="G403" s="27"/>
      <c r="H403" s="26">
        <f t="shared" si="27"/>
        <v>-0.60487663510511358</v>
      </c>
      <c r="I403" s="6"/>
    </row>
    <row r="404" spans="1:9">
      <c r="A404">
        <f t="shared" si="25"/>
        <v>396</v>
      </c>
      <c r="B404" s="27">
        <v>-2.6127509045181796E-2</v>
      </c>
      <c r="D404" s="26">
        <f t="shared" si="28"/>
        <v>5.882586980374878</v>
      </c>
      <c r="E404" s="26"/>
      <c r="F404" s="26">
        <f t="shared" si="26"/>
        <v>-3.304952833277639</v>
      </c>
      <c r="G404" s="27"/>
      <c r="H404" s="26">
        <f t="shared" si="27"/>
        <v>-0.63763498258545148</v>
      </c>
      <c r="I404" s="6"/>
    </row>
    <row r="405" spans="1:9">
      <c r="A405">
        <f t="shared" si="25"/>
        <v>397</v>
      </c>
      <c r="B405" s="27">
        <v>7.1395334089174867E-2</v>
      </c>
      <c r="D405" s="26">
        <f t="shared" si="28"/>
        <v>6.3068181732953583</v>
      </c>
      <c r="E405" s="26"/>
      <c r="F405" s="26">
        <f t="shared" si="26"/>
        <v>-2.4468939222424524</v>
      </c>
      <c r="G405" s="27"/>
      <c r="H405" s="26">
        <f t="shared" si="27"/>
        <v>0.20240683733554926</v>
      </c>
      <c r="I405" s="6"/>
    </row>
    <row r="406" spans="1:9">
      <c r="A406">
        <f t="shared" si="25"/>
        <v>398</v>
      </c>
      <c r="B406" s="27">
        <v>-0.72091552283382043</v>
      </c>
      <c r="D406" s="26">
        <f t="shared" si="28"/>
        <v>5.747834472478627</v>
      </c>
      <c r="E406" s="26"/>
      <c r="F406" s="26">
        <f t="shared" si="26"/>
        <v>-3.170938788971398</v>
      </c>
      <c r="G406" s="27"/>
      <c r="H406" s="26">
        <f t="shared" si="27"/>
        <v>-5.9615028436845963E-2</v>
      </c>
      <c r="I406" s="6"/>
    </row>
    <row r="407" spans="1:9">
      <c r="A407">
        <f t="shared" si="25"/>
        <v>399</v>
      </c>
      <c r="B407" s="27">
        <v>0.50623839342733845</v>
      </c>
      <c r="D407" s="26">
        <f t="shared" si="28"/>
        <v>6.6675473532905833</v>
      </c>
      <c r="E407" s="26"/>
      <c r="F407" s="26">
        <f t="shared" si="26"/>
        <v>-2.4984024725563359</v>
      </c>
      <c r="G407" s="27"/>
      <c r="H407" s="26">
        <f t="shared" si="27"/>
        <v>0.46880926180339888</v>
      </c>
      <c r="I407" s="6"/>
    </row>
    <row r="408" spans="1:9">
      <c r="A408">
        <f t="shared" si="25"/>
        <v>400</v>
      </c>
      <c r="B408" s="27">
        <v>1.48096660268493</v>
      </c>
      <c r="D408" s="26">
        <f t="shared" si="28"/>
        <v>8.1481176469947521</v>
      </c>
      <c r="E408" s="26"/>
      <c r="F408" s="26">
        <f t="shared" si="26"/>
        <v>-0.66466652191593312</v>
      </c>
      <c r="G408" s="27"/>
      <c r="H408" s="26">
        <f t="shared" si="27"/>
        <v>2.5931785720759364</v>
      </c>
      <c r="I408" s="6"/>
    </row>
    <row r="409" spans="1:9">
      <c r="A409">
        <f t="shared" si="25"/>
        <v>401</v>
      </c>
      <c r="B409" s="27">
        <v>0.98518285085447133</v>
      </c>
      <c r="D409" s="26">
        <f t="shared" si="28"/>
        <v>8.4666475567015844</v>
      </c>
      <c r="E409" s="26"/>
      <c r="F409" s="26">
        <f t="shared" si="26"/>
        <v>-0.4781405272660777</v>
      </c>
      <c r="G409" s="27"/>
      <c r="H409" s="26">
        <f t="shared" si="27"/>
        <v>3.9481076873756873</v>
      </c>
      <c r="I409" s="6"/>
    </row>
    <row r="410" spans="1:9">
      <c r="A410">
        <f t="shared" si="25"/>
        <v>402</v>
      </c>
      <c r="B410" s="27">
        <v>-0.24236669560195878</v>
      </c>
      <c r="D410" s="26">
        <f t="shared" si="28"/>
        <v>7.4142894605839134</v>
      </c>
      <c r="E410" s="26"/>
      <c r="F410" s="26">
        <f t="shared" si="26"/>
        <v>-2.0527387000038289</v>
      </c>
      <c r="G410" s="27"/>
      <c r="H410" s="26">
        <f t="shared" si="27"/>
        <v>3.1187205280527994</v>
      </c>
      <c r="I410" s="6"/>
    </row>
    <row r="411" spans="1:9">
      <c r="A411">
        <f t="shared" si="25"/>
        <v>403</v>
      </c>
      <c r="B411" s="27">
        <v>1.3740100257564336</v>
      </c>
      <c r="D411" s="26">
        <f t="shared" si="28"/>
        <v>8.4518692290775874</v>
      </c>
      <c r="E411" s="26"/>
      <c r="F411" s="26">
        <f t="shared" si="26"/>
        <v>-1.2956466611649375</v>
      </c>
      <c r="G411" s="27"/>
      <c r="H411" s="26">
        <f t="shared" si="27"/>
        <v>3.4196496292641023</v>
      </c>
      <c r="I411" s="6"/>
    </row>
    <row r="412" spans="1:9">
      <c r="A412">
        <f t="shared" si="25"/>
        <v>404</v>
      </c>
      <c r="B412" s="27">
        <v>-1.893049557111226</v>
      </c>
      <c r="D412" s="26">
        <f t="shared" si="28"/>
        <v>5.7554785188814472</v>
      </c>
      <c r="E412" s="26"/>
      <c r="F412" s="26">
        <f t="shared" si="26"/>
        <v>-3.4312425390817225</v>
      </c>
      <c r="G412" s="27"/>
      <c r="H412" s="26">
        <f t="shared" si="27"/>
        <v>1.4495647570135342</v>
      </c>
      <c r="I412" s="6"/>
    </row>
    <row r="413" spans="1:9">
      <c r="A413">
        <f t="shared" si="25"/>
        <v>405</v>
      </c>
      <c r="B413" s="27">
        <v>-0.22742483452020679</v>
      </c>
      <c r="D413" s="26">
        <f t="shared" si="28"/>
        <v>5.9380883508645894</v>
      </c>
      <c r="E413" s="26"/>
      <c r="F413" s="26">
        <f t="shared" si="26"/>
        <v>-4.052559524498065</v>
      </c>
      <c r="G413" s="27"/>
      <c r="H413" s="26">
        <f t="shared" si="27"/>
        <v>-0.25529890814062117</v>
      </c>
      <c r="I413" s="6"/>
    </row>
    <row r="414" spans="1:9">
      <c r="A414">
        <f t="shared" si="25"/>
        <v>406</v>
      </c>
      <c r="B414" s="27">
        <v>0.27662622414936777</v>
      </c>
      <c r="D414" s="26">
        <f t="shared" si="28"/>
        <v>6.5425748171248923</v>
      </c>
      <c r="E414" s="26"/>
      <c r="F414" s="26">
        <f t="shared" si="26"/>
        <v>-2.382571160014777</v>
      </c>
      <c r="G414" s="27"/>
      <c r="H414" s="26">
        <f t="shared" si="27"/>
        <v>0.47701444050788133</v>
      </c>
      <c r="I414" s="6"/>
    </row>
    <row r="415" spans="1:9">
      <c r="A415">
        <f t="shared" si="25"/>
        <v>407</v>
      </c>
      <c r="B415" s="27">
        <v>1.751277522998862</v>
      </c>
      <c r="D415" s="26">
        <f t="shared" si="28"/>
        <v>8.349693672417553</v>
      </c>
      <c r="E415" s="26"/>
      <c r="F415" s="26">
        <f t="shared" si="26"/>
        <v>-0.55508412009658059</v>
      </c>
      <c r="G415" s="27"/>
      <c r="H415" s="26">
        <f t="shared" si="27"/>
        <v>2.7072738221827541</v>
      </c>
      <c r="I415" s="6"/>
    </row>
    <row r="416" spans="1:9">
      <c r="A416">
        <f t="shared" si="25"/>
        <v>408</v>
      </c>
      <c r="B416" s="27">
        <v>0.37680251807614695</v>
      </c>
      <c r="D416" s="26">
        <f t="shared" si="28"/>
        <v>7.9691340379058015</v>
      </c>
      <c r="E416" s="26"/>
      <c r="F416" s="26">
        <f t="shared" si="26"/>
        <v>-0.89730321582464967</v>
      </c>
      <c r="G416" s="27"/>
      <c r="H416" s="26">
        <f t="shared" si="27"/>
        <v>3.5916973863758654</v>
      </c>
      <c r="I416" s="6"/>
    </row>
    <row r="417" spans="1:9">
      <c r="A417">
        <f t="shared" si="25"/>
        <v>409</v>
      </c>
      <c r="B417" s="27">
        <v>-1.1950623957091011</v>
      </c>
      <c r="D417" s="26">
        <f t="shared" si="28"/>
        <v>6.1879613251390904</v>
      </c>
      <c r="E417" s="26"/>
      <c r="F417" s="26">
        <f t="shared" si="26"/>
        <v>-3.4313006330557982</v>
      </c>
      <c r="G417" s="27"/>
      <c r="H417" s="26">
        <f t="shared" si="27"/>
        <v>1.5441329294509281</v>
      </c>
      <c r="I417" s="6"/>
    </row>
    <row r="418" spans="1:9">
      <c r="A418">
        <f t="shared" si="25"/>
        <v>410</v>
      </c>
      <c r="B418" s="27">
        <v>-0.32917114367592148</v>
      </c>
      <c r="D418" s="26">
        <f t="shared" si="28"/>
        <v>6.0742075851505781</v>
      </c>
      <c r="E418" s="26"/>
      <c r="F418" s="26">
        <f t="shared" si="26"/>
        <v>-3.6657148206722923</v>
      </c>
      <c r="G418" s="27"/>
      <c r="H418" s="26">
        <f t="shared" si="27"/>
        <v>0.18355829052571826</v>
      </c>
      <c r="I418" s="6"/>
    </row>
    <row r="419" spans="1:9">
      <c r="A419">
        <f t="shared" si="25"/>
        <v>411</v>
      </c>
      <c r="B419" s="27">
        <v>-0.34829099604394287</v>
      </c>
      <c r="D419" s="26">
        <f t="shared" si="28"/>
        <v>5.9925231757888753</v>
      </c>
      <c r="E419" s="26"/>
      <c r="F419" s="26">
        <f t="shared" si="26"/>
        <v>-3.0787107966170879</v>
      </c>
      <c r="G419" s="27"/>
      <c r="H419" s="26">
        <f t="shared" si="27"/>
        <v>2.2246263172057162E-2</v>
      </c>
      <c r="I419" s="6"/>
    </row>
    <row r="420" spans="1:9">
      <c r="A420">
        <f t="shared" si="25"/>
        <v>412</v>
      </c>
      <c r="B420" s="27">
        <v>-0.31740228223497979</v>
      </c>
      <c r="D420" s="26">
        <f t="shared" si="28"/>
        <v>5.9784854644489016</v>
      </c>
      <c r="E420" s="26"/>
      <c r="F420" s="26">
        <f t="shared" si="26"/>
        <v>-3.0612059794657398</v>
      </c>
      <c r="G420" s="27"/>
      <c r="H420" s="26">
        <f t="shared" si="27"/>
        <v>-4.8970534721108322E-2</v>
      </c>
      <c r="I420" s="6"/>
    </row>
    <row r="421" spans="1:9">
      <c r="A421">
        <f t="shared" si="25"/>
        <v>413</v>
      </c>
      <c r="B421" s="27">
        <v>-1.3998260328662582</v>
      </c>
      <c r="D421" s="26">
        <f t="shared" si="28"/>
        <v>4.8883409725806377</v>
      </c>
      <c r="E421" s="26"/>
      <c r="F421" s="26">
        <f t="shared" si="26"/>
        <v>-4.122007630430744</v>
      </c>
      <c r="G421" s="27"/>
      <c r="H421" s="26">
        <f t="shared" si="27"/>
        <v>-1.1489414245273535</v>
      </c>
      <c r="I421" s="6"/>
    </row>
    <row r="422" spans="1:9">
      <c r="A422">
        <f t="shared" si="25"/>
        <v>414</v>
      </c>
      <c r="B422" s="27">
        <v>-1.2132250049035065</v>
      </c>
      <c r="D422" s="26">
        <f t="shared" si="28"/>
        <v>4.4753625300158451</v>
      </c>
      <c r="E422" s="26"/>
      <c r="F422" s="26">
        <f t="shared" si="26"/>
        <v>-4.6931032279098872</v>
      </c>
      <c r="G422" s="27"/>
      <c r="H422" s="26">
        <f t="shared" si="27"/>
        <v>-2.3250210113999317</v>
      </c>
      <c r="I422" s="6"/>
    </row>
    <row r="423" spans="1:9">
      <c r="A423">
        <f t="shared" si="25"/>
        <v>415</v>
      </c>
      <c r="B423" s="27">
        <v>1.8536866264184937</v>
      </c>
      <c r="D423" s="26">
        <f t="shared" si="28"/>
        <v>7.3151360179272089</v>
      </c>
      <c r="E423" s="26"/>
      <c r="F423" s="26">
        <f t="shared" si="26"/>
        <v>-1.4955708770139609</v>
      </c>
      <c r="G423" s="27"/>
      <c r="H423" s="26">
        <f t="shared" si="27"/>
        <v>0.22566756671607657</v>
      </c>
      <c r="I423" s="6"/>
    </row>
    <row r="424" spans="1:9">
      <c r="A424">
        <f t="shared" si="25"/>
        <v>416</v>
      </c>
      <c r="B424" s="27">
        <v>1.1127485777251422</v>
      </c>
      <c r="D424" s="26">
        <f t="shared" si="28"/>
        <v>8.1360733875851068</v>
      </c>
      <c r="E424" s="26"/>
      <c r="F424" s="26">
        <f t="shared" si="26"/>
        <v>-8.9670783781912178E-2</v>
      </c>
      <c r="G424" s="27"/>
      <c r="H424" s="26">
        <f t="shared" si="27"/>
        <v>3.0344463779119302</v>
      </c>
      <c r="I424" s="6"/>
    </row>
    <row r="425" spans="1:9">
      <c r="A425">
        <f t="shared" si="25"/>
        <v>417</v>
      </c>
      <c r="B425" s="27">
        <v>-0.46858986024744809</v>
      </c>
      <c r="D425" s="26">
        <f t="shared" si="28"/>
        <v>7.0062505029243614</v>
      </c>
      <c r="E425" s="26"/>
      <c r="F425" s="26">
        <f t="shared" si="26"/>
        <v>-2.1896658558398485</v>
      </c>
      <c r="G425" s="27"/>
      <c r="H425" s="26">
        <f t="shared" si="27"/>
        <v>2.4792796520117131</v>
      </c>
      <c r="I425" s="6"/>
    </row>
    <row r="426" spans="1:9">
      <c r="A426">
        <f t="shared" si="25"/>
        <v>418</v>
      </c>
      <c r="B426" s="27">
        <v>-0.3215882315998897</v>
      </c>
      <c r="D426" s="26">
        <f t="shared" si="28"/>
        <v>6.5318495450085088</v>
      </c>
      <c r="E426" s="26"/>
      <c r="F426" s="26">
        <f t="shared" si="26"/>
        <v>-3.1496011337731034</v>
      </c>
      <c r="G426" s="27"/>
      <c r="H426" s="26">
        <f t="shared" si="27"/>
        <v>1.214002674833339</v>
      </c>
      <c r="I426" s="6"/>
    </row>
    <row r="427" spans="1:9">
      <c r="A427">
        <f t="shared" si="25"/>
        <v>419</v>
      </c>
      <c r="B427" s="27">
        <v>1.2403370419633575</v>
      </c>
      <c r="D427" s="26">
        <f t="shared" si="28"/>
        <v>7.8328542917180375</v>
      </c>
      <c r="E427" s="26"/>
      <c r="F427" s="26">
        <f t="shared" si="26"/>
        <v>-1.4847747201565653</v>
      </c>
      <c r="G427" s="27"/>
      <c r="H427" s="26">
        <f t="shared" si="27"/>
        <v>2.1829267510017711</v>
      </c>
      <c r="I427" s="6"/>
    </row>
    <row r="428" spans="1:9">
      <c r="A428">
        <f t="shared" si="25"/>
        <v>420</v>
      </c>
      <c r="B428" s="27">
        <v>-1.747748683555983</v>
      </c>
      <c r="D428" s="26">
        <f t="shared" si="28"/>
        <v>5.5603211768889382</v>
      </c>
      <c r="E428" s="26"/>
      <c r="F428" s="26">
        <f t="shared" si="26"/>
        <v>-3.3795127541816328</v>
      </c>
      <c r="G428" s="27"/>
      <c r="H428" s="26">
        <f t="shared" si="27"/>
        <v>0.82109695886934153</v>
      </c>
      <c r="I428" s="6"/>
    </row>
    <row r="429" spans="1:9">
      <c r="A429">
        <f t="shared" si="25"/>
        <v>421</v>
      </c>
      <c r="B429" s="27">
        <v>0.65376980273867957</v>
      </c>
      <c r="D429" s="26">
        <f t="shared" si="28"/>
        <v>6.7119464500275958</v>
      </c>
      <c r="E429" s="26"/>
      <c r="F429" s="26">
        <f t="shared" si="26"/>
        <v>-3.0696542757505085</v>
      </c>
      <c r="G429" s="27"/>
      <c r="H429" s="26">
        <f t="shared" si="27"/>
        <v>0.38194905162762938</v>
      </c>
      <c r="I429" s="6"/>
    </row>
    <row r="430" spans="1:9">
      <c r="A430">
        <f t="shared" si="25"/>
        <v>422</v>
      </c>
      <c r="B430" s="27">
        <v>1.4293709682533517</v>
      </c>
      <c r="D430" s="26">
        <f t="shared" si="28"/>
        <v>8.1209415157685303</v>
      </c>
      <c r="E430" s="26"/>
      <c r="F430" s="26">
        <f t="shared" si="26"/>
        <v>-0.61299016982957255</v>
      </c>
      <c r="G430" s="27"/>
      <c r="H430" s="26">
        <f t="shared" si="27"/>
        <v>2.5970818085656235</v>
      </c>
      <c r="I430" s="6"/>
    </row>
    <row r="431" spans="1:9">
      <c r="A431">
        <f t="shared" si="25"/>
        <v>423</v>
      </c>
      <c r="B431" s="27">
        <v>0.95566065283492208</v>
      </c>
      <c r="D431" s="26">
        <f t="shared" si="28"/>
        <v>8.4221784865076152</v>
      </c>
      <c r="E431" s="26"/>
      <c r="F431" s="26">
        <f t="shared" si="26"/>
        <v>-0.5437796693877317</v>
      </c>
      <c r="G431" s="27"/>
      <c r="H431" s="26">
        <f t="shared" si="27"/>
        <v>3.8846153253233613</v>
      </c>
      <c r="I431" s="6"/>
    </row>
    <row r="432" spans="1:9">
      <c r="A432">
        <f t="shared" si="25"/>
        <v>424</v>
      </c>
      <c r="B432" s="27">
        <v>-0.46722448132641148</v>
      </c>
      <c r="D432" s="26">
        <f t="shared" si="28"/>
        <v>7.1649736862527771</v>
      </c>
      <c r="E432" s="26"/>
      <c r="F432" s="26">
        <f t="shared" si="26"/>
        <v>-2.298262024341966</v>
      </c>
      <c r="G432" s="27"/>
      <c r="H432" s="26">
        <f t="shared" si="27"/>
        <v>2.838276404585883</v>
      </c>
      <c r="I432" s="6"/>
    </row>
    <row r="433" spans="1:9">
      <c r="A433">
        <f t="shared" si="25"/>
        <v>425</v>
      </c>
      <c r="B433" s="27">
        <v>-1.5284240362234414</v>
      </c>
      <c r="D433" s="26">
        <f t="shared" si="28"/>
        <v>5.4123114912155863</v>
      </c>
      <c r="E433" s="26"/>
      <c r="F433" s="26">
        <f t="shared" si="26"/>
        <v>-4.3554811731519294</v>
      </c>
      <c r="G433" s="27"/>
      <c r="H433" s="26">
        <f t="shared" si="27"/>
        <v>0.20557084937030634</v>
      </c>
      <c r="I433" s="6"/>
    </row>
    <row r="434" spans="1:9">
      <c r="A434">
        <f t="shared" si="25"/>
        <v>426</v>
      </c>
      <c r="B434" s="27">
        <v>-0.96634266810724512</v>
      </c>
      <c r="D434" s="26">
        <f t="shared" si="28"/>
        <v>5.0104286520613277</v>
      </c>
      <c r="E434" s="26"/>
      <c r="F434" s="26">
        <f t="shared" si="26"/>
        <v>-4.5362394934636541</v>
      </c>
      <c r="G434" s="27"/>
      <c r="H434" s="26">
        <f t="shared" si="27"/>
        <v>-1.4231755263099855</v>
      </c>
      <c r="I434" s="6"/>
    </row>
    <row r="435" spans="1:9">
      <c r="A435">
        <f t="shared" si="25"/>
        <v>427</v>
      </c>
      <c r="B435" s="27">
        <v>-0.13462226888805162</v>
      </c>
      <c r="D435" s="26">
        <f t="shared" si="28"/>
        <v>5.6211134897456789</v>
      </c>
      <c r="E435" s="26"/>
      <c r="F435" s="26">
        <f t="shared" si="26"/>
        <v>-3.3110621365631232</v>
      </c>
      <c r="G435" s="27"/>
      <c r="H435" s="26">
        <f t="shared" si="27"/>
        <v>-1.0938086760336154</v>
      </c>
      <c r="I435" s="6"/>
    </row>
    <row r="436" spans="1:9">
      <c r="A436">
        <f t="shared" si="25"/>
        <v>428</v>
      </c>
      <c r="B436" s="27">
        <v>0.17076786207326222</v>
      </c>
      <c r="D436" s="26">
        <f t="shared" si="28"/>
        <v>6.2623802814333853</v>
      </c>
      <c r="E436" s="26"/>
      <c r="F436" s="26">
        <f t="shared" si="26"/>
        <v>-2.4234677261483739</v>
      </c>
      <c r="G436" s="27"/>
      <c r="H436" s="26">
        <f t="shared" si="27"/>
        <v>-2.506249796686244E-2</v>
      </c>
      <c r="I436" s="6"/>
    </row>
    <row r="437" spans="1:9">
      <c r="A437">
        <f t="shared" si="25"/>
        <v>429</v>
      </c>
      <c r="B437" s="27">
        <v>0.32739421840233263</v>
      </c>
      <c r="D437" s="26">
        <f t="shared" si="28"/>
        <v>6.7717033731906948</v>
      </c>
      <c r="E437" s="26"/>
      <c r="F437" s="26">
        <f t="shared" si="26"/>
        <v>-2.0530682781463838</v>
      </c>
      <c r="G437" s="27"/>
      <c r="H437" s="26">
        <f t="shared" si="27"/>
        <v>0.93314734797184185</v>
      </c>
      <c r="I437" s="6"/>
    </row>
    <row r="438" spans="1:9">
      <c r="A438">
        <f t="shared" si="25"/>
        <v>430</v>
      </c>
      <c r="B438" s="27">
        <v>0.70768464865977876</v>
      </c>
      <c r="D438" s="26">
        <f t="shared" si="28"/>
        <v>7.4321215039146615</v>
      </c>
      <c r="E438" s="26"/>
      <c r="F438" s="26">
        <f t="shared" si="26"/>
        <v>-1.5631393984585884</v>
      </c>
      <c r="G438" s="27"/>
      <c r="H438" s="26">
        <f t="shared" si="27"/>
        <v>1.9500916429259245</v>
      </c>
      <c r="I438" s="6"/>
    </row>
    <row r="439" spans="1:9">
      <c r="A439">
        <f t="shared" si="25"/>
        <v>431</v>
      </c>
      <c r="B439" s="27">
        <v>-0.99029193734168075</v>
      </c>
      <c r="D439" s="26">
        <f t="shared" si="28"/>
        <v>6.0973748898113831</v>
      </c>
      <c r="E439" s="26"/>
      <c r="F439" s="26">
        <f t="shared" si="26"/>
        <v>-2.9949126832798356</v>
      </c>
      <c r="G439" s="27"/>
      <c r="H439" s="26">
        <f t="shared" si="27"/>
        <v>1.077637720329423</v>
      </c>
      <c r="I439" s="6"/>
    </row>
    <row r="440" spans="1:9">
      <c r="A440">
        <f t="shared" si="25"/>
        <v>432</v>
      </c>
      <c r="B440" s="27">
        <v>1.0585517884464934</v>
      </c>
      <c r="D440" s="26">
        <f t="shared" si="28"/>
        <v>7.412107977842755</v>
      </c>
      <c r="E440" s="26"/>
      <c r="F440" s="26">
        <f t="shared" si="26"/>
        <v>-2.1346525676926831</v>
      </c>
      <c r="G440" s="27"/>
      <c r="H440" s="26">
        <f t="shared" si="27"/>
        <v>1.4580481784884993</v>
      </c>
      <c r="I440" s="6"/>
    </row>
    <row r="441" spans="1:9">
      <c r="A441">
        <f t="shared" si="25"/>
        <v>433</v>
      </c>
      <c r="B441" s="27">
        <v>0.59903413784923032</v>
      </c>
      <c r="D441" s="26">
        <f t="shared" si="28"/>
        <v>7.6756935256627461</v>
      </c>
      <c r="E441" s="26"/>
      <c r="F441" s="26">
        <f t="shared" si="26"/>
        <v>-1.1599796102382243</v>
      </c>
      <c r="G441" s="27"/>
      <c r="H441" s="26">
        <f t="shared" si="27"/>
        <v>2.6419468879304504</v>
      </c>
      <c r="I441" s="6"/>
    </row>
    <row r="442" spans="1:9">
      <c r="A442">
        <f t="shared" si="25"/>
        <v>434</v>
      </c>
      <c r="B442" s="27">
        <v>0.97973043011734262</v>
      </c>
      <c r="D442" s="26">
        <f t="shared" si="28"/>
        <v>8.2013618692318531</v>
      </c>
      <c r="E442" s="26"/>
      <c r="F442" s="26">
        <f t="shared" si="26"/>
        <v>-1.1009456733881962</v>
      </c>
      <c r="G442" s="27"/>
      <c r="H442" s="26">
        <f t="shared" si="27"/>
        <v>3.3521251149735516</v>
      </c>
      <c r="I442" s="6"/>
    </row>
    <row r="443" spans="1:9">
      <c r="A443">
        <f t="shared" si="25"/>
        <v>435</v>
      </c>
      <c r="B443" s="27">
        <v>-1.2881355360150337</v>
      </c>
      <c r="D443" s="26">
        <f t="shared" si="28"/>
        <v>6.2226134920624858</v>
      </c>
      <c r="E443" s="26"/>
      <c r="F443" s="26">
        <f t="shared" si="26"/>
        <v>-3.1023242349328939</v>
      </c>
      <c r="G443" s="27"/>
      <c r="H443" s="26">
        <f t="shared" si="27"/>
        <v>1.7413445783025594</v>
      </c>
      <c r="I443" s="6"/>
    </row>
    <row r="444" spans="1:9">
      <c r="A444">
        <f t="shared" si="25"/>
        <v>436</v>
      </c>
      <c r="B444" s="27">
        <v>0.64875621319515631</v>
      </c>
      <c r="D444" s="26">
        <f t="shared" si="28"/>
        <v>7.0711936338295232</v>
      </c>
      <c r="E444" s="26"/>
      <c r="F444" s="26">
        <f t="shared" si="26"/>
        <v>-2.7529386620153673</v>
      </c>
      <c r="G444" s="27"/>
      <c r="H444" s="26">
        <f t="shared" si="27"/>
        <v>1.2048008560510404</v>
      </c>
      <c r="I444" s="6"/>
    </row>
    <row r="445" spans="1:9">
      <c r="A445">
        <f t="shared" si="25"/>
        <v>437</v>
      </c>
      <c r="B445" s="27">
        <v>-0.32376419767388143</v>
      </c>
      <c r="D445" s="26">
        <f t="shared" si="28"/>
        <v>6.5653923009323565</v>
      </c>
      <c r="E445" s="26"/>
      <c r="F445" s="26">
        <f t="shared" si="26"/>
        <v>-2.369634848437272</v>
      </c>
      <c r="G445" s="27"/>
      <c r="H445" s="26">
        <f t="shared" si="27"/>
        <v>1.2930056223908002</v>
      </c>
      <c r="I445" s="6"/>
    </row>
    <row r="446" spans="1:9">
      <c r="A446">
        <f t="shared" si="25"/>
        <v>438</v>
      </c>
      <c r="B446" s="27">
        <v>0.66222355599165894</v>
      </c>
      <c r="D446" s="26">
        <f t="shared" si="28"/>
        <v>7.2731893215044554</v>
      </c>
      <c r="E446" s="26"/>
      <c r="F446" s="26">
        <f t="shared" si="26"/>
        <v>-2.0644113823800581</v>
      </c>
      <c r="G446" s="27"/>
      <c r="H446" s="26">
        <f t="shared" si="27"/>
        <v>1.646741709934882</v>
      </c>
      <c r="I446" s="6"/>
    </row>
    <row r="447" spans="1:9">
      <c r="A447">
        <f t="shared" si="25"/>
        <v>439</v>
      </c>
      <c r="B447" s="27">
        <v>-3.5311131796333939E-2</v>
      </c>
      <c r="D447" s="26">
        <f t="shared" si="28"/>
        <v>6.9649429950311168</v>
      </c>
      <c r="E447" s="26"/>
      <c r="F447" s="26">
        <f t="shared" si="26"/>
        <v>-2.0717546426021727</v>
      </c>
      <c r="G447" s="27"/>
      <c r="H447" s="26">
        <f t="shared" si="27"/>
        <v>1.8339532978620126</v>
      </c>
      <c r="I447" s="6"/>
    </row>
    <row r="448" spans="1:9">
      <c r="A448">
        <f t="shared" si="25"/>
        <v>440</v>
      </c>
      <c r="B448" s="27">
        <v>-0.80441850514034741</v>
      </c>
      <c r="D448" s="26">
        <f t="shared" si="28"/>
        <v>6.0263001421267672</v>
      </c>
      <c r="E448" s="26"/>
      <c r="F448" s="26">
        <f t="shared" si="26"/>
        <v>-3.3291362973977812</v>
      </c>
      <c r="G448" s="27"/>
      <c r="H448" s="26">
        <f t="shared" si="27"/>
        <v>0.67953801642632583</v>
      </c>
      <c r="I448" s="6"/>
    </row>
    <row r="449" spans="1:9">
      <c r="A449">
        <f t="shared" si="25"/>
        <v>441</v>
      </c>
      <c r="B449" s="27">
        <v>-1.0765393199108075</v>
      </c>
      <c r="D449" s="26">
        <f t="shared" si="28"/>
        <v>5.2379257582589149</v>
      </c>
      <c r="E449" s="26"/>
      <c r="F449" s="26">
        <f t="shared" si="26"/>
        <v>-4.1396322735090507</v>
      </c>
      <c r="G449" s="27"/>
      <c r="H449" s="26">
        <f t="shared" si="27"/>
        <v>-0.76588636447457148</v>
      </c>
      <c r="I449" s="6"/>
    </row>
    <row r="450" spans="1:9">
      <c r="A450">
        <f t="shared" si="25"/>
        <v>442</v>
      </c>
      <c r="B450" s="27">
        <v>0.60168986237840727</v>
      </c>
      <c r="D450" s="26">
        <f t="shared" si="28"/>
        <v>6.4825490294208112</v>
      </c>
      <c r="E450" s="26"/>
      <c r="F450" s="26">
        <f t="shared" si="26"/>
        <v>-2.651887661559158</v>
      </c>
      <c r="G450" s="27"/>
      <c r="H450" s="26">
        <f t="shared" si="27"/>
        <v>-7.3125162020172274E-2</v>
      </c>
      <c r="I450" s="6"/>
    </row>
    <row r="451" spans="1:9">
      <c r="A451">
        <f t="shared" si="25"/>
        <v>443</v>
      </c>
      <c r="B451" s="27">
        <v>-0.59940020946669392</v>
      </c>
      <c r="D451" s="26">
        <f t="shared" si="28"/>
        <v>5.9660017567147525</v>
      </c>
      <c r="E451" s="26"/>
      <c r="F451" s="26">
        <f t="shared" si="26"/>
        <v>-2.6782173058018088</v>
      </c>
      <c r="G451" s="27"/>
      <c r="H451" s="26">
        <f t="shared" si="27"/>
        <v>0.28156385508709642</v>
      </c>
      <c r="I451" s="6"/>
    </row>
    <row r="452" spans="1:9">
      <c r="A452">
        <f t="shared" si="25"/>
        <v>444</v>
      </c>
      <c r="B452" s="27">
        <v>1.3859016689821146</v>
      </c>
      <c r="D452" s="26">
        <f t="shared" si="28"/>
        <v>7.6672026351752294</v>
      </c>
      <c r="E452" s="26"/>
      <c r="F452" s="26">
        <f t="shared" si="26"/>
        <v>-1.5336784776445711</v>
      </c>
      <c r="G452" s="27"/>
      <c r="H452" s="26">
        <f t="shared" si="27"/>
        <v>1.6211816426533319</v>
      </c>
      <c r="I452" s="6"/>
    </row>
    <row r="453" spans="1:9">
      <c r="A453">
        <f t="shared" si="25"/>
        <v>445</v>
      </c>
      <c r="B453" s="27">
        <v>-1.9471644918667153</v>
      </c>
      <c r="D453" s="26">
        <f t="shared" si="28"/>
        <v>5.2697969574796613</v>
      </c>
      <c r="E453" s="26"/>
      <c r="F453" s="26">
        <f t="shared" si="26"/>
        <v>-3.477033323579235</v>
      </c>
      <c r="G453" s="27"/>
      <c r="H453" s="26">
        <f t="shared" si="27"/>
        <v>0.41461657988009748</v>
      </c>
      <c r="I453" s="6"/>
    </row>
    <row r="454" spans="1:9">
      <c r="A454">
        <f t="shared" si="25"/>
        <v>446</v>
      </c>
      <c r="B454" s="27">
        <v>-0.26353518478572369</v>
      </c>
      <c r="D454" s="26">
        <f t="shared" si="28"/>
        <v>5.6348531418280903</v>
      </c>
      <c r="E454" s="26"/>
      <c r="F454" s="26">
        <f t="shared" si="26"/>
        <v>-4.1265503290924244</v>
      </c>
      <c r="G454" s="27"/>
      <c r="H454" s="26">
        <f t="shared" si="27"/>
        <v>-0.89851121015837077</v>
      </c>
      <c r="I454" s="6"/>
    </row>
    <row r="455" spans="1:9">
      <c r="A455">
        <f t="shared" si="25"/>
        <v>447</v>
      </c>
      <c r="B455" s="27">
        <v>-0.58917748901876621</v>
      </c>
      <c r="D455" s="26">
        <f t="shared" si="28"/>
        <v>5.5099917389866837</v>
      </c>
      <c r="E455" s="26"/>
      <c r="F455" s="26">
        <f t="shared" si="26"/>
        <v>-3.2736521183687728</v>
      </c>
      <c r="G455" s="27"/>
      <c r="H455" s="26">
        <f t="shared" si="27"/>
        <v>-0.7678332839558768</v>
      </c>
      <c r="I455" s="6"/>
    </row>
    <row r="456" spans="1:9">
      <c r="A456">
        <f t="shared" si="25"/>
        <v>448</v>
      </c>
      <c r="B456" s="27">
        <v>1.3394469533523079</v>
      </c>
      <c r="D456" s="26">
        <f t="shared" si="28"/>
        <v>7.3699424097949837</v>
      </c>
      <c r="E456" s="26"/>
      <c r="F456" s="26">
        <f t="shared" si="26"/>
        <v>-1.5729772889608284</v>
      </c>
      <c r="G456" s="27"/>
      <c r="H456" s="26">
        <f t="shared" si="27"/>
        <v>1.0047144048634393</v>
      </c>
      <c r="I456" s="6"/>
    </row>
    <row r="457" spans="1:9">
      <c r="A457">
        <f t="shared" si="25"/>
        <v>449</v>
      </c>
      <c r="B457" s="27">
        <v>1.3791395758744329</v>
      </c>
      <c r="D457" s="26">
        <f t="shared" si="28"/>
        <v>8.4326079012616741</v>
      </c>
      <c r="E457" s="26"/>
      <c r="F457" s="26">
        <f t="shared" si="26"/>
        <v>-0.18324755677895166</v>
      </c>
      <c r="G457" s="27"/>
      <c r="H457" s="26">
        <f t="shared" si="27"/>
        <v>3.3693453658959402</v>
      </c>
      <c r="I457" s="6"/>
    </row>
    <row r="458" spans="1:9">
      <c r="A458">
        <f t="shared" si="25"/>
        <v>450</v>
      </c>
      <c r="B458" s="27">
        <v>-2.6050201995531097E-2</v>
      </c>
      <c r="D458" s="26">
        <f t="shared" si="28"/>
        <v>7.6118841436983899</v>
      </c>
      <c r="E458" s="26"/>
      <c r="F458" s="26">
        <f t="shared" si="26"/>
        <v>-1.5606524988834281</v>
      </c>
      <c r="G458" s="27"/>
      <c r="H458" s="26">
        <f t="shared" si="27"/>
        <v>3.2924874523593393</v>
      </c>
      <c r="I458" s="6"/>
    </row>
    <row r="459" spans="1:9">
      <c r="A459">
        <f t="shared" ref="A459:A508" si="29">1+A458</f>
        <v>451</v>
      </c>
      <c r="B459" s="27">
        <v>0.24480868887621909</v>
      </c>
      <c r="D459" s="26">
        <f t="shared" si="28"/>
        <v>7.4313449679103343</v>
      </c>
      <c r="E459" s="26"/>
      <c r="F459" s="26">
        <f t="shared" ref="F459:F508" si="30">$F$7+B459+$F$5*B458</f>
        <v>-2.2734264525206527</v>
      </c>
      <c r="G459" s="27"/>
      <c r="H459" s="26">
        <f t="shared" ref="H459:H508" si="31">$H$7+$H$3*H458+B459+$H$5*B458</f>
        <v>2.5374416462769842</v>
      </c>
      <c r="I459" s="6"/>
    </row>
    <row r="460" spans="1:9">
      <c r="A460">
        <f t="shared" si="29"/>
        <v>452</v>
      </c>
      <c r="B460" s="27">
        <v>-5.6830913308658637E-2</v>
      </c>
      <c r="D460" s="26">
        <f t="shared" ref="D460:D508" si="32">$D$7+$D$3*D459+B460</f>
        <v>7.0304088190420257</v>
      </c>
      <c r="E460" s="26"/>
      <c r="F460" s="26">
        <f t="shared" si="30"/>
        <v>-2.3854648310953053</v>
      </c>
      <c r="G460" s="27"/>
      <c r="H460" s="26">
        <f t="shared" si="31"/>
        <v>2.010128074357036</v>
      </c>
      <c r="I460" s="6"/>
    </row>
    <row r="461" spans="1:9">
      <c r="A461">
        <f t="shared" si="29"/>
        <v>453</v>
      </c>
      <c r="B461" s="27">
        <v>0.45192109610070474</v>
      </c>
      <c r="D461" s="26">
        <f t="shared" si="32"/>
        <v>7.3186459465738194</v>
      </c>
      <c r="E461" s="26"/>
      <c r="F461" s="26">
        <f t="shared" si="30"/>
        <v>-2.0878605432153563</v>
      </c>
      <c r="G461" s="27"/>
      <c r="H461" s="26">
        <f t="shared" si="31"/>
        <v>2.0177098976810135</v>
      </c>
      <c r="I461" s="6"/>
    </row>
    <row r="462" spans="1:9">
      <c r="A462">
        <f t="shared" si="29"/>
        <v>454</v>
      </c>
      <c r="B462" s="27">
        <v>0.61883156377007253</v>
      </c>
      <c r="D462" s="26">
        <f t="shared" si="32"/>
        <v>7.6440868343856732</v>
      </c>
      <c r="E462" s="26"/>
      <c r="F462" s="26">
        <f t="shared" si="30"/>
        <v>-1.5648236689594341</v>
      </c>
      <c r="G462" s="27"/>
      <c r="H462" s="26">
        <f t="shared" si="31"/>
        <v>2.5449167747651233</v>
      </c>
      <c r="I462" s="6"/>
    </row>
    <row r="463" spans="1:9">
      <c r="A463">
        <f t="shared" si="29"/>
        <v>455</v>
      </c>
      <c r="B463" s="27">
        <v>0.29679313229280524</v>
      </c>
      <c r="D463" s="26">
        <f t="shared" si="32"/>
        <v>7.5010408912049256</v>
      </c>
      <c r="E463" s="26"/>
      <c r="F463" s="26">
        <f t="shared" si="30"/>
        <v>-1.770024773068144</v>
      </c>
      <c r="G463" s="27"/>
      <c r="H463" s="26">
        <f t="shared" si="31"/>
        <v>2.6296794530526739</v>
      </c>
      <c r="I463" s="6"/>
    </row>
    <row r="464" spans="1:9">
      <c r="A464">
        <f t="shared" si="29"/>
        <v>456</v>
      </c>
      <c r="B464" s="27">
        <v>-0.58445266404305585</v>
      </c>
      <c r="D464" s="26">
        <f t="shared" si="32"/>
        <v>6.5411198261196537</v>
      </c>
      <c r="E464" s="26"/>
      <c r="F464" s="26">
        <f t="shared" si="30"/>
        <v>-2.8766974714380922</v>
      </c>
      <c r="G464" s="27"/>
      <c r="H464" s="26">
        <f t="shared" si="31"/>
        <v>1.5696262277408786</v>
      </c>
      <c r="I464" s="6"/>
    </row>
    <row r="465" spans="1:9">
      <c r="A465">
        <f t="shared" si="29"/>
        <v>457</v>
      </c>
      <c r="B465" s="27">
        <v>-0.32876641853363253</v>
      </c>
      <c r="D465" s="26">
        <f t="shared" si="32"/>
        <v>6.2688494858321775</v>
      </c>
      <c r="E465" s="26"/>
      <c r="F465" s="26">
        <f t="shared" si="30"/>
        <v>-3.2378832833637716</v>
      </c>
      <c r="G465" s="27"/>
      <c r="H465" s="26">
        <f t="shared" si="31"/>
        <v>0.62541114189371161</v>
      </c>
      <c r="I465" s="6"/>
    </row>
    <row r="466" spans="1:9">
      <c r="A466">
        <f t="shared" si="29"/>
        <v>458</v>
      </c>
      <c r="B466" s="27">
        <v>-0.63232164393411949</v>
      </c>
      <c r="D466" s="26">
        <f t="shared" si="32"/>
        <v>5.8155455732735781</v>
      </c>
      <c r="E466" s="26"/>
      <c r="F466" s="26">
        <f t="shared" si="30"/>
        <v>-3.3624581369076623</v>
      </c>
      <c r="G466" s="27"/>
      <c r="H466" s="26">
        <f t="shared" si="31"/>
        <v>-1.8482008866120808E-2</v>
      </c>
      <c r="I466" s="6"/>
    </row>
    <row r="467" spans="1:9">
      <c r="A467">
        <f t="shared" si="29"/>
        <v>459</v>
      </c>
      <c r="B467" s="27">
        <v>-0.35700054468179587</v>
      </c>
      <c r="D467" s="26">
        <f t="shared" si="32"/>
        <v>5.8415495206186723</v>
      </c>
      <c r="E467" s="26"/>
      <c r="F467" s="26">
        <f t="shared" si="30"/>
        <v>-3.2996256954356795</v>
      </c>
      <c r="G467" s="27"/>
      <c r="H467" s="26">
        <f t="shared" si="31"/>
        <v>-0.30979080031204592</v>
      </c>
      <c r="I467" s="6"/>
    </row>
    <row r="468" spans="1:9">
      <c r="A468">
        <f t="shared" si="29"/>
        <v>460</v>
      </c>
      <c r="B468" s="27">
        <v>-0.211048245546408</v>
      </c>
      <c r="D468" s="26">
        <f t="shared" si="32"/>
        <v>6.0018039907938618</v>
      </c>
      <c r="E468" s="26"/>
      <c r="F468" s="26">
        <f t="shared" si="30"/>
        <v>-2.9609486268236651</v>
      </c>
      <c r="G468" s="27"/>
      <c r="H468" s="26">
        <f t="shared" si="31"/>
        <v>-0.13133356699529039</v>
      </c>
      <c r="I468" s="6"/>
    </row>
    <row r="469" spans="1:9">
      <c r="A469">
        <f t="shared" si="29"/>
        <v>461</v>
      </c>
      <c r="B469" s="27">
        <v>0.52502400649245828</v>
      </c>
      <c r="D469" s="26">
        <f t="shared" si="32"/>
        <v>6.8260162014290824</v>
      </c>
      <c r="E469" s="26"/>
      <c r="F469" s="26">
        <f t="shared" si="30"/>
        <v>-2.1227097653900273</v>
      </c>
      <c r="G469" s="27"/>
      <c r="H469" s="26">
        <f t="shared" si="31"/>
        <v>0.80505677276256293</v>
      </c>
      <c r="I469" s="6"/>
    </row>
    <row r="470" spans="1:9">
      <c r="A470">
        <f t="shared" si="29"/>
        <v>462</v>
      </c>
      <c r="B470" s="27">
        <v>4.9246864364249632E-2</v>
      </c>
      <c r="D470" s="26">
        <f t="shared" si="32"/>
        <v>6.8035557751502456</v>
      </c>
      <c r="E470" s="26"/>
      <c r="F470" s="26">
        <f t="shared" si="30"/>
        <v>-2.0832363310910296</v>
      </c>
      <c r="G470" s="27"/>
      <c r="H470" s="26">
        <f t="shared" si="31"/>
        <v>1.3595448939283801</v>
      </c>
      <c r="I470" s="6"/>
    </row>
    <row r="471" spans="1:9">
      <c r="A471">
        <f t="shared" si="29"/>
        <v>463</v>
      </c>
      <c r="B471" s="27">
        <v>-6.418758857762441E-2</v>
      </c>
      <c r="D471" s="26">
        <f t="shared" si="32"/>
        <v>6.6777680877550107</v>
      </c>
      <c r="E471" s="26"/>
      <c r="F471" s="26">
        <f t="shared" si="30"/>
        <v>-2.5297147835226497</v>
      </c>
      <c r="G471" s="27"/>
      <c r="H471" s="26">
        <f t="shared" si="31"/>
        <v>1.2180349081379593</v>
      </c>
      <c r="I471" s="6"/>
    </row>
    <row r="472" spans="1:9">
      <c r="A472">
        <f t="shared" si="29"/>
        <v>464</v>
      </c>
      <c r="B472" s="27">
        <v>0.24031805878621526</v>
      </c>
      <c r="D472" s="26">
        <f t="shared" si="32"/>
        <v>6.9130905070514714</v>
      </c>
      <c r="E472" s="26"/>
      <c r="F472" s="26">
        <f t="shared" si="30"/>
        <v>-2.3046132532181218</v>
      </c>
      <c r="G472" s="27"/>
      <c r="H472" s="26">
        <f t="shared" si="31"/>
        <v>1.3653059462577559</v>
      </c>
      <c r="I472" s="6"/>
    </row>
    <row r="473" spans="1:9">
      <c r="A473">
        <f t="shared" si="29"/>
        <v>465</v>
      </c>
      <c r="B473" s="27">
        <v>-1.2469695320760366</v>
      </c>
      <c r="D473" s="26">
        <f t="shared" si="32"/>
        <v>5.5552302468022727</v>
      </c>
      <c r="E473" s="26"/>
      <c r="F473" s="26">
        <f t="shared" si="30"/>
        <v>-3.5787468909256859</v>
      </c>
      <c r="G473" s="27"/>
      <c r="H473" s="26">
        <f t="shared" si="31"/>
        <v>0.17217137951607997</v>
      </c>
      <c r="I473" s="6"/>
    </row>
    <row r="474" spans="1:9">
      <c r="A474">
        <f t="shared" si="29"/>
        <v>466</v>
      </c>
      <c r="B474" s="27">
        <v>1.8948867364088073</v>
      </c>
      <c r="D474" s="26">
        <f t="shared" si="32"/>
        <v>7.950263372150058</v>
      </c>
      <c r="E474" s="26"/>
      <c r="F474" s="26">
        <f t="shared" si="30"/>
        <v>-1.4779919360444183</v>
      </c>
      <c r="G474" s="27"/>
      <c r="H474" s="26">
        <f t="shared" si="31"/>
        <v>1.6167023226894255</v>
      </c>
      <c r="I474" s="6"/>
    </row>
    <row r="475" spans="1:9">
      <c r="A475">
        <f t="shared" si="29"/>
        <v>467</v>
      </c>
      <c r="B475" s="27">
        <v>0.33240212360396981</v>
      </c>
      <c r="D475" s="26">
        <f t="shared" si="32"/>
        <v>7.7050469782865019</v>
      </c>
      <c r="E475" s="26"/>
      <c r="F475" s="26">
        <f t="shared" si="30"/>
        <v>-0.84117716090986505</v>
      </c>
      <c r="G475" s="27"/>
      <c r="H475" s="26">
        <f t="shared" si="31"/>
        <v>3.0480091165693191</v>
      </c>
      <c r="I475" s="6"/>
    </row>
    <row r="476" spans="1:9">
      <c r="A476">
        <f t="shared" si="29"/>
        <v>468</v>
      </c>
      <c r="B476" s="27">
        <v>-1.6872490959940478</v>
      </c>
      <c r="D476" s="26">
        <f t="shared" si="32"/>
        <v>5.5505267420635285</v>
      </c>
      <c r="E476" s="26"/>
      <c r="F476" s="26">
        <f t="shared" si="30"/>
        <v>-3.954567609471269</v>
      </c>
      <c r="G476" s="27"/>
      <c r="H476" s="26">
        <f t="shared" si="31"/>
        <v>0.72183740464185675</v>
      </c>
      <c r="I476" s="6"/>
    </row>
    <row r="477" spans="1:9">
      <c r="A477">
        <f t="shared" si="29"/>
        <v>469</v>
      </c>
      <c r="B477" s="27">
        <v>0.40504346543457359</v>
      </c>
      <c r="D477" s="26">
        <f t="shared" si="32"/>
        <v>6.4578331735695151</v>
      </c>
      <c r="E477" s="26"/>
      <c r="F477" s="26">
        <f t="shared" si="30"/>
        <v>-3.2760309017612599</v>
      </c>
      <c r="G477" s="27"/>
      <c r="H477" s="26">
        <f t="shared" si="31"/>
        <v>0.12097967079176142</v>
      </c>
      <c r="I477" s="6"/>
    </row>
    <row r="478" spans="1:9">
      <c r="A478">
        <f t="shared" si="29"/>
        <v>470</v>
      </c>
      <c r="B478" s="27">
        <v>0.33822857403720263</v>
      </c>
      <c r="D478" s="26">
        <f t="shared" si="32"/>
        <v>6.8900368195004358</v>
      </c>
      <c r="E478" s="26"/>
      <c r="F478" s="26">
        <f t="shared" si="30"/>
        <v>-1.8782410001585959</v>
      </c>
      <c r="G478" s="27"/>
      <c r="H478" s="26">
        <f t="shared" si="31"/>
        <v>1.1882978187768729</v>
      </c>
      <c r="I478" s="6"/>
    </row>
    <row r="479" spans="1:9">
      <c r="A479">
        <f t="shared" si="29"/>
        <v>471</v>
      </c>
      <c r="B479" s="27">
        <v>0.31997842597775161</v>
      </c>
      <c r="D479" s="26">
        <f t="shared" si="32"/>
        <v>7.1094986767029917</v>
      </c>
      <c r="E479" s="26"/>
      <c r="F479" s="26">
        <f t="shared" si="30"/>
        <v>-1.9432615721962065</v>
      </c>
      <c r="G479" s="27"/>
      <c r="H479" s="26">
        <f t="shared" si="31"/>
        <v>1.7103022281310736</v>
      </c>
      <c r="I479" s="6"/>
    </row>
    <row r="480" spans="1:9">
      <c r="A480">
        <f t="shared" si="29"/>
        <v>472</v>
      </c>
      <c r="B480" s="27">
        <v>-0.38692405723850243</v>
      </c>
      <c r="D480" s="26">
        <f t="shared" si="32"/>
        <v>6.5233002149481436</v>
      </c>
      <c r="E480" s="26"/>
      <c r="F480" s="26">
        <f t="shared" si="30"/>
        <v>-2.6629391590540763</v>
      </c>
      <c r="G480" s="27"/>
      <c r="H480" s="26">
        <f t="shared" si="31"/>
        <v>1.2777270664180143</v>
      </c>
      <c r="I480" s="6"/>
    </row>
    <row r="481" spans="1:9">
      <c r="A481">
        <f t="shared" si="29"/>
        <v>473</v>
      </c>
      <c r="B481" s="27">
        <v>-0.86890395323280245</v>
      </c>
      <c r="D481" s="26">
        <f t="shared" si="32"/>
        <v>5.7189111649886772</v>
      </c>
      <c r="E481" s="26"/>
      <c r="F481" s="26">
        <f t="shared" si="30"/>
        <v>-3.6397507932997542</v>
      </c>
      <c r="G481" s="27"/>
      <c r="H481" s="26">
        <f t="shared" si="31"/>
        <v>6.2999093230153846E-2</v>
      </c>
      <c r="I481" s="6"/>
    </row>
    <row r="482" spans="1:9">
      <c r="A482">
        <f t="shared" si="29"/>
        <v>474</v>
      </c>
      <c r="B482" s="27">
        <v>0.65974859353445936</v>
      </c>
      <c r="D482" s="26">
        <f t="shared" si="32"/>
        <v>6.8051497342782321</v>
      </c>
      <c r="E482" s="26"/>
      <c r="F482" s="26">
        <f t="shared" si="30"/>
        <v>-2.4484841737285024</v>
      </c>
      <c r="G482" s="27"/>
      <c r="H482" s="26">
        <f t="shared" si="31"/>
        <v>0.58616532754808226</v>
      </c>
      <c r="I482" s="6"/>
    </row>
    <row r="483" spans="1:9">
      <c r="A483">
        <f t="shared" si="29"/>
        <v>475</v>
      </c>
      <c r="B483" s="27">
        <v>1.770022208802402</v>
      </c>
      <c r="D483" s="26">
        <f t="shared" si="32"/>
        <v>8.5128545626554306</v>
      </c>
      <c r="E483" s="26"/>
      <c r="F483" s="26">
        <f t="shared" si="30"/>
        <v>-0.26815377572347648</v>
      </c>
      <c r="G483" s="27"/>
      <c r="H483" s="26">
        <f t="shared" si="31"/>
        <v>3.0542371544279687</v>
      </c>
      <c r="I483" s="6"/>
    </row>
    <row r="484" spans="1:9">
      <c r="A484">
        <f t="shared" si="29"/>
        <v>476</v>
      </c>
      <c r="B484" s="27">
        <v>0.94019469543127343</v>
      </c>
      <c r="D484" s="26">
        <f t="shared" si="32"/>
        <v>8.6222647048917604</v>
      </c>
      <c r="E484" s="26"/>
      <c r="F484" s="26">
        <f t="shared" si="30"/>
        <v>-0.32078975840704516</v>
      </c>
      <c r="G484" s="27"/>
      <c r="H484" s="26">
        <f t="shared" si="31"/>
        <v>4.3590406765283376</v>
      </c>
      <c r="I484" s="6"/>
    </row>
    <row r="485" spans="1:9">
      <c r="A485">
        <f t="shared" si="29"/>
        <v>477</v>
      </c>
      <c r="B485" s="27">
        <v>0.75842763180844486</v>
      </c>
      <c r="D485" s="26">
        <f t="shared" si="32"/>
        <v>8.5006732194989141</v>
      </c>
      <c r="E485" s="26"/>
      <c r="F485" s="26">
        <f t="shared" si="30"/>
        <v>-1.0834360813896637</v>
      </c>
      <c r="G485" s="27"/>
      <c r="H485" s="26">
        <f t="shared" si="31"/>
        <v>4.3140362907009226</v>
      </c>
      <c r="I485" s="6"/>
    </row>
    <row r="486" spans="1:9">
      <c r="A486">
        <f t="shared" si="29"/>
        <v>478</v>
      </c>
      <c r="B486" s="27">
        <v>9.9112185125704855E-2</v>
      </c>
      <c r="D486" s="26">
        <f t="shared" si="32"/>
        <v>7.7744824558501078</v>
      </c>
      <c r="E486" s="26"/>
      <c r="F486" s="26">
        <f t="shared" si="30"/>
        <v>-1.8699884726083837</v>
      </c>
      <c r="G486" s="27"/>
      <c r="H486" s="26">
        <f t="shared" si="31"/>
        <v>3.5027314872771238</v>
      </c>
      <c r="I486" s="6"/>
    </row>
    <row r="487" spans="1:9">
      <c r="A487">
        <f t="shared" si="29"/>
        <v>479</v>
      </c>
      <c r="B487" s="27">
        <v>-0.90841467681457289</v>
      </c>
      <c r="D487" s="26">
        <f t="shared" si="32"/>
        <v>6.3675506739029863</v>
      </c>
      <c r="E487" s="26"/>
      <c r="F487" s="26">
        <f t="shared" si="30"/>
        <v>-3.3390361472265795</v>
      </c>
      <c r="G487" s="27"/>
      <c r="H487" s="26">
        <f t="shared" si="31"/>
        <v>1.5874661707758388</v>
      </c>
      <c r="I487" s="6"/>
    </row>
    <row r="488" spans="1:9">
      <c r="A488">
        <f t="shared" si="29"/>
        <v>480</v>
      </c>
      <c r="B488" s="27">
        <v>0.3810760063061025</v>
      </c>
      <c r="D488" s="26">
        <f t="shared" si="32"/>
        <v>6.8832288769527459</v>
      </c>
      <c r="E488" s="26"/>
      <c r="F488" s="26">
        <f t="shared" si="30"/>
        <v>-2.7548142674640985</v>
      </c>
      <c r="G488" s="27"/>
      <c r="H488" s="26">
        <f t="shared" si="31"/>
        <v>1.1182921264626129</v>
      </c>
      <c r="I488" s="6"/>
    </row>
    <row r="489" spans="1:9">
      <c r="A489">
        <f t="shared" si="29"/>
        <v>481</v>
      </c>
      <c r="B489" s="27">
        <v>2.2908352548256516</v>
      </c>
      <c r="D489" s="26">
        <f t="shared" si="32"/>
        <v>9.0766111371496621</v>
      </c>
      <c r="E489" s="26"/>
      <c r="F489" s="26">
        <f t="shared" si="30"/>
        <v>5.7588459239923395E-2</v>
      </c>
      <c r="G489" s="27"/>
      <c r="H489" s="26">
        <f t="shared" si="31"/>
        <v>3.6726491287943608</v>
      </c>
      <c r="I489" s="6"/>
    </row>
    <row r="490" spans="1:9">
      <c r="A490">
        <f t="shared" si="29"/>
        <v>482</v>
      </c>
      <c r="B490" s="27">
        <v>-4.4727812564815395E-2</v>
      </c>
      <c r="D490" s="26">
        <f t="shared" si="32"/>
        <v>7.9474083128674993</v>
      </c>
      <c r="E490" s="26"/>
      <c r="F490" s="26">
        <f t="shared" si="30"/>
        <v>-0.94114313418685924</v>
      </c>
      <c r="G490" s="27"/>
      <c r="H490" s="26">
        <f t="shared" si="31"/>
        <v>4.078813886650039</v>
      </c>
      <c r="I490" s="6"/>
    </row>
    <row r="491" spans="1:9">
      <c r="A491">
        <f t="shared" si="29"/>
        <v>483</v>
      </c>
      <c r="B491" s="27">
        <v>0.67532937464420684</v>
      </c>
      <c r="D491" s="26">
        <f t="shared" si="32"/>
        <v>8.0464039467213322</v>
      </c>
      <c r="E491" s="26"/>
      <c r="F491" s="26">
        <f t="shared" si="30"/>
        <v>-1.8559800941511639</v>
      </c>
      <c r="G491" s="27"/>
      <c r="H491" s="26">
        <f t="shared" si="31"/>
        <v>3.3873675435063575</v>
      </c>
      <c r="I491" s="6"/>
    </row>
    <row r="492" spans="1:9">
      <c r="A492">
        <f t="shared" si="29"/>
        <v>484</v>
      </c>
      <c r="B492" s="27">
        <v>-0.45132765080779791</v>
      </c>
      <c r="D492" s="26">
        <f t="shared" si="32"/>
        <v>6.9741945198889352</v>
      </c>
      <c r="E492" s="26"/>
      <c r="F492" s="26">
        <f t="shared" si="30"/>
        <v>-2.4785970885568531</v>
      </c>
      <c r="G492" s="27"/>
      <c r="H492" s="26">
        <f t="shared" si="31"/>
        <v>2.3844550603716437</v>
      </c>
      <c r="I492" s="6"/>
    </row>
    <row r="493" spans="1:9">
      <c r="A493">
        <f t="shared" si="29"/>
        <v>485</v>
      </c>
      <c r="B493" s="27">
        <v>-1.3304952517501079</v>
      </c>
      <c r="D493" s="26">
        <f t="shared" si="32"/>
        <v>5.5053117341888065</v>
      </c>
      <c r="E493" s="26"/>
      <c r="F493" s="26">
        <f t="shared" si="30"/>
        <v>-4.1464246073155664</v>
      </c>
      <c r="G493" s="27"/>
      <c r="H493" s="26">
        <f t="shared" si="31"/>
        <v>0.16502567588883776</v>
      </c>
      <c r="I493" s="6"/>
    </row>
    <row r="494" spans="1:9">
      <c r="A494">
        <f t="shared" si="29"/>
        <v>486</v>
      </c>
      <c r="B494" s="27">
        <v>1.3994213077239692</v>
      </c>
      <c r="D494" s="26">
        <f t="shared" si="32"/>
        <v>7.4273427615278127</v>
      </c>
      <c r="E494" s="26"/>
      <c r="F494" s="26">
        <f t="shared" si="30"/>
        <v>-2.0319253685011063</v>
      </c>
      <c r="G494" s="27"/>
      <c r="H494" s="26">
        <f t="shared" si="31"/>
        <v>1.0588387532377546</v>
      </c>
      <c r="I494" s="6"/>
    </row>
    <row r="495" spans="1:9">
      <c r="A495">
        <f t="shared" si="29"/>
        <v>487</v>
      </c>
      <c r="B495" s="27">
        <v>0.68429471866693348</v>
      </c>
      <c r="D495" s="26">
        <f t="shared" si="32"/>
        <v>7.7693332375072304</v>
      </c>
      <c r="E495" s="26"/>
      <c r="F495" s="26">
        <f t="shared" si="30"/>
        <v>-0.83611036592628818</v>
      </c>
      <c r="G495" s="27"/>
      <c r="H495" s="26">
        <f t="shared" si="31"/>
        <v>2.746250948354477</v>
      </c>
      <c r="I495" s="6"/>
    </row>
    <row r="496" spans="1:9">
      <c r="A496">
        <f t="shared" si="29"/>
        <v>488</v>
      </c>
      <c r="B496" s="27">
        <v>0.61125319916754961</v>
      </c>
      <c r="D496" s="26">
        <f t="shared" si="32"/>
        <v>7.8843864797965271</v>
      </c>
      <c r="E496" s="26"/>
      <c r="F496" s="26">
        <f t="shared" si="30"/>
        <v>-1.409740497765597</v>
      </c>
      <c r="G496" s="27"/>
      <c r="H496" s="26">
        <f t="shared" si="31"/>
        <v>3.1006975238293655</v>
      </c>
      <c r="I496" s="6"/>
    </row>
    <row r="497" spans="1:9">
      <c r="A497">
        <f t="shared" si="29"/>
        <v>489</v>
      </c>
      <c r="B497" s="27">
        <v>0.21214304979366716</v>
      </c>
      <c r="D497" s="26">
        <f t="shared" si="32"/>
        <v>7.5485556136817573</v>
      </c>
      <c r="E497" s="26"/>
      <c r="F497" s="26">
        <f t="shared" si="30"/>
        <v>-1.8599797107890481</v>
      </c>
      <c r="G497" s="27"/>
      <c r="H497" s="26">
        <f t="shared" si="31"/>
        <v>2.8454039273171032</v>
      </c>
      <c r="I497" s="6"/>
    </row>
    <row r="498" spans="1:9">
      <c r="A498">
        <f t="shared" si="29"/>
        <v>490</v>
      </c>
      <c r="B498" s="27">
        <v>3.6995970731368288E-2</v>
      </c>
      <c r="D498" s="26">
        <f t="shared" si="32"/>
        <v>7.1887015582563354</v>
      </c>
      <c r="E498" s="26"/>
      <c r="F498" s="26">
        <f t="shared" si="30"/>
        <v>-2.3145038944130647</v>
      </c>
      <c r="G498" s="27"/>
      <c r="H498" s="26">
        <f t="shared" si="31"/>
        <v>2.2504682656113424</v>
      </c>
      <c r="I498" s="6"/>
    </row>
    <row r="499" spans="1:9">
      <c r="A499">
        <f t="shared" si="29"/>
        <v>491</v>
      </c>
      <c r="B499" s="27">
        <v>-0.82865426520584151</v>
      </c>
      <c r="D499" s="26">
        <f t="shared" si="32"/>
        <v>6.1251315918351432</v>
      </c>
      <c r="E499" s="26"/>
      <c r="F499" s="26">
        <f t="shared" si="30"/>
        <v>-3.3027570856938837</v>
      </c>
      <c r="G499" s="27"/>
      <c r="H499" s="26">
        <f t="shared" si="31"/>
        <v>0.93500046039235474</v>
      </c>
      <c r="I499" s="6"/>
    </row>
    <row r="500" spans="1:9">
      <c r="A500">
        <f t="shared" si="29"/>
        <v>492</v>
      </c>
      <c r="B500" s="27">
        <v>-0.52344375944812782</v>
      </c>
      <c r="D500" s="26">
        <f t="shared" si="32"/>
        <v>5.8453786160612013</v>
      </c>
      <c r="E500" s="26"/>
      <c r="F500" s="26">
        <f t="shared" si="30"/>
        <v>-3.6035017450922169</v>
      </c>
      <c r="G500" s="27"/>
      <c r="H500" s="26">
        <f t="shared" si="31"/>
        <v>-8.9251491876421785E-2</v>
      </c>
      <c r="I500" s="6"/>
    </row>
    <row r="501" spans="1:9">
      <c r="A501">
        <f t="shared" si="29"/>
        <v>493</v>
      </c>
      <c r="B501" s="27">
        <v>-0.84362909547053277</v>
      </c>
      <c r="D501" s="26">
        <f t="shared" si="32"/>
        <v>5.3713291433631287</v>
      </c>
      <c r="E501" s="26"/>
      <c r="F501" s="26">
        <f t="shared" si="30"/>
        <v>-3.7100397270842222</v>
      </c>
      <c r="G501" s="27"/>
      <c r="H501" s="26">
        <f t="shared" si="31"/>
        <v>-0.7591280476162543</v>
      </c>
      <c r="I501" s="6"/>
    </row>
    <row r="502" spans="1:9">
      <c r="A502">
        <f t="shared" si="29"/>
        <v>494</v>
      </c>
      <c r="B502" s="27">
        <v>-0.26076349968207069</v>
      </c>
      <c r="D502" s="26">
        <f t="shared" si="32"/>
        <v>5.6934675291676502</v>
      </c>
      <c r="E502" s="26"/>
      <c r="F502" s="26">
        <f t="shared" si="30"/>
        <v>-3.3513038665114436</v>
      </c>
      <c r="G502" s="27"/>
      <c r="H502" s="26">
        <f t="shared" si="31"/>
        <v>-0.76882429270038355</v>
      </c>
      <c r="I502" s="6"/>
    </row>
    <row r="503" spans="1:9">
      <c r="A503">
        <f t="shared" si="29"/>
        <v>495</v>
      </c>
      <c r="B503" s="27">
        <v>-0.73317096394021064</v>
      </c>
      <c r="D503" s="26">
        <f t="shared" si="32"/>
        <v>5.3982361771019978</v>
      </c>
      <c r="E503" s="26"/>
      <c r="F503" s="26">
        <f t="shared" si="30"/>
        <v>-3.4157054137176601</v>
      </c>
      <c r="G503" s="27"/>
      <c r="H503" s="26">
        <f t="shared" si="31"/>
        <v>-0.8385587747028711</v>
      </c>
      <c r="I503" s="6"/>
    </row>
    <row r="504" spans="1:9">
      <c r="A504">
        <f t="shared" si="29"/>
        <v>496</v>
      </c>
      <c r="B504" s="27">
        <v>0.27051100914832205</v>
      </c>
      <c r="D504" s="26">
        <f t="shared" si="32"/>
        <v>6.2395409065544207</v>
      </c>
      <c r="E504" s="26"/>
      <c r="F504" s="26">
        <f t="shared" si="30"/>
        <v>-2.7427086656098254</v>
      </c>
      <c r="G504" s="27"/>
      <c r="H504" s="26">
        <f t="shared" si="31"/>
        <v>-0.20391599169640456</v>
      </c>
      <c r="I504" s="6"/>
    </row>
    <row r="505" spans="1:9">
      <c r="A505">
        <f t="shared" si="29"/>
        <v>497</v>
      </c>
      <c r="B505" s="27">
        <v>1.0855978871404659</v>
      </c>
      <c r="D505" s="26">
        <f t="shared" si="32"/>
        <v>7.5173453857453971</v>
      </c>
      <c r="E505" s="26"/>
      <c r="F505" s="26">
        <f t="shared" si="30"/>
        <v>-1.2250444064557087</v>
      </c>
      <c r="G505" s="27"/>
      <c r="H505" s="26">
        <f t="shared" si="31"/>
        <v>1.6628017981112688</v>
      </c>
      <c r="I505" s="6"/>
    </row>
    <row r="506" spans="1:9">
      <c r="A506">
        <f t="shared" si="29"/>
        <v>498</v>
      </c>
      <c r="B506" s="27">
        <v>-0.21574351194431074</v>
      </c>
      <c r="D506" s="26">
        <f t="shared" si="32"/>
        <v>6.918796450215658</v>
      </c>
      <c r="E506" s="26"/>
      <c r="F506" s="26">
        <f t="shared" si="30"/>
        <v>-1.9558249909459846</v>
      </c>
      <c r="G506" s="27"/>
      <c r="H506" s="26">
        <f t="shared" si="31"/>
        <v>1.9587159980152133</v>
      </c>
      <c r="I506" s="6"/>
    </row>
    <row r="507" spans="1:9">
      <c r="A507">
        <f t="shared" si="29"/>
        <v>499</v>
      </c>
      <c r="B507" s="27">
        <v>1.548660293337889</v>
      </c>
      <c r="D507" s="26">
        <f t="shared" si="32"/>
        <v>8.3539983409565011</v>
      </c>
      <c r="E507" s="26"/>
      <c r="F507" s="26">
        <f t="shared" si="30"/>
        <v>-1.1023601650231285</v>
      </c>
      <c r="G507" s="27"/>
      <c r="H507" s="26">
        <f t="shared" si="31"/>
        <v>2.974933633885239</v>
      </c>
      <c r="I507" s="6"/>
    </row>
    <row r="508" spans="1:9">
      <c r="A508">
        <f t="shared" si="29"/>
        <v>500</v>
      </c>
      <c r="B508" s="27">
        <v>1.2904183677164838</v>
      </c>
      <c r="D508" s="26">
        <f t="shared" si="32"/>
        <v>8.8851174552425594</v>
      </c>
      <c r="E508" s="26"/>
      <c r="F508" s="26">
        <f t="shared" si="30"/>
        <v>-0.12551942694699392</v>
      </c>
      <c r="G508" s="27"/>
      <c r="H508" s="26">
        <f t="shared" si="31"/>
        <v>4.5106940716898878</v>
      </c>
      <c r="I508" s="6"/>
    </row>
    <row r="509" spans="1:9" ht="15.75" thickBot="1"/>
    <row r="510" spans="1:9">
      <c r="A510" s="20" t="s">
        <v>14</v>
      </c>
      <c r="B510" s="21">
        <f>AVERAGE(B9:B508)</f>
        <v>-2.8459849090722855E-2</v>
      </c>
    </row>
    <row r="511" spans="1:9" ht="15.75" thickBot="1">
      <c r="A511" s="22" t="s">
        <v>15</v>
      </c>
      <c r="B511" s="23">
        <f>_xlfn.STDEV.S(B9:B508)</f>
        <v>0.98199951778740513</v>
      </c>
    </row>
  </sheetData>
  <mergeCells count="4">
    <mergeCell ref="P6:AE6"/>
    <mergeCell ref="K8:N8"/>
    <mergeCell ref="P39:AE39"/>
    <mergeCell ref="P71:AE71"/>
  </mergeCell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3EEB-D7BC-42E8-B160-9C4130DC2464}">
  <dimension ref="A1:AE99"/>
  <sheetViews>
    <sheetView workbookViewId="0">
      <pane xSplit="1" ySplit="6" topLeftCell="N16" activePane="bottomRight" state="frozen"/>
      <selection pane="topRight" activeCell="B1" sqref="B1"/>
      <selection pane="bottomLeft" activeCell="A5" sqref="A5"/>
      <selection pane="bottomRight" activeCell="W24" sqref="W24"/>
    </sheetView>
  </sheetViews>
  <sheetFormatPr defaultRowHeight="15"/>
  <cols>
    <col min="1" max="1" width="5.85546875" customWidth="1"/>
    <col min="2" max="5" width="12.7109375" customWidth="1"/>
    <col min="6" max="6" width="1.7109375" customWidth="1"/>
    <col min="7" max="7" width="8.7109375" customWidth="1"/>
    <col min="8" max="10" width="10.7109375" customWidth="1"/>
    <col min="11" max="14" width="14.28515625" customWidth="1"/>
    <col min="16" max="31" width="12.7109375" customWidth="1"/>
  </cols>
  <sheetData>
    <row r="1" spans="1:31" ht="15.75" thickBot="1">
      <c r="A1" s="4"/>
      <c r="B1" s="29" t="s">
        <v>6</v>
      </c>
      <c r="C1" s="30" t="s">
        <v>0</v>
      </c>
      <c r="D1" s="30" t="s">
        <v>1</v>
      </c>
      <c r="E1" s="31" t="s">
        <v>2</v>
      </c>
      <c r="F1" s="5"/>
      <c r="G1" s="29" t="s">
        <v>6</v>
      </c>
      <c r="H1" s="30" t="s">
        <v>0</v>
      </c>
      <c r="I1" s="30" t="s">
        <v>1</v>
      </c>
      <c r="J1" s="31" t="s">
        <v>2</v>
      </c>
      <c r="K1" s="5"/>
      <c r="L1" s="5"/>
      <c r="M1" s="5"/>
      <c r="N1" s="5"/>
    </row>
    <row r="2" spans="1:31" ht="1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31" ht="15.75" thickBot="1">
      <c r="A3" s="2"/>
      <c r="B3" s="15"/>
      <c r="C3" s="15"/>
      <c r="D3" s="15"/>
      <c r="L3" s="15"/>
      <c r="M3" s="15"/>
      <c r="N3" s="15"/>
    </row>
    <row r="4" spans="1:31" ht="24" thickBot="1">
      <c r="A4" s="2"/>
      <c r="B4" s="15"/>
      <c r="C4" s="15"/>
      <c r="D4" s="15"/>
      <c r="K4" s="32" t="s">
        <v>6</v>
      </c>
      <c r="L4" s="33"/>
      <c r="M4" s="33"/>
      <c r="N4" s="34"/>
      <c r="P4" s="24" t="s">
        <v>12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ht="30" customHeight="1" thickBot="1">
      <c r="A5" s="2"/>
      <c r="B5" s="15"/>
      <c r="C5" s="35"/>
      <c r="D5" s="36"/>
      <c r="E5" s="15"/>
      <c r="F5" s="15"/>
      <c r="G5" s="15"/>
      <c r="H5" s="15"/>
      <c r="I5" s="15"/>
      <c r="J5" s="15"/>
      <c r="K5" s="37" t="s">
        <v>21</v>
      </c>
      <c r="L5" s="38">
        <v>500</v>
      </c>
      <c r="M5" s="32" t="s">
        <v>22</v>
      </c>
      <c r="N5" s="34"/>
    </row>
    <row r="6" spans="1:31" ht="63.75" thickBot="1">
      <c r="A6" s="15" t="s">
        <v>10</v>
      </c>
      <c r="B6" s="32" t="s">
        <v>23</v>
      </c>
      <c r="C6" s="33"/>
      <c r="D6" s="33"/>
      <c r="E6" s="34"/>
      <c r="F6" s="5"/>
      <c r="G6" s="32" t="s">
        <v>24</v>
      </c>
      <c r="H6" s="33"/>
      <c r="I6" s="33"/>
      <c r="J6" s="34"/>
      <c r="K6" s="29" t="s">
        <v>25</v>
      </c>
      <c r="L6" s="30" t="s">
        <v>26</v>
      </c>
      <c r="M6" s="39" t="s">
        <v>27</v>
      </c>
      <c r="N6" s="40" t="s">
        <v>28</v>
      </c>
    </row>
    <row r="7" spans="1:31">
      <c r="A7" s="19">
        <v>1</v>
      </c>
      <c r="B7" s="26">
        <f>ECON13310!K9</f>
        <v>2.3677880980641622E-2</v>
      </c>
      <c r="C7" s="26">
        <f>ECON13310!L9</f>
        <v>0.5396905515993331</v>
      </c>
      <c r="D7" s="26">
        <f>ECON13310!M9</f>
        <v>0.42971639407012019</v>
      </c>
      <c r="E7" s="26">
        <f>ECON13310!N9</f>
        <v>0.72992495038413319</v>
      </c>
      <c r="F7" s="26"/>
      <c r="G7" s="26">
        <f>B7^2</f>
        <v>5.6064204773343025E-4</v>
      </c>
      <c r="H7" s="26">
        <f t="shared" ref="H7:J22" si="0">C7^2</f>
        <v>0.2912658914855924</v>
      </c>
      <c r="I7" s="26">
        <f t="shared" si="0"/>
        <v>0.18465617933262682</v>
      </c>
      <c r="J7" s="26">
        <f t="shared" si="0"/>
        <v>0.53279043319327934</v>
      </c>
      <c r="K7" s="52">
        <f>1/L5</f>
        <v>2E-3</v>
      </c>
      <c r="L7" s="52">
        <f>K7^(1/2)</f>
        <v>4.4721359549995794E-2</v>
      </c>
      <c r="M7" s="52">
        <f>-2*L7</f>
        <v>-8.9442719099991588E-2</v>
      </c>
      <c r="N7" s="52">
        <f>2*L7</f>
        <v>8.9442719099991588E-2</v>
      </c>
    </row>
    <row r="8" spans="1:31">
      <c r="A8" s="19">
        <f>A7+1</f>
        <v>2</v>
      </c>
      <c r="B8" s="26">
        <f>ECON13310!K10</f>
        <v>-9.9631139865418286E-2</v>
      </c>
      <c r="C8" s="26">
        <f>ECON13310!L10</f>
        <v>0.21669315099182368</v>
      </c>
      <c r="D8" s="26">
        <f>ECON13310!M10</f>
        <v>-0.10264206382782672</v>
      </c>
      <c r="E8" s="26">
        <f>ECON13310!N10</f>
        <v>0.33317033304434512</v>
      </c>
      <c r="F8" s="26"/>
      <c r="G8" s="26">
        <f t="shared" ref="G8:J26" si="1">B8^2</f>
        <v>9.9263640308825413E-3</v>
      </c>
      <c r="H8" s="26">
        <f t="shared" si="0"/>
        <v>4.6955921686765295E-2</v>
      </c>
      <c r="I8" s="26">
        <f t="shared" si="0"/>
        <v>1.0535393266835653E-2</v>
      </c>
      <c r="J8" s="26">
        <f t="shared" si="0"/>
        <v>0.11100247082087984</v>
      </c>
      <c r="K8" s="52">
        <f>K$7*(1+2*G7)</f>
        <v>2.002242568190934E-3</v>
      </c>
      <c r="L8" s="52">
        <f t="shared" ref="L8:L26" si="2">K8^(1/2)</f>
        <v>4.4746425200131175E-2</v>
      </c>
      <c r="M8" s="52">
        <f t="shared" ref="M8:M26" si="3">-2*L8</f>
        <v>-8.949285040026235E-2</v>
      </c>
      <c r="N8" s="52">
        <f t="shared" ref="N8:N26" si="4">2*L8</f>
        <v>8.949285040026235E-2</v>
      </c>
    </row>
    <row r="9" spans="1:31">
      <c r="A9" s="19">
        <f t="shared" ref="A9:A26" si="5">A8+1</f>
        <v>3</v>
      </c>
      <c r="B9" s="26">
        <f>ECON13310!K11</f>
        <v>-3.6108401905193412E-2</v>
      </c>
      <c r="C9" s="26">
        <f>ECON13310!L11</f>
        <v>0.10686321616316304</v>
      </c>
      <c r="D9" s="26">
        <f>ECON13310!M11</f>
        <v>-6.8928758883717092E-2</v>
      </c>
      <c r="E9" s="26">
        <f>ECON13310!N11</f>
        <v>0.15672918707323352</v>
      </c>
      <c r="F9" s="26"/>
      <c r="G9" s="26">
        <f t="shared" si="1"/>
        <v>1.3038166881469751E-3</v>
      </c>
      <c r="H9" s="26">
        <f t="shared" si="0"/>
        <v>1.141974696873491E-2</v>
      </c>
      <c r="I9" s="26">
        <f t="shared" si="0"/>
        <v>4.7511738012496084E-3</v>
      </c>
      <c r="J9" s="26">
        <f t="shared" si="0"/>
        <v>2.4564038080636629E-2</v>
      </c>
      <c r="K9" s="52">
        <f>K$7*(1+2*(SUM(G$7:G8)))</f>
        <v>2.0419480243144641E-3</v>
      </c>
      <c r="L9" s="52">
        <f t="shared" si="2"/>
        <v>4.5187919008452516E-2</v>
      </c>
      <c r="M9" s="52">
        <f t="shared" si="3"/>
        <v>-9.0375838016905033E-2</v>
      </c>
      <c r="N9" s="52">
        <f t="shared" si="4"/>
        <v>9.0375838016905033E-2</v>
      </c>
    </row>
    <row r="10" spans="1:31">
      <c r="A10" s="19">
        <f t="shared" si="5"/>
        <v>4</v>
      </c>
      <c r="B10" s="26">
        <f>ECON13310!K12</f>
        <v>1.3691685692316553E-2</v>
      </c>
      <c r="C10" s="26">
        <f>ECON13310!L12</f>
        <v>9.3589944799256281E-2</v>
      </c>
      <c r="D10" s="26">
        <f>ECON13310!M12</f>
        <v>1.6859829400632378E-2</v>
      </c>
      <c r="E10" s="26">
        <f>ECON13310!N12</f>
        <v>0.10807543621780781</v>
      </c>
      <c r="F10" s="26"/>
      <c r="G10" s="26">
        <f t="shared" si="1"/>
        <v>1.8746225709718583E-4</v>
      </c>
      <c r="H10" s="26">
        <f t="shared" si="0"/>
        <v>8.759077767527837E-3</v>
      </c>
      <c r="I10" s="26">
        <f t="shared" si="0"/>
        <v>2.842538474184279E-4</v>
      </c>
      <c r="J10" s="26">
        <f t="shared" si="0"/>
        <v>1.1680299913669444E-2</v>
      </c>
      <c r="K10" s="52">
        <f>K$7*(1+2*(SUM(G$7:G9)))</f>
        <v>2.0471632910670518E-3</v>
      </c>
      <c r="L10" s="52">
        <f t="shared" si="2"/>
        <v>4.5245588636540601E-2</v>
      </c>
      <c r="M10" s="52">
        <f t="shared" si="3"/>
        <v>-9.0491177273081203E-2</v>
      </c>
      <c r="N10" s="52">
        <f t="shared" si="4"/>
        <v>9.0491177273081203E-2</v>
      </c>
    </row>
    <row r="11" spans="1:31">
      <c r="A11" s="19">
        <f t="shared" si="5"/>
        <v>5</v>
      </c>
      <c r="B11" s="26">
        <f>ECON13310!K13</f>
        <v>5.1602468357599317E-2</v>
      </c>
      <c r="C11" s="26">
        <f>ECON13310!L13</f>
        <v>8.7329187800278055E-2</v>
      </c>
      <c r="D11" s="26">
        <f>ECON13310!M13</f>
        <v>5.0994522524412313E-2</v>
      </c>
      <c r="E11" s="26">
        <f>ECON13310!N13</f>
        <v>8.5407125426993524E-2</v>
      </c>
      <c r="F11" s="26"/>
      <c r="G11" s="26">
        <f t="shared" si="1"/>
        <v>2.6628147405970389E-3</v>
      </c>
      <c r="H11" s="26">
        <f t="shared" si="0"/>
        <v>7.6263870418562339E-3</v>
      </c>
      <c r="I11" s="26">
        <f t="shared" si="0"/>
        <v>2.6004413274927948E-3</v>
      </c>
      <c r="J11" s="26">
        <f t="shared" si="0"/>
        <v>7.2943770737022035E-3</v>
      </c>
      <c r="K11" s="52">
        <f>K$7*(1+2*(SUM(G$7:G10)))</f>
        <v>2.0479131400954406E-3</v>
      </c>
      <c r="L11" s="52">
        <f t="shared" si="2"/>
        <v>4.5253874310333259E-2</v>
      </c>
      <c r="M11" s="52">
        <f t="shared" si="3"/>
        <v>-9.0507748620666517E-2</v>
      </c>
      <c r="N11" s="52">
        <f t="shared" si="4"/>
        <v>9.0507748620666517E-2</v>
      </c>
    </row>
    <row r="12" spans="1:31">
      <c r="A12" s="19">
        <f t="shared" si="5"/>
        <v>6</v>
      </c>
      <c r="B12" s="26">
        <f>ECON13310!K14</f>
        <v>-1.4631729177169343E-3</v>
      </c>
      <c r="C12" s="26">
        <f>ECON13310!L14</f>
        <v>4.3906848842499374E-2</v>
      </c>
      <c r="D12" s="26">
        <f>ECON13310!M14</f>
        <v>8.6609037101515497E-3</v>
      </c>
      <c r="E12" s="26">
        <f>ECON13310!N14</f>
        <v>4.2688110132558778E-2</v>
      </c>
      <c r="F12" s="26"/>
      <c r="G12" s="26">
        <f t="shared" si="1"/>
        <v>2.1408749871402866E-6</v>
      </c>
      <c r="H12" s="26">
        <f t="shared" si="0"/>
        <v>1.9278113752780885E-3</v>
      </c>
      <c r="I12" s="26">
        <f t="shared" si="0"/>
        <v>7.5011253076516873E-5</v>
      </c>
      <c r="J12" s="26">
        <f t="shared" si="0"/>
        <v>1.8222747466894674E-3</v>
      </c>
      <c r="K12" s="52">
        <f>K$7*(1+2*(SUM(G$7:G11)))</f>
        <v>2.0585643990578286E-3</v>
      </c>
      <c r="L12" s="52">
        <f t="shared" si="2"/>
        <v>4.5371405081370671E-2</v>
      </c>
      <c r="M12" s="52">
        <f t="shared" si="3"/>
        <v>-9.0742810162741341E-2</v>
      </c>
      <c r="N12" s="52">
        <f t="shared" si="4"/>
        <v>9.0742810162741341E-2</v>
      </c>
    </row>
    <row r="13" spans="1:31">
      <c r="A13" s="19">
        <f t="shared" si="5"/>
        <v>7</v>
      </c>
      <c r="B13" s="26">
        <f>ECON13310!K15</f>
        <v>-2.3443043807500882E-2</v>
      </c>
      <c r="C13" s="26">
        <f>ECON13310!L15</f>
        <v>8.5179962810739453E-3</v>
      </c>
      <c r="D13" s="26">
        <f>ECON13310!M15</f>
        <v>-2.8853116416787779E-2</v>
      </c>
      <c r="E13" s="26">
        <f>ECON13310!N15</f>
        <v>2.1728927277117928E-3</v>
      </c>
      <c r="F13" s="26"/>
      <c r="G13" s="26">
        <f t="shared" si="1"/>
        <v>5.4957630296040543E-4</v>
      </c>
      <c r="H13" s="26">
        <f t="shared" si="0"/>
        <v>7.2556260644389563E-5</v>
      </c>
      <c r="I13" s="26">
        <f t="shared" si="0"/>
        <v>8.3250232696070845E-4</v>
      </c>
      <c r="J13" s="26">
        <f t="shared" si="0"/>
        <v>4.7214628061427949E-6</v>
      </c>
      <c r="K13" s="52">
        <f>K$7*(1+2*(SUM(G$7:G12)))</f>
        <v>2.0585729625577772E-3</v>
      </c>
      <c r="L13" s="52">
        <f t="shared" si="2"/>
        <v>4.5371499452385056E-2</v>
      </c>
      <c r="M13" s="52">
        <f t="shared" si="3"/>
        <v>-9.0742998904770111E-2</v>
      </c>
      <c r="N13" s="52">
        <f t="shared" si="4"/>
        <v>9.0742998904770111E-2</v>
      </c>
    </row>
    <row r="14" spans="1:31">
      <c r="A14" s="19">
        <f t="shared" si="5"/>
        <v>8</v>
      </c>
      <c r="B14" s="26">
        <f>ECON13310!K16</f>
        <v>-3.4498426463172812E-3</v>
      </c>
      <c r="C14" s="26">
        <f>ECON13310!L16</f>
        <v>-2.5739462735854747E-3</v>
      </c>
      <c r="D14" s="26">
        <f>ECON13310!M16</f>
        <v>-3.4572378242418954E-2</v>
      </c>
      <c r="E14" s="26">
        <f>ECON13310!N16</f>
        <v>-1.7283016694421779E-2</v>
      </c>
      <c r="F14" s="26"/>
      <c r="G14" s="26">
        <f t="shared" si="1"/>
        <v>1.1901414284349422E-5</v>
      </c>
      <c r="H14" s="26">
        <f t="shared" si="0"/>
        <v>6.6251994193045518E-6</v>
      </c>
      <c r="I14" s="26">
        <f t="shared" si="0"/>
        <v>1.1952493373368835E-3</v>
      </c>
      <c r="J14" s="26">
        <f t="shared" si="0"/>
        <v>2.9870266605966193E-4</v>
      </c>
      <c r="K14" s="52">
        <f>K$7*(1+2*(SUM(G$7:G13)))</f>
        <v>2.0607712677696188E-3</v>
      </c>
      <c r="L14" s="52">
        <f t="shared" si="2"/>
        <v>4.5395718606159534E-2</v>
      </c>
      <c r="M14" s="52">
        <f t="shared" si="3"/>
        <v>-9.0791437212319068E-2</v>
      </c>
      <c r="N14" s="52">
        <f t="shared" si="4"/>
        <v>9.0791437212319068E-2</v>
      </c>
    </row>
    <row r="15" spans="1:31">
      <c r="A15" s="19">
        <f t="shared" si="5"/>
        <v>9</v>
      </c>
      <c r="B15" s="26">
        <f>ECON13310!K17</f>
        <v>-3.7949499626683793E-2</v>
      </c>
      <c r="C15" s="26">
        <f>ECON13310!L17</f>
        <v>-1.994657678681247E-2</v>
      </c>
      <c r="D15" s="26">
        <f>ECON13310!M17</f>
        <v>-3.7973954443601944E-2</v>
      </c>
      <c r="E15" s="26">
        <f>ECON13310!N17</f>
        <v>-1.821495413262908E-2</v>
      </c>
      <c r="F15" s="26"/>
      <c r="G15" s="26">
        <f t="shared" si="1"/>
        <v>1.4401645219156733E-3</v>
      </c>
      <c r="H15" s="26">
        <f t="shared" si="0"/>
        <v>3.9786592551220606E-4</v>
      </c>
      <c r="I15" s="26">
        <f t="shared" si="0"/>
        <v>1.4420212160847559E-3</v>
      </c>
      <c r="J15" s="26">
        <f t="shared" si="0"/>
        <v>3.3178455405378121E-4</v>
      </c>
      <c r="K15" s="52">
        <f>K$7*(1+2*(SUM(G$7:G14)))</f>
        <v>2.0608188734267561E-3</v>
      </c>
      <c r="L15" s="52">
        <f t="shared" si="2"/>
        <v>4.5396242943956895E-2</v>
      </c>
      <c r="M15" s="52">
        <f t="shared" si="3"/>
        <v>-9.079248588791379E-2</v>
      </c>
      <c r="N15" s="52">
        <f t="shared" si="4"/>
        <v>9.079248588791379E-2</v>
      </c>
    </row>
    <row r="16" spans="1:31">
      <c r="A16" s="19">
        <f t="shared" si="5"/>
        <v>10</v>
      </c>
      <c r="B16" s="26">
        <f>ECON13310!K18</f>
        <v>1.8708770886129743E-3</v>
      </c>
      <c r="C16" s="26">
        <f>ECON13310!L18</f>
        <v>2.875062101675172E-3</v>
      </c>
      <c r="D16" s="26">
        <f>ECON13310!M18</f>
        <v>1.9181081360551944E-3</v>
      </c>
      <c r="E16" s="26">
        <f>ECON13310!N18</f>
        <v>5.0778185905248968E-3</v>
      </c>
      <c r="F16" s="26"/>
      <c r="G16" s="26">
        <f t="shared" si="1"/>
        <v>3.500181080696959E-6</v>
      </c>
      <c r="H16" s="26">
        <f t="shared" si="0"/>
        <v>8.265982088488857E-6</v>
      </c>
      <c r="I16" s="26">
        <f t="shared" si="0"/>
        <v>3.6791388216011323E-6</v>
      </c>
      <c r="J16" s="26">
        <f t="shared" si="0"/>
        <v>2.5784241638280249E-5</v>
      </c>
      <c r="K16" s="52">
        <f>K$7*(1+2*(SUM(G$7:G15)))</f>
        <v>2.0665795315144191E-3</v>
      </c>
      <c r="L16" s="52">
        <f t="shared" si="2"/>
        <v>4.5459647287615632E-2</v>
      </c>
      <c r="M16" s="52">
        <f t="shared" si="3"/>
        <v>-9.0919294575231263E-2</v>
      </c>
      <c r="N16" s="52">
        <f t="shared" si="4"/>
        <v>9.0919294575231263E-2</v>
      </c>
    </row>
    <row r="17" spans="1:14">
      <c r="A17" s="19">
        <f t="shared" si="5"/>
        <v>11</v>
      </c>
      <c r="B17" s="26">
        <f>ECON13310!K19</f>
        <v>2.8645866718575375E-2</v>
      </c>
      <c r="C17" s="26">
        <f>ECON13310!L19</f>
        <v>3.0720472829994766E-2</v>
      </c>
      <c r="D17" s="26">
        <f>ECON13310!M19</f>
        <v>4.5876021710294285E-2</v>
      </c>
      <c r="E17" s="26">
        <f>ECON13310!N19</f>
        <v>2.9658797890308102E-2</v>
      </c>
      <c r="F17" s="26"/>
      <c r="G17" s="26">
        <f t="shared" si="1"/>
        <v>8.2058568005838437E-4</v>
      </c>
      <c r="H17" s="26">
        <f t="shared" si="0"/>
        <v>9.4374745089844661E-4</v>
      </c>
      <c r="I17" s="26">
        <f t="shared" si="0"/>
        <v>2.1046093679633927E-3</v>
      </c>
      <c r="J17" s="26">
        <f t="shared" si="0"/>
        <v>8.796442922981443E-4</v>
      </c>
      <c r="K17" s="52">
        <f>K$7*(1+2*(SUM(G$7:G16)))</f>
        <v>2.0665935322387416E-3</v>
      </c>
      <c r="L17" s="52">
        <f t="shared" si="2"/>
        <v>4.5459801278038399E-2</v>
      </c>
      <c r="M17" s="52">
        <f t="shared" si="3"/>
        <v>-9.0919602556076798E-2</v>
      </c>
      <c r="N17" s="52">
        <f t="shared" si="4"/>
        <v>9.0919602556076798E-2</v>
      </c>
    </row>
    <row r="18" spans="1:14">
      <c r="A18" s="19">
        <f t="shared" si="5"/>
        <v>12</v>
      </c>
      <c r="B18" s="26">
        <f>ECON13310!K20</f>
        <v>4.5346280312599442E-2</v>
      </c>
      <c r="C18" s="26">
        <f>ECON13310!L20</f>
        <v>1.7542143086033437E-2</v>
      </c>
      <c r="D18" s="26">
        <f>ECON13310!M20</f>
        <v>3.4970981097189512E-2</v>
      </c>
      <c r="E18" s="26">
        <f>ECON13310!N20</f>
        <v>2.0763234428588316E-2</v>
      </c>
      <c r="F18" s="26"/>
      <c r="G18" s="26">
        <f t="shared" si="1"/>
        <v>2.0562851381888438E-3</v>
      </c>
      <c r="H18" s="26">
        <f t="shared" si="0"/>
        <v>3.077267840508707E-4</v>
      </c>
      <c r="I18" s="26">
        <f t="shared" si="0"/>
        <v>1.2229695188999861E-3</v>
      </c>
      <c r="J18" s="26">
        <f t="shared" si="0"/>
        <v>4.3111190393651518E-4</v>
      </c>
      <c r="K18" s="52">
        <f>K$7*(1+2*(SUM(G$7:G17)))</f>
        <v>2.0698758749589752E-3</v>
      </c>
      <c r="L18" s="52">
        <f t="shared" si="2"/>
        <v>4.5495888550054445E-2</v>
      </c>
      <c r="M18" s="52">
        <f t="shared" si="3"/>
        <v>-9.0991777100108889E-2</v>
      </c>
      <c r="N18" s="52">
        <f t="shared" si="4"/>
        <v>9.0991777100108889E-2</v>
      </c>
    </row>
    <row r="19" spans="1:14">
      <c r="A19" s="19">
        <f t="shared" si="5"/>
        <v>13</v>
      </c>
      <c r="B19" s="26">
        <f>ECON13310!K21</f>
        <v>-4.4329507412662561E-2</v>
      </c>
      <c r="C19" s="26">
        <f>ECON13310!L21</f>
        <v>-3.8446903519228741E-2</v>
      </c>
      <c r="D19" s="26">
        <f>ECON13310!M21</f>
        <v>-3.5260577934614262E-2</v>
      </c>
      <c r="E19" s="26">
        <f>ECON13310!N21</f>
        <v>-1.1990256589245237E-2</v>
      </c>
      <c r="F19" s="26"/>
      <c r="G19" s="26">
        <f t="shared" si="1"/>
        <v>1.965105227449305E-3</v>
      </c>
      <c r="H19" s="26">
        <f t="shared" si="0"/>
        <v>1.4781643902168832E-3</v>
      </c>
      <c r="I19" s="26">
        <f t="shared" si="0"/>
        <v>1.2433083562830062E-3</v>
      </c>
      <c r="J19" s="26">
        <f t="shared" si="0"/>
        <v>1.4376625307593882E-4</v>
      </c>
      <c r="K19" s="52">
        <f>K$7*(1+2*(SUM(G$7:G18)))</f>
        <v>2.078101015511731E-3</v>
      </c>
      <c r="L19" s="52">
        <f t="shared" si="2"/>
        <v>4.5586193255323822E-2</v>
      </c>
      <c r="M19" s="52">
        <f t="shared" si="3"/>
        <v>-9.1172386510647643E-2</v>
      </c>
      <c r="N19" s="52">
        <f t="shared" si="4"/>
        <v>9.1172386510647643E-2</v>
      </c>
    </row>
    <row r="20" spans="1:14">
      <c r="A20" s="19">
        <f t="shared" si="5"/>
        <v>14</v>
      </c>
      <c r="B20" s="26">
        <f>ECON13310!K22</f>
        <v>-3.1239965736028472E-2</v>
      </c>
      <c r="C20" s="26">
        <f>ECON13310!L22</f>
        <v>-4.6896025300127826E-2</v>
      </c>
      <c r="D20" s="26">
        <f>ECON13310!M22</f>
        <v>-3.1674181955659617E-2</v>
      </c>
      <c r="E20" s="26">
        <f>ECON13310!N22</f>
        <v>-1.1480989531357224E-2</v>
      </c>
      <c r="F20" s="26"/>
      <c r="G20" s="26">
        <f t="shared" si="1"/>
        <v>9.7593545918823294E-4</v>
      </c>
      <c r="H20" s="26">
        <f t="shared" si="0"/>
        <v>2.1992371889502293E-3</v>
      </c>
      <c r="I20" s="26">
        <f t="shared" si="0"/>
        <v>1.0032538025602333E-3</v>
      </c>
      <c r="J20" s="26">
        <f t="shared" si="0"/>
        <v>1.3181312061913417E-4</v>
      </c>
      <c r="K20" s="52">
        <f>K$7*(1+2*(SUM(G$7:G19)))</f>
        <v>2.0859614364215281E-3</v>
      </c>
      <c r="L20" s="52">
        <f t="shared" si="2"/>
        <v>4.5672326811993368E-2</v>
      </c>
      <c r="M20" s="52">
        <f t="shared" si="3"/>
        <v>-9.1344653623986735E-2</v>
      </c>
      <c r="N20" s="52">
        <f t="shared" si="4"/>
        <v>9.1344653623986735E-2</v>
      </c>
    </row>
    <row r="21" spans="1:14">
      <c r="A21" s="19">
        <f t="shared" si="5"/>
        <v>15</v>
      </c>
      <c r="B21" s="26">
        <f>ECON13310!K23</f>
        <v>2.3731510930348688E-2</v>
      </c>
      <c r="C21" s="26">
        <f>ECON13310!L23</f>
        <v>-2.7406376553163903E-3</v>
      </c>
      <c r="D21" s="26">
        <f>ECON13310!M23</f>
        <v>4.3505935176226446E-2</v>
      </c>
      <c r="E21" s="26">
        <f>ECON13310!N23</f>
        <v>2.7285919706437692E-2</v>
      </c>
      <c r="F21" s="26"/>
      <c r="G21" s="26">
        <f t="shared" si="1"/>
        <v>5.631846110372592E-4</v>
      </c>
      <c r="H21" s="26">
        <f t="shared" si="0"/>
        <v>7.5110947577381218E-6</v>
      </c>
      <c r="I21" s="26">
        <f t="shared" si="0"/>
        <v>1.8927663955580177E-3</v>
      </c>
      <c r="J21" s="26">
        <f t="shared" si="0"/>
        <v>7.4452141422616481E-4</v>
      </c>
      <c r="K21" s="52">
        <f>K$7*(1+2*(SUM(G$7:G20)))</f>
        <v>2.0898651782582807E-3</v>
      </c>
      <c r="L21" s="52">
        <f t="shared" si="2"/>
        <v>4.5715043238066404E-2</v>
      </c>
      <c r="M21" s="52">
        <f t="shared" si="3"/>
        <v>-9.1430086476132807E-2</v>
      </c>
      <c r="N21" s="52">
        <f t="shared" si="4"/>
        <v>9.1430086476132807E-2</v>
      </c>
    </row>
    <row r="22" spans="1:14">
      <c r="A22" s="19">
        <f t="shared" si="5"/>
        <v>16</v>
      </c>
      <c r="B22" s="26">
        <f>ECON13310!K24</f>
        <v>5.3944743497088013E-2</v>
      </c>
      <c r="C22" s="26">
        <f>ECON13310!L24</f>
        <v>2.5967289777052482E-2</v>
      </c>
      <c r="D22" s="26">
        <f>ECON13310!M24</f>
        <v>8.2309989518591489E-2</v>
      </c>
      <c r="E22" s="26">
        <f>ECON13310!N24</f>
        <v>4.7142778365437066E-2</v>
      </c>
      <c r="F22" s="26"/>
      <c r="G22" s="26">
        <f t="shared" si="1"/>
        <v>2.9100353509666195E-3</v>
      </c>
      <c r="H22" s="26">
        <f t="shared" si="0"/>
        <v>6.7430013836541436E-4</v>
      </c>
      <c r="I22" s="26">
        <f t="shared" si="0"/>
        <v>6.7749343745506412E-3</v>
      </c>
      <c r="J22" s="26">
        <f t="shared" si="0"/>
        <v>2.222441552012721E-3</v>
      </c>
      <c r="K22" s="52">
        <f>K$7*(1+2*(SUM(G$7:G21)))</f>
        <v>2.0921179167024302E-3</v>
      </c>
      <c r="L22" s="52">
        <f t="shared" si="2"/>
        <v>4.573967552030108E-2</v>
      </c>
      <c r="M22" s="52">
        <f t="shared" si="3"/>
        <v>-9.1479351040602161E-2</v>
      </c>
      <c r="N22" s="52">
        <f t="shared" si="4"/>
        <v>9.1479351040602161E-2</v>
      </c>
    </row>
    <row r="23" spans="1:14">
      <c r="A23" s="19">
        <f t="shared" si="5"/>
        <v>17</v>
      </c>
      <c r="B23" s="26">
        <f>ECON13310!K25</f>
        <v>2.3650931863474646E-2</v>
      </c>
      <c r="C23" s="26">
        <f>ECON13310!L25</f>
        <v>-4.5442235109233333E-4</v>
      </c>
      <c r="D23" s="26">
        <f>ECON13310!M25</f>
        <v>2.9437756949968929E-2</v>
      </c>
      <c r="E23" s="26">
        <f>ECON13310!N25</f>
        <v>1.0118300909139391E-2</v>
      </c>
      <c r="F23" s="26"/>
      <c r="G23" s="26">
        <f t="shared" si="1"/>
        <v>5.5936657801072028E-4</v>
      </c>
      <c r="H23" s="26">
        <f t="shared" si="1"/>
        <v>2.0649967317228386E-7</v>
      </c>
      <c r="I23" s="26">
        <f t="shared" si="1"/>
        <v>8.6658153424544395E-4</v>
      </c>
      <c r="J23" s="26">
        <f t="shared" si="1"/>
        <v>1.0238001328789102E-4</v>
      </c>
      <c r="K23" s="52">
        <f>K$7*(1+2*(SUM(G$7:G22)))</f>
        <v>2.1037580581062961E-3</v>
      </c>
      <c r="L23" s="52">
        <f t="shared" si="2"/>
        <v>4.5866742396929568E-2</v>
      </c>
      <c r="M23" s="52">
        <f t="shared" si="3"/>
        <v>-9.1733484793859135E-2</v>
      </c>
      <c r="N23" s="52">
        <f t="shared" si="4"/>
        <v>9.1733484793859135E-2</v>
      </c>
    </row>
    <row r="24" spans="1:14">
      <c r="A24" s="19">
        <f t="shared" si="5"/>
        <v>18</v>
      </c>
      <c r="B24" s="26">
        <f>ECON13310!K26</f>
        <v>-5.5948854947371077E-2</v>
      </c>
      <c r="C24" s="26">
        <f>ECON13310!L26</f>
        <v>-4.436237081917857E-2</v>
      </c>
      <c r="D24" s="26">
        <f>ECON13310!M26</f>
        <v>-4.0987459953883601E-2</v>
      </c>
      <c r="E24" s="26">
        <f>ECON13310!N26</f>
        <v>-4.4058253874745344E-2</v>
      </c>
      <c r="F24" s="26"/>
      <c r="G24" s="26">
        <f t="shared" si="1"/>
        <v>3.1302743699219691E-3</v>
      </c>
      <c r="H24" s="26">
        <f t="shared" si="1"/>
        <v>1.9680199446983062E-3</v>
      </c>
      <c r="I24" s="26">
        <f t="shared" si="1"/>
        <v>1.679971873471212E-3</v>
      </c>
      <c r="J24" s="26">
        <f t="shared" si="1"/>
        <v>1.9411297344915132E-3</v>
      </c>
      <c r="K24" s="52">
        <f>K$7*(1+2*(SUM(G$7:G23)))</f>
        <v>2.1059955244183389E-3</v>
      </c>
      <c r="L24" s="52">
        <f t="shared" si="2"/>
        <v>4.5891126859321493E-2</v>
      </c>
      <c r="M24" s="52">
        <f t="shared" si="3"/>
        <v>-9.1782253718642987E-2</v>
      </c>
      <c r="N24" s="52">
        <f t="shared" si="4"/>
        <v>9.1782253718642987E-2</v>
      </c>
    </row>
    <row r="25" spans="1:14">
      <c r="A25" s="19">
        <f t="shared" si="5"/>
        <v>19</v>
      </c>
      <c r="B25" s="26">
        <f>ECON13310!K27</f>
        <v>3.7532414914971859E-3</v>
      </c>
      <c r="C25" s="26">
        <f>ECON13310!L27</f>
        <v>-3.5032379759897293E-2</v>
      </c>
      <c r="D25" s="26">
        <f>ECON13310!M27</f>
        <v>-7.7733116963315238E-2</v>
      </c>
      <c r="E25" s="26">
        <f>ECON13310!N27</f>
        <v>-7.3666236305558491E-2</v>
      </c>
      <c r="F25" s="26"/>
      <c r="G25" s="26">
        <f t="shared" si="1"/>
        <v>1.4086821693496021E-5</v>
      </c>
      <c r="H25" s="26">
        <f t="shared" si="1"/>
        <v>1.2272676316416615E-3</v>
      </c>
      <c r="I25" s="26">
        <f t="shared" si="1"/>
        <v>6.0424374728324471E-3</v>
      </c>
      <c r="J25" s="26">
        <f t="shared" si="1"/>
        <v>5.4267143714263836E-3</v>
      </c>
      <c r="K25" s="52">
        <f>K$7*(1+2*(SUM(G$7:G24)))</f>
        <v>2.118516621898027E-3</v>
      </c>
      <c r="L25" s="52">
        <f t="shared" si="2"/>
        <v>4.6027346457275013E-2</v>
      </c>
      <c r="M25" s="52">
        <f t="shared" si="3"/>
        <v>-9.2054692914550026E-2</v>
      </c>
      <c r="N25" s="52">
        <f t="shared" si="4"/>
        <v>9.2054692914550026E-2</v>
      </c>
    </row>
    <row r="26" spans="1:14">
      <c r="A26" s="19">
        <f t="shared" si="5"/>
        <v>20</v>
      </c>
      <c r="B26" s="26">
        <f>ECON13310!K28</f>
        <v>-8.6949969390342011E-2</v>
      </c>
      <c r="C26" s="26">
        <f>ECON13310!L28</f>
        <v>-7.9872870636427021E-2</v>
      </c>
      <c r="D26" s="26">
        <f>ECON13310!M28</f>
        <v>-7.1398009430890724E-2</v>
      </c>
      <c r="E26" s="26">
        <f>ECON13310!N28</f>
        <v>-6.6835163700240785E-2</v>
      </c>
      <c r="F26" s="26"/>
      <c r="G26" s="26">
        <f t="shared" si="1"/>
        <v>7.5602971769814127E-3</v>
      </c>
      <c r="H26" s="26">
        <f t="shared" si="1"/>
        <v>6.379675463703406E-3</v>
      </c>
      <c r="I26" s="26">
        <f t="shared" si="1"/>
        <v>5.0976757506935606E-3</v>
      </c>
      <c r="J26" s="26">
        <f t="shared" si="1"/>
        <v>4.4669391068379834E-3</v>
      </c>
      <c r="K26" s="52">
        <f>K$7*(1+2*(SUM(G$7:G25)))</f>
        <v>2.1185729691848014E-3</v>
      </c>
      <c r="L26" s="52">
        <f t="shared" si="2"/>
        <v>4.6027958559823196E-2</v>
      </c>
      <c r="M26" s="52">
        <f t="shared" si="3"/>
        <v>-9.2055917119646391E-2</v>
      </c>
      <c r="N26" s="52">
        <f t="shared" si="4"/>
        <v>9.2055917119646391E-2</v>
      </c>
    </row>
    <row r="27" spans="1:14" ht="15.75" thickBot="1">
      <c r="K27" s="41"/>
      <c r="L27" s="41"/>
      <c r="M27" s="41"/>
      <c r="N27" s="41"/>
    </row>
    <row r="28" spans="1:14" ht="15.75" thickBot="1">
      <c r="K28" s="42" t="s">
        <v>29</v>
      </c>
      <c r="L28" s="43"/>
      <c r="M28" s="43"/>
      <c r="N28" s="44"/>
    </row>
    <row r="29" spans="1:14" ht="63.75" thickBot="1">
      <c r="K29" s="45" t="s">
        <v>25</v>
      </c>
      <c r="L29" s="46" t="s">
        <v>26</v>
      </c>
      <c r="M29" s="47" t="s">
        <v>27</v>
      </c>
      <c r="N29" s="48" t="s">
        <v>28</v>
      </c>
    </row>
    <row r="30" spans="1:14">
      <c r="A30" s="19">
        <v>1</v>
      </c>
      <c r="K30" s="52">
        <f>1/L5</f>
        <v>2E-3</v>
      </c>
      <c r="L30" s="52">
        <f>K30^(1/2)</f>
        <v>4.4721359549995794E-2</v>
      </c>
      <c r="M30" s="52">
        <f>-2*L30</f>
        <v>-8.9442719099991588E-2</v>
      </c>
      <c r="N30" s="52">
        <f>2*L30</f>
        <v>8.9442719099991588E-2</v>
      </c>
    </row>
    <row r="31" spans="1:14">
      <c r="A31" s="19">
        <f>A30+1</f>
        <v>2</v>
      </c>
      <c r="K31" s="52">
        <f>K$30*(1+2*H7)</f>
        <v>3.1650635659423694E-3</v>
      </c>
      <c r="L31" s="52">
        <f t="shared" ref="L31:L49" si="6">K31^(1/2)</f>
        <v>5.6258897660213442E-2</v>
      </c>
      <c r="M31" s="52">
        <f t="shared" ref="M31:M49" si="7">-2*L31</f>
        <v>-0.11251779532042688</v>
      </c>
      <c r="N31" s="52">
        <f t="shared" ref="N31:N49" si="8">2*L31</f>
        <v>0.11251779532042688</v>
      </c>
    </row>
    <row r="32" spans="1:14">
      <c r="A32" s="19">
        <f t="shared" ref="A32:A49" si="9">A31+1</f>
        <v>3</v>
      </c>
      <c r="K32" s="52">
        <f>K$30*(1+2*(SUM(H$7:H8)))</f>
        <v>3.3528872526894307E-3</v>
      </c>
      <c r="L32" s="52">
        <f t="shared" si="6"/>
        <v>5.7904121206434268E-2</v>
      </c>
      <c r="M32" s="52">
        <f t="shared" si="7"/>
        <v>-0.11580824241286854</v>
      </c>
      <c r="N32" s="52">
        <f t="shared" si="8"/>
        <v>0.11580824241286854</v>
      </c>
    </row>
    <row r="33" spans="1:14">
      <c r="A33" s="19">
        <f t="shared" si="9"/>
        <v>4</v>
      </c>
      <c r="K33" s="52">
        <f>K$30*(1+2*(SUM(H$7:H9)))</f>
        <v>3.3985662405643705E-3</v>
      </c>
      <c r="L33" s="52">
        <f t="shared" si="6"/>
        <v>5.8297223266330363E-2</v>
      </c>
      <c r="M33" s="52">
        <f t="shared" si="7"/>
        <v>-0.11659444653266073</v>
      </c>
      <c r="N33" s="52">
        <f t="shared" si="8"/>
        <v>0.11659444653266073</v>
      </c>
    </row>
    <row r="34" spans="1:14">
      <c r="A34" s="19">
        <f t="shared" si="9"/>
        <v>5</v>
      </c>
      <c r="K34" s="52">
        <f>K$30*(1+2*(SUM(H$7:H10)))</f>
        <v>3.4336025516344816E-3</v>
      </c>
      <c r="L34" s="52">
        <f t="shared" si="6"/>
        <v>5.8596950019898487E-2</v>
      </c>
      <c r="M34" s="52">
        <f t="shared" si="7"/>
        <v>-0.11719390003979697</v>
      </c>
      <c r="N34" s="52">
        <f t="shared" si="8"/>
        <v>0.11719390003979697</v>
      </c>
    </row>
    <row r="35" spans="1:14">
      <c r="A35" s="19">
        <f t="shared" si="9"/>
        <v>6</v>
      </c>
      <c r="K35" s="52">
        <f>K$30*(1+2*(SUM(H$7:H11)))</f>
        <v>3.4641080998019068E-3</v>
      </c>
      <c r="L35" s="52">
        <f t="shared" si="6"/>
        <v>5.8856674216284995E-2</v>
      </c>
      <c r="M35" s="52">
        <f t="shared" si="7"/>
        <v>-0.11771334843256999</v>
      </c>
      <c r="N35" s="52">
        <f t="shared" si="8"/>
        <v>0.11771334843256999</v>
      </c>
    </row>
    <row r="36" spans="1:14">
      <c r="A36" s="19">
        <f t="shared" si="9"/>
        <v>7</v>
      </c>
      <c r="K36" s="52">
        <f>K$30*(1+2*(SUM(H$7:H12)))</f>
        <v>3.4718193453030189E-3</v>
      </c>
      <c r="L36" s="52">
        <f t="shared" si="6"/>
        <v>5.892214647569298E-2</v>
      </c>
      <c r="M36" s="52">
        <f t="shared" si="7"/>
        <v>-0.11784429295138596</v>
      </c>
      <c r="N36" s="52">
        <f t="shared" si="8"/>
        <v>0.11784429295138596</v>
      </c>
    </row>
    <row r="37" spans="1:14">
      <c r="A37" s="19">
        <f t="shared" si="9"/>
        <v>8</v>
      </c>
      <c r="K37" s="52">
        <f>K$30*(1+2*(SUM(H$7:H13)))</f>
        <v>3.4721095703455968E-3</v>
      </c>
      <c r="L37" s="52">
        <f t="shared" si="6"/>
        <v>5.8924609208255228E-2</v>
      </c>
      <c r="M37" s="52">
        <f t="shared" si="7"/>
        <v>-0.11784921841651046</v>
      </c>
      <c r="N37" s="52">
        <f t="shared" si="8"/>
        <v>0.11784921841651046</v>
      </c>
    </row>
    <row r="38" spans="1:14">
      <c r="A38" s="19">
        <f t="shared" si="9"/>
        <v>9</v>
      </c>
      <c r="K38" s="52">
        <f>K$30*(1+2*(SUM(H$7:H14)))</f>
        <v>3.4721360711432738E-3</v>
      </c>
      <c r="L38" s="52">
        <f t="shared" si="6"/>
        <v>5.8924834078198929E-2</v>
      </c>
      <c r="M38" s="52">
        <f t="shared" si="7"/>
        <v>-0.11784966815639786</v>
      </c>
      <c r="N38" s="52">
        <f t="shared" si="8"/>
        <v>0.11784966815639786</v>
      </c>
    </row>
    <row r="39" spans="1:14">
      <c r="A39" s="19">
        <f t="shared" si="9"/>
        <v>10</v>
      </c>
      <c r="K39" s="52">
        <f>K$30*(1+2*(SUM(H$7:H15)))</f>
        <v>3.4737275348453232E-3</v>
      </c>
      <c r="L39" s="52">
        <f t="shared" si="6"/>
        <v>5.8938336715972255E-2</v>
      </c>
      <c r="M39" s="52">
        <f t="shared" si="7"/>
        <v>-0.11787667343194451</v>
      </c>
      <c r="N39" s="52">
        <f t="shared" si="8"/>
        <v>0.11787667343194451</v>
      </c>
    </row>
    <row r="40" spans="1:14">
      <c r="A40" s="19">
        <f t="shared" si="9"/>
        <v>11</v>
      </c>
      <c r="K40" s="52">
        <f>K$30*(1+2*(SUM(H$7:H16)))</f>
        <v>3.4737605987736763E-3</v>
      </c>
      <c r="L40" s="52">
        <f t="shared" si="6"/>
        <v>5.893861721124509E-2</v>
      </c>
      <c r="M40" s="52">
        <f t="shared" si="7"/>
        <v>-0.11787723442249018</v>
      </c>
      <c r="N40" s="52">
        <f t="shared" si="8"/>
        <v>0.11787723442249018</v>
      </c>
    </row>
    <row r="41" spans="1:14">
      <c r="A41" s="19">
        <f t="shared" si="9"/>
        <v>12</v>
      </c>
      <c r="K41" s="52">
        <f>K$30*(1+2*(SUM(H$7:H17)))</f>
        <v>3.4775355885772702E-3</v>
      </c>
      <c r="L41" s="52">
        <f t="shared" si="6"/>
        <v>5.8970633272649106E-2</v>
      </c>
      <c r="M41" s="52">
        <f t="shared" si="7"/>
        <v>-0.11794126654529821</v>
      </c>
      <c r="N41" s="52">
        <f t="shared" si="8"/>
        <v>0.11794126654529821</v>
      </c>
    </row>
    <row r="42" spans="1:14">
      <c r="A42" s="19">
        <f t="shared" si="9"/>
        <v>13</v>
      </c>
      <c r="K42" s="52">
        <f>K$30*(1+2*(SUM(H$7:H18)))</f>
        <v>3.4787664957134741E-3</v>
      </c>
      <c r="L42" s="52">
        <f t="shared" si="6"/>
        <v>5.898106896041707E-2</v>
      </c>
      <c r="M42" s="52">
        <f t="shared" si="7"/>
        <v>-0.11796213792083414</v>
      </c>
      <c r="N42" s="52">
        <f t="shared" si="8"/>
        <v>0.11796213792083414</v>
      </c>
    </row>
    <row r="43" spans="1:14">
      <c r="A43" s="19">
        <f t="shared" si="9"/>
        <v>14</v>
      </c>
      <c r="K43" s="52">
        <f>K$30*(1+2*(SUM(H$7:H19)))</f>
        <v>3.4846791532743416E-3</v>
      </c>
      <c r="L43" s="52">
        <f t="shared" si="6"/>
        <v>5.9031171030857435E-2</v>
      </c>
      <c r="M43" s="52">
        <f t="shared" si="7"/>
        <v>-0.11806234206171487</v>
      </c>
      <c r="N43" s="52">
        <f t="shared" si="8"/>
        <v>0.11806234206171487</v>
      </c>
    </row>
    <row r="44" spans="1:14">
      <c r="A44" s="19">
        <f t="shared" si="9"/>
        <v>15</v>
      </c>
      <c r="K44" s="52">
        <f>K$30*(1+2*(SUM(H$7:H20)))</f>
        <v>3.4934761020301418E-3</v>
      </c>
      <c r="L44" s="52">
        <f t="shared" si="6"/>
        <v>5.9105635112315154E-2</v>
      </c>
      <c r="M44" s="52">
        <f t="shared" si="7"/>
        <v>-0.11821127022463031</v>
      </c>
      <c r="N44" s="52">
        <f t="shared" si="8"/>
        <v>0.11821127022463031</v>
      </c>
    </row>
    <row r="45" spans="1:14">
      <c r="A45" s="19">
        <f t="shared" si="9"/>
        <v>16</v>
      </c>
      <c r="K45" s="52">
        <f>K$30*(1+2*(SUM(H$7:H21)))</f>
        <v>3.4935061464091729E-3</v>
      </c>
      <c r="L45" s="52">
        <f t="shared" si="6"/>
        <v>5.9105889270098737E-2</v>
      </c>
      <c r="M45" s="52">
        <f t="shared" si="7"/>
        <v>-0.11821177854019747</v>
      </c>
      <c r="N45" s="52">
        <f t="shared" si="8"/>
        <v>0.11821177854019747</v>
      </c>
    </row>
    <row r="46" spans="1:14">
      <c r="A46" s="19">
        <f t="shared" si="9"/>
        <v>17</v>
      </c>
      <c r="K46" s="52">
        <f>K$30*(1+2*(SUM(H$7:H22)))</f>
        <v>3.4962033469626346E-3</v>
      </c>
      <c r="L46" s="52">
        <f t="shared" si="6"/>
        <v>5.9128701549777285E-2</v>
      </c>
      <c r="M46" s="52">
        <f t="shared" si="7"/>
        <v>-0.11825740309955457</v>
      </c>
      <c r="N46" s="52">
        <f t="shared" si="8"/>
        <v>0.11825740309955457</v>
      </c>
    </row>
    <row r="47" spans="1:14">
      <c r="A47" s="19">
        <f t="shared" si="9"/>
        <v>18</v>
      </c>
      <c r="K47" s="52">
        <f>K$30*(1+2*(SUM(H$7:H23)))</f>
        <v>3.4962041729613277E-3</v>
      </c>
      <c r="L47" s="52">
        <f t="shared" si="6"/>
        <v>5.9128708534529381E-2</v>
      </c>
      <c r="M47" s="52">
        <f t="shared" si="7"/>
        <v>-0.11825741706905876</v>
      </c>
      <c r="N47" s="52">
        <f t="shared" si="8"/>
        <v>0.11825741706905876</v>
      </c>
    </row>
    <row r="48" spans="1:14">
      <c r="A48" s="19">
        <f t="shared" si="9"/>
        <v>19</v>
      </c>
      <c r="K48" s="52">
        <f>K$30*(1+2*(SUM(H$7:H24)))</f>
        <v>3.504076252740121E-3</v>
      </c>
      <c r="L48" s="52">
        <f t="shared" si="6"/>
        <v>5.9195238429624736E-2</v>
      </c>
      <c r="M48" s="52">
        <f t="shared" si="7"/>
        <v>-0.11839047685924947</v>
      </c>
      <c r="N48" s="52">
        <f t="shared" si="8"/>
        <v>0.11839047685924947</v>
      </c>
    </row>
    <row r="49" spans="1:14">
      <c r="A49" s="19">
        <f t="shared" si="9"/>
        <v>20</v>
      </c>
      <c r="K49" s="52">
        <f>K$30*(1+2*(SUM(H$7:H25)))</f>
        <v>3.5089853232666873E-3</v>
      </c>
      <c r="L49" s="52">
        <f t="shared" si="6"/>
        <v>5.9236688996488381E-2</v>
      </c>
      <c r="M49" s="52">
        <f t="shared" si="7"/>
        <v>-0.11847337799297676</v>
      </c>
      <c r="N49" s="52">
        <f t="shared" si="8"/>
        <v>0.11847337799297676</v>
      </c>
    </row>
    <row r="50" spans="1:14" ht="15.75" thickBot="1">
      <c r="K50" s="41"/>
      <c r="L50" s="41"/>
      <c r="M50" s="41"/>
      <c r="N50" s="41"/>
    </row>
    <row r="51" spans="1:14" ht="15.75" thickBot="1">
      <c r="K51" s="42" t="s">
        <v>30</v>
      </c>
      <c r="L51" s="43"/>
      <c r="M51" s="43"/>
      <c r="N51" s="44"/>
    </row>
    <row r="52" spans="1:14" ht="63.75" thickBot="1">
      <c r="K52" s="45" t="s">
        <v>25</v>
      </c>
      <c r="L52" s="46" t="s">
        <v>26</v>
      </c>
      <c r="M52" s="47" t="s">
        <v>27</v>
      </c>
      <c r="N52" s="48" t="s">
        <v>28</v>
      </c>
    </row>
    <row r="53" spans="1:14">
      <c r="A53" s="19">
        <v>1</v>
      </c>
      <c r="K53" s="52">
        <f>1/L5</f>
        <v>2E-3</v>
      </c>
      <c r="L53" s="52">
        <f>K53^(1/2)</f>
        <v>4.4721359549995794E-2</v>
      </c>
      <c r="M53" s="52">
        <f>-2*L53</f>
        <v>-8.9442719099991588E-2</v>
      </c>
      <c r="N53" s="52">
        <f>2*L53</f>
        <v>8.9442719099991588E-2</v>
      </c>
    </row>
    <row r="54" spans="1:14">
      <c r="A54" s="19">
        <f>A53+1</f>
        <v>2</v>
      </c>
      <c r="K54" s="52">
        <f>K$53*(1+2*I7)</f>
        <v>2.7386247173305073E-3</v>
      </c>
      <c r="L54" s="52">
        <f t="shared" ref="L54:L72" si="10">K54^(1/2)</f>
        <v>5.2331870951940057E-2</v>
      </c>
      <c r="M54" s="52">
        <f t="shared" ref="M54:M72" si="11">-2*L54</f>
        <v>-0.10466374190388011</v>
      </c>
      <c r="N54" s="52">
        <f t="shared" ref="N54:N72" si="12">2*L54</f>
        <v>0.10466374190388011</v>
      </c>
    </row>
    <row r="55" spans="1:14">
      <c r="A55" s="19">
        <f t="shared" ref="A55:A72" si="13">A54+1</f>
        <v>3</v>
      </c>
      <c r="K55" s="52">
        <f>K$53*(1+2*(SUM(I$7:I8)))</f>
        <v>2.7807662903978495E-3</v>
      </c>
      <c r="L55" s="52">
        <f t="shared" si="10"/>
        <v>5.2732971568060241E-2</v>
      </c>
      <c r="M55" s="52">
        <f t="shared" si="11"/>
        <v>-0.10546594313612048</v>
      </c>
      <c r="N55" s="52">
        <f t="shared" si="12"/>
        <v>0.10546594313612048</v>
      </c>
    </row>
    <row r="56" spans="1:14">
      <c r="A56" s="19">
        <f t="shared" si="13"/>
        <v>4</v>
      </c>
      <c r="K56" s="52">
        <f>K$53*(1+2*(SUM(I$7:I9)))</f>
        <v>2.7997709856028485E-3</v>
      </c>
      <c r="L56" s="52">
        <f t="shared" si="10"/>
        <v>5.2912862194393229E-2</v>
      </c>
      <c r="M56" s="52">
        <f t="shared" si="11"/>
        <v>-0.10582572438878646</v>
      </c>
      <c r="N56" s="52">
        <f t="shared" si="12"/>
        <v>0.10582572438878646</v>
      </c>
    </row>
    <row r="57" spans="1:14">
      <c r="A57" s="19">
        <f t="shared" si="13"/>
        <v>5</v>
      </c>
      <c r="K57" s="52">
        <f>K$53*(1+2*(SUM(I$7:I10)))</f>
        <v>2.8009080009925224E-3</v>
      </c>
      <c r="L57" s="52">
        <f t="shared" si="10"/>
        <v>5.2923605328742698E-2</v>
      </c>
      <c r="M57" s="52">
        <f t="shared" si="11"/>
        <v>-0.1058472106574854</v>
      </c>
      <c r="N57" s="52">
        <f t="shared" si="12"/>
        <v>0.1058472106574854</v>
      </c>
    </row>
    <row r="58" spans="1:14">
      <c r="A58" s="19">
        <f t="shared" si="13"/>
        <v>6</v>
      </c>
      <c r="K58" s="52">
        <f>K$53*(1+2*(SUM(I$7:I11)))</f>
        <v>2.8113097663024929E-3</v>
      </c>
      <c r="L58" s="52">
        <f t="shared" si="10"/>
        <v>5.302178577059144E-2</v>
      </c>
      <c r="M58" s="52">
        <f t="shared" si="11"/>
        <v>-0.10604357154118288</v>
      </c>
      <c r="N58" s="52">
        <f t="shared" si="12"/>
        <v>0.10604357154118288</v>
      </c>
    </row>
    <row r="59" spans="1:14">
      <c r="A59" s="19">
        <f t="shared" si="13"/>
        <v>7</v>
      </c>
      <c r="K59" s="52">
        <f>K$53*(1+2*(SUM(I$7:I12)))</f>
        <v>2.8116098113147993E-3</v>
      </c>
      <c r="L59" s="52">
        <f t="shared" si="10"/>
        <v>5.3024615145371864E-2</v>
      </c>
      <c r="M59" s="52">
        <f t="shared" si="11"/>
        <v>-0.10604923029074373</v>
      </c>
      <c r="N59" s="52">
        <f t="shared" si="12"/>
        <v>0.10604923029074373</v>
      </c>
    </row>
    <row r="60" spans="1:14">
      <c r="A60" s="19">
        <f t="shared" si="13"/>
        <v>8</v>
      </c>
      <c r="K60" s="52">
        <f>K$53*(1+2*(SUM(I$7:I13)))</f>
        <v>2.8149398206226421E-3</v>
      </c>
      <c r="L60" s="52">
        <f t="shared" si="10"/>
        <v>5.3056006451886691E-2</v>
      </c>
      <c r="M60" s="52">
        <f t="shared" si="11"/>
        <v>-0.10611201290377338</v>
      </c>
      <c r="N60" s="52">
        <f t="shared" si="12"/>
        <v>0.10611201290377338</v>
      </c>
    </row>
    <row r="61" spans="1:14">
      <c r="A61" s="19">
        <f t="shared" si="13"/>
        <v>9</v>
      </c>
      <c r="K61" s="52">
        <f>K$53*(1+2*(SUM(I$7:I14)))</f>
        <v>2.81972081797199E-3</v>
      </c>
      <c r="L61" s="52">
        <f t="shared" si="10"/>
        <v>5.3101043473476016E-2</v>
      </c>
      <c r="M61" s="52">
        <f t="shared" si="11"/>
        <v>-0.10620208694695203</v>
      </c>
      <c r="N61" s="52">
        <f t="shared" si="12"/>
        <v>0.10620208694695203</v>
      </c>
    </row>
    <row r="62" spans="1:14">
      <c r="A62" s="19">
        <f t="shared" si="13"/>
        <v>10</v>
      </c>
      <c r="K62" s="52">
        <f>K$53*(1+2*(SUM(I$7:I15)))</f>
        <v>2.8254889028363288E-3</v>
      </c>
      <c r="L62" s="52">
        <f t="shared" si="10"/>
        <v>5.3155328075709669E-2</v>
      </c>
      <c r="M62" s="52">
        <f t="shared" si="11"/>
        <v>-0.10631065615141934</v>
      </c>
      <c r="N62" s="52">
        <f t="shared" si="12"/>
        <v>0.10631065615141934</v>
      </c>
    </row>
    <row r="63" spans="1:14">
      <c r="A63" s="19">
        <f t="shared" si="13"/>
        <v>11</v>
      </c>
      <c r="K63" s="52">
        <f>K$53*(1+2*(SUM(I$7:I16)))</f>
        <v>2.8255036193916153E-3</v>
      </c>
      <c r="L63" s="52">
        <f t="shared" si="10"/>
        <v>5.3155466505258098E-2</v>
      </c>
      <c r="M63" s="52">
        <f t="shared" si="11"/>
        <v>-0.1063109330105162</v>
      </c>
      <c r="N63" s="52">
        <f t="shared" si="12"/>
        <v>0.1063109330105162</v>
      </c>
    </row>
    <row r="64" spans="1:14">
      <c r="A64" s="19">
        <f t="shared" si="13"/>
        <v>12</v>
      </c>
      <c r="K64" s="52">
        <f>K$53*(1+2*(SUM(I$7:I17)))</f>
        <v>2.8339220568634688E-3</v>
      </c>
      <c r="L64" s="52">
        <f t="shared" si="10"/>
        <v>5.3234594549629741E-2</v>
      </c>
      <c r="M64" s="52">
        <f t="shared" si="11"/>
        <v>-0.10646918909925948</v>
      </c>
      <c r="N64" s="52">
        <f t="shared" si="12"/>
        <v>0.10646918909925948</v>
      </c>
    </row>
    <row r="65" spans="1:14">
      <c r="A65" s="19">
        <f t="shared" si="13"/>
        <v>13</v>
      </c>
      <c r="K65" s="52">
        <f>K$53*(1+2*(SUM(I$7:I18)))</f>
        <v>2.8388139349390684E-3</v>
      </c>
      <c r="L65" s="52">
        <f t="shared" si="10"/>
        <v>5.3280521158666119E-2</v>
      </c>
      <c r="M65" s="52">
        <f t="shared" si="11"/>
        <v>-0.10656104231733224</v>
      </c>
      <c r="N65" s="52">
        <f t="shared" si="12"/>
        <v>0.10656104231733224</v>
      </c>
    </row>
    <row r="66" spans="1:14">
      <c r="A66" s="19">
        <f t="shared" si="13"/>
        <v>14</v>
      </c>
      <c r="K66" s="52">
        <f>K$53*(1+2*(SUM(I$7:I19)))</f>
        <v>2.8437871683642006E-3</v>
      </c>
      <c r="L66" s="52">
        <f t="shared" si="10"/>
        <v>5.3327171014073124E-2</v>
      </c>
      <c r="M66" s="52">
        <f t="shared" si="11"/>
        <v>-0.10665434202814625</v>
      </c>
      <c r="N66" s="52">
        <f t="shared" si="12"/>
        <v>0.10665434202814625</v>
      </c>
    </row>
    <row r="67" spans="1:14">
      <c r="A67" s="19">
        <f t="shared" si="13"/>
        <v>15</v>
      </c>
      <c r="K67" s="52">
        <f>K$53*(1+2*(SUM(I$7:I20)))</f>
        <v>2.8478001835744414E-3</v>
      </c>
      <c r="L67" s="52">
        <f t="shared" si="10"/>
        <v>5.3364784114380538E-2</v>
      </c>
      <c r="M67" s="52">
        <f t="shared" si="11"/>
        <v>-0.10672956822876108</v>
      </c>
      <c r="N67" s="52">
        <f t="shared" si="12"/>
        <v>0.10672956822876108</v>
      </c>
    </row>
    <row r="68" spans="1:14">
      <c r="A68" s="19">
        <f t="shared" si="13"/>
        <v>16</v>
      </c>
      <c r="K68" s="52">
        <f>K$53*(1+2*(SUM(I$7:I21)))</f>
        <v>2.8553712491566738E-3</v>
      </c>
      <c r="L68" s="52">
        <f t="shared" si="10"/>
        <v>5.3435673937517379E-2</v>
      </c>
      <c r="M68" s="52">
        <f t="shared" si="11"/>
        <v>-0.10687134787503476</v>
      </c>
      <c r="N68" s="52">
        <f t="shared" si="12"/>
        <v>0.10687134787503476</v>
      </c>
    </row>
    <row r="69" spans="1:14">
      <c r="A69" s="19">
        <f t="shared" si="13"/>
        <v>17</v>
      </c>
      <c r="K69" s="52">
        <f>K$53*(1+2*(SUM(I$7:I22)))</f>
        <v>2.8824709866548761E-3</v>
      </c>
      <c r="L69" s="52">
        <f t="shared" si="10"/>
        <v>5.3688648582869695E-2</v>
      </c>
      <c r="M69" s="52">
        <f t="shared" si="11"/>
        <v>-0.10737729716573939</v>
      </c>
      <c r="N69" s="52">
        <f t="shared" si="12"/>
        <v>0.10737729716573939</v>
      </c>
    </row>
    <row r="70" spans="1:14">
      <c r="A70" s="19">
        <f t="shared" si="13"/>
        <v>18</v>
      </c>
      <c r="K70" s="52">
        <f>K$53*(1+2*(SUM(I$7:I23)))</f>
        <v>2.8859373127918578E-3</v>
      </c>
      <c r="L70" s="52">
        <f t="shared" si="10"/>
        <v>5.3720920624947016E-2</v>
      </c>
      <c r="M70" s="52">
        <f t="shared" si="11"/>
        <v>-0.10744184124989403</v>
      </c>
      <c r="N70" s="52">
        <f t="shared" si="12"/>
        <v>0.10744184124989403</v>
      </c>
    </row>
    <row r="71" spans="1:14">
      <c r="A71" s="19">
        <f t="shared" si="13"/>
        <v>19</v>
      </c>
      <c r="K71" s="52">
        <f>K$53*(1+2*(SUM(I$7:I24)))</f>
        <v>2.8926572002857432E-3</v>
      </c>
      <c r="L71" s="52">
        <f t="shared" si="10"/>
        <v>5.3783428677295603E-2</v>
      </c>
      <c r="M71" s="52">
        <f t="shared" si="11"/>
        <v>-0.10756685735459121</v>
      </c>
      <c r="N71" s="52">
        <f t="shared" si="12"/>
        <v>0.10756685735459121</v>
      </c>
    </row>
    <row r="72" spans="1:14">
      <c r="A72" s="19">
        <f t="shared" si="13"/>
        <v>20</v>
      </c>
      <c r="K72" s="52">
        <f>K$53*(1+2*(SUM(I$7:I25)))</f>
        <v>2.9168269501770724E-3</v>
      </c>
      <c r="L72" s="52">
        <f t="shared" si="10"/>
        <v>5.4007656403301491E-2</v>
      </c>
      <c r="M72" s="52">
        <f t="shared" si="11"/>
        <v>-0.10801531280660298</v>
      </c>
      <c r="N72" s="52">
        <f t="shared" si="12"/>
        <v>0.10801531280660298</v>
      </c>
    </row>
    <row r="73" spans="1:14" ht="15.75" thickBot="1">
      <c r="K73" s="41"/>
      <c r="L73" s="41"/>
      <c r="M73" s="41"/>
      <c r="N73" s="41"/>
    </row>
    <row r="74" spans="1:14" ht="15.75" thickBot="1">
      <c r="K74" s="42" t="s">
        <v>31</v>
      </c>
      <c r="L74" s="43"/>
      <c r="M74" s="43"/>
      <c r="N74" s="44"/>
    </row>
    <row r="75" spans="1:14" ht="63.75" thickBot="1">
      <c r="K75" s="45" t="s">
        <v>25</v>
      </c>
      <c r="L75" s="46" t="s">
        <v>26</v>
      </c>
      <c r="M75" s="47" t="s">
        <v>27</v>
      </c>
      <c r="N75" s="48" t="s">
        <v>28</v>
      </c>
    </row>
    <row r="76" spans="1:14">
      <c r="A76" s="19">
        <v>1</v>
      </c>
      <c r="K76" s="52">
        <f>1/L5</f>
        <v>2E-3</v>
      </c>
      <c r="L76" s="52">
        <f>K76^(1/2)</f>
        <v>4.4721359549995794E-2</v>
      </c>
      <c r="M76" s="52">
        <f>-2*L76</f>
        <v>-8.9442719099991588E-2</v>
      </c>
      <c r="N76" s="52">
        <f>2*L76</f>
        <v>8.9442719099991588E-2</v>
      </c>
    </row>
    <row r="77" spans="1:14">
      <c r="A77" s="19">
        <f>A76+1</f>
        <v>2</v>
      </c>
      <c r="K77" s="52">
        <f>K$76*(1+2*J7)</f>
        <v>4.1311617327731177E-3</v>
      </c>
      <c r="L77" s="52">
        <f t="shared" ref="L77:L95" si="14">K77^(1/2)</f>
        <v>6.4274114017799713E-2</v>
      </c>
      <c r="M77" s="52">
        <f t="shared" ref="M77:M95" si="15">-2*L77</f>
        <v>-0.12854822803559943</v>
      </c>
      <c r="N77" s="52">
        <f t="shared" ref="N77:N95" si="16">2*L77</f>
        <v>0.12854822803559943</v>
      </c>
    </row>
    <row r="78" spans="1:14">
      <c r="A78" s="19">
        <f t="shared" ref="A78:A95" si="17">A77+1</f>
        <v>3</v>
      </c>
      <c r="K78" s="52">
        <f>K$53*(1+2*(SUM(J$7:J8)))</f>
        <v>4.5751716160566374E-3</v>
      </c>
      <c r="L78" s="52">
        <f t="shared" si="14"/>
        <v>6.7640014902841633E-2</v>
      </c>
      <c r="M78" s="52">
        <f t="shared" si="15"/>
        <v>-0.13528002980568327</v>
      </c>
      <c r="N78" s="52">
        <f t="shared" si="16"/>
        <v>0.13528002980568327</v>
      </c>
    </row>
    <row r="79" spans="1:14">
      <c r="A79" s="19">
        <f t="shared" si="17"/>
        <v>4</v>
      </c>
      <c r="K79" s="52">
        <f>K$53*(1+2*(SUM(J$7:J9)))</f>
        <v>4.673427768379184E-3</v>
      </c>
      <c r="L79" s="52">
        <f t="shared" si="14"/>
        <v>6.8362473392784617E-2</v>
      </c>
      <c r="M79" s="52">
        <f t="shared" si="15"/>
        <v>-0.13672494678556923</v>
      </c>
      <c r="N79" s="52">
        <f t="shared" si="16"/>
        <v>0.13672494678556923</v>
      </c>
    </row>
    <row r="80" spans="1:14">
      <c r="A80" s="19">
        <f t="shared" si="17"/>
        <v>5</v>
      </c>
      <c r="K80" s="52">
        <f>K$53*(1+2*(SUM(J$7:J10)))</f>
        <v>4.7201489680338609E-3</v>
      </c>
      <c r="L80" s="52">
        <f t="shared" si="14"/>
        <v>6.8703340297498347E-2</v>
      </c>
      <c r="M80" s="52">
        <f t="shared" si="15"/>
        <v>-0.13740668059499669</v>
      </c>
      <c r="N80" s="52">
        <f t="shared" si="16"/>
        <v>0.13740668059499669</v>
      </c>
    </row>
    <row r="81" spans="1:14">
      <c r="A81" s="19">
        <f t="shared" si="17"/>
        <v>6</v>
      </c>
      <c r="K81" s="52">
        <f>K$53*(1+2*(SUM(J$7:J11)))</f>
        <v>4.7493264763286708E-3</v>
      </c>
      <c r="L81" s="52">
        <f t="shared" si="14"/>
        <v>6.8915357332953522E-2</v>
      </c>
      <c r="M81" s="52">
        <f t="shared" si="15"/>
        <v>-0.13783071466590704</v>
      </c>
      <c r="N81" s="52">
        <f t="shared" si="16"/>
        <v>0.13783071466590704</v>
      </c>
    </row>
    <row r="82" spans="1:14">
      <c r="A82" s="19">
        <f t="shared" si="17"/>
        <v>7</v>
      </c>
      <c r="K82" s="52">
        <f>K$53*(1+2*(SUM(J$7:J12)))</f>
        <v>4.7566155753154286E-3</v>
      </c>
      <c r="L82" s="52">
        <f t="shared" si="14"/>
        <v>6.8968221488707598E-2</v>
      </c>
      <c r="M82" s="52">
        <f t="shared" si="15"/>
        <v>-0.1379364429774152</v>
      </c>
      <c r="N82" s="52">
        <f t="shared" si="16"/>
        <v>0.1379364429774152</v>
      </c>
    </row>
    <row r="83" spans="1:14">
      <c r="A83" s="19">
        <f t="shared" si="17"/>
        <v>8</v>
      </c>
      <c r="K83" s="52">
        <f>K$53*(1+2*(SUM(J$7:J13)))</f>
        <v>4.7566344611666535E-3</v>
      </c>
      <c r="L83" s="52">
        <f t="shared" si="14"/>
        <v>6.8968358405624333E-2</v>
      </c>
      <c r="M83" s="52">
        <f t="shared" si="15"/>
        <v>-0.13793671681124867</v>
      </c>
      <c r="N83" s="52">
        <f t="shared" si="16"/>
        <v>0.13793671681124867</v>
      </c>
    </row>
    <row r="84" spans="1:14">
      <c r="A84" s="19">
        <f t="shared" si="17"/>
        <v>9</v>
      </c>
      <c r="K84" s="52">
        <f>K$53*(1+2*(SUM(J$7:J14)))</f>
        <v>4.757829271830891E-3</v>
      </c>
      <c r="L84" s="52">
        <f t="shared" si="14"/>
        <v>6.8977019882210708E-2</v>
      </c>
      <c r="M84" s="52">
        <f t="shared" si="15"/>
        <v>-0.13795403976442142</v>
      </c>
      <c r="N84" s="52">
        <f t="shared" si="16"/>
        <v>0.13795403976442142</v>
      </c>
    </row>
    <row r="85" spans="1:14">
      <c r="A85" s="19">
        <f t="shared" si="17"/>
        <v>10</v>
      </c>
      <c r="K85" s="52">
        <f>K$53*(1+2*(SUM(J$7:J15)))</f>
        <v>4.7591564100471061E-3</v>
      </c>
      <c r="L85" s="52">
        <f t="shared" si="14"/>
        <v>6.8986639358988244E-2</v>
      </c>
      <c r="M85" s="52">
        <f t="shared" si="15"/>
        <v>-0.13797327871797649</v>
      </c>
      <c r="N85" s="52">
        <f t="shared" si="16"/>
        <v>0.13797327871797649</v>
      </c>
    </row>
    <row r="86" spans="1:14">
      <c r="A86" s="19">
        <f t="shared" si="17"/>
        <v>11</v>
      </c>
      <c r="K86" s="52">
        <f>K$53*(1+2*(SUM(J$7:J16)))</f>
        <v>4.7592595470136593E-3</v>
      </c>
      <c r="L86" s="52">
        <f t="shared" si="14"/>
        <v>6.8987386869004241E-2</v>
      </c>
      <c r="M86" s="52">
        <f t="shared" si="15"/>
        <v>-0.13797477373800848</v>
      </c>
      <c r="N86" s="52">
        <f t="shared" si="16"/>
        <v>0.13797477373800848</v>
      </c>
    </row>
    <row r="87" spans="1:14">
      <c r="A87" s="19">
        <f t="shared" si="17"/>
        <v>12</v>
      </c>
      <c r="K87" s="52">
        <f>K$53*(1+2*(SUM(J$7:J17)))</f>
        <v>4.7627781241828529E-3</v>
      </c>
      <c r="L87" s="52">
        <f t="shared" si="14"/>
        <v>6.9012883755012383E-2</v>
      </c>
      <c r="M87" s="52">
        <f t="shared" si="15"/>
        <v>-0.13802576751002477</v>
      </c>
      <c r="N87" s="52">
        <f t="shared" si="16"/>
        <v>0.13802576751002477</v>
      </c>
    </row>
    <row r="88" spans="1:14">
      <c r="A88" s="19">
        <f t="shared" si="17"/>
        <v>13</v>
      </c>
      <c r="K88" s="52">
        <f>K$53*(1+2*(SUM(J$7:J18)))</f>
        <v>4.7645025717985984E-3</v>
      </c>
      <c r="L88" s="52">
        <f t="shared" si="14"/>
        <v>6.9025376288714274E-2</v>
      </c>
      <c r="M88" s="52">
        <f t="shared" si="15"/>
        <v>-0.13805075257742855</v>
      </c>
      <c r="N88" s="52">
        <f t="shared" si="16"/>
        <v>0.13805075257742855</v>
      </c>
    </row>
    <row r="89" spans="1:14">
      <c r="A89" s="19">
        <f t="shared" si="17"/>
        <v>14</v>
      </c>
      <c r="K89" s="52">
        <f>K$53*(1+2*(SUM(J$7:J19)))</f>
        <v>4.7650776368109021E-3</v>
      </c>
      <c r="L89" s="52">
        <f t="shared" si="14"/>
        <v>6.9029541768802882E-2</v>
      </c>
      <c r="M89" s="52">
        <f t="shared" si="15"/>
        <v>-0.13805908353760576</v>
      </c>
      <c r="N89" s="52">
        <f t="shared" si="16"/>
        <v>0.13805908353760576</v>
      </c>
    </row>
    <row r="90" spans="1:14">
      <c r="A90" s="19">
        <f t="shared" si="17"/>
        <v>15</v>
      </c>
      <c r="K90" s="52">
        <f>K$53*(1+2*(SUM(J$7:J20)))</f>
        <v>4.7656048892933791E-3</v>
      </c>
      <c r="L90" s="52">
        <f t="shared" si="14"/>
        <v>6.9033360698240523E-2</v>
      </c>
      <c r="M90" s="52">
        <f t="shared" si="15"/>
        <v>-0.13806672139648105</v>
      </c>
      <c r="N90" s="52">
        <f t="shared" si="16"/>
        <v>0.13806672139648105</v>
      </c>
    </row>
    <row r="91" spans="1:14">
      <c r="A91" s="19">
        <f t="shared" si="17"/>
        <v>16</v>
      </c>
      <c r="K91" s="52">
        <f>K$53*(1+2*(SUM(J$7:J21)))</f>
        <v>4.7685829749502841E-3</v>
      </c>
      <c r="L91" s="52">
        <f t="shared" si="14"/>
        <v>6.9054927231518279E-2</v>
      </c>
      <c r="M91" s="52">
        <f t="shared" si="15"/>
        <v>-0.13810985446303656</v>
      </c>
      <c r="N91" s="52">
        <f t="shared" si="16"/>
        <v>0.13810985446303656</v>
      </c>
    </row>
    <row r="92" spans="1:14">
      <c r="A92" s="19">
        <f t="shared" si="17"/>
        <v>17</v>
      </c>
      <c r="K92" s="52">
        <f>K$53*(1+2*(SUM(J$7:J22)))</f>
        <v>4.777472741158334E-3</v>
      </c>
      <c r="L92" s="52">
        <f t="shared" si="14"/>
        <v>6.9119264616735718E-2</v>
      </c>
      <c r="M92" s="52">
        <f t="shared" si="15"/>
        <v>-0.13823852923347144</v>
      </c>
      <c r="N92" s="52">
        <f t="shared" si="16"/>
        <v>0.13823852923347144</v>
      </c>
    </row>
    <row r="93" spans="1:14">
      <c r="A93" s="19">
        <f t="shared" si="17"/>
        <v>18</v>
      </c>
      <c r="K93" s="52">
        <f>K$53*(1+2*(SUM(J$7:J23)))</f>
        <v>4.7778822612114863E-3</v>
      </c>
      <c r="L93" s="52">
        <f t="shared" si="14"/>
        <v>6.9122226969416181E-2</v>
      </c>
      <c r="M93" s="52">
        <f t="shared" si="15"/>
        <v>-0.13824445393883236</v>
      </c>
      <c r="N93" s="52">
        <f t="shared" si="16"/>
        <v>0.13824445393883236</v>
      </c>
    </row>
    <row r="94" spans="1:14">
      <c r="A94" s="19">
        <f t="shared" si="17"/>
        <v>19</v>
      </c>
      <c r="K94" s="52">
        <f>K$53*(1+2*(SUM(J$7:J24)))</f>
        <v>4.7856467801494522E-3</v>
      </c>
      <c r="L94" s="52">
        <f t="shared" si="14"/>
        <v>6.917836930825598E-2</v>
      </c>
      <c r="M94" s="52">
        <f t="shared" si="15"/>
        <v>-0.13835673861651196</v>
      </c>
      <c r="N94" s="52">
        <f t="shared" si="16"/>
        <v>0.13835673861651196</v>
      </c>
    </row>
    <row r="95" spans="1:14">
      <c r="A95" s="19">
        <f t="shared" si="17"/>
        <v>20</v>
      </c>
      <c r="K95" s="52">
        <f>K$53*(1+2*(SUM(J$7:J25)))</f>
        <v>4.8073536376351577E-3</v>
      </c>
      <c r="L95" s="52">
        <f t="shared" si="14"/>
        <v>6.9335082300630166E-2</v>
      </c>
      <c r="M95" s="52">
        <f t="shared" si="15"/>
        <v>-0.13867016460126033</v>
      </c>
      <c r="N95" s="52">
        <f t="shared" si="16"/>
        <v>0.13867016460126033</v>
      </c>
    </row>
    <row r="96" spans="1:14" ht="15.75" thickBot="1"/>
    <row r="97" spans="1:7" ht="47.25" customHeight="1" thickBot="1">
      <c r="B97" s="32" t="s">
        <v>32</v>
      </c>
      <c r="C97" s="33"/>
      <c r="D97" s="33"/>
      <c r="E97" s="34"/>
      <c r="G97" s="49" t="s">
        <v>33</v>
      </c>
    </row>
    <row r="98" spans="1:7">
      <c r="A98" s="2">
        <v>2</v>
      </c>
      <c r="B98" s="53">
        <f>$L$5*($L$5+2)*((G7/($L$5-1))+((G8/($L$5-2))))</f>
        <v>5.2850532518313367</v>
      </c>
      <c r="C98" s="54">
        <f t="shared" ref="C98:E98" si="18">$L$5*($L$5+2)*((H7/($L$5-1))+((H8/($L$5-2))))</f>
        <v>170.17503335692166</v>
      </c>
      <c r="D98" s="54">
        <f t="shared" si="18"/>
        <v>98.193175811452562</v>
      </c>
      <c r="E98" s="55">
        <f t="shared" si="18"/>
        <v>323.94381951106192</v>
      </c>
      <c r="G98" s="50">
        <f>CHIINV(0.05,2)</f>
        <v>5.9914645471079817</v>
      </c>
    </row>
    <row r="99" spans="1:7" ht="15.75" thickBot="1">
      <c r="A99" s="2">
        <v>3</v>
      </c>
      <c r="B99" s="56">
        <f>$L$5*($L$5+2)*((G7/($L$5-1))+((G8/($L$5-2)))+(G9/($L$5-3)))</f>
        <v>5.9435200299498296</v>
      </c>
      <c r="C99" s="57">
        <f t="shared" ref="C99:E99" si="19">$L$5*($L$5+2)*((H7/($L$5-1))+((H8/($L$5-2)))+(H9/($L$5-3)))</f>
        <v>175.94235023650407</v>
      </c>
      <c r="D99" s="57">
        <f t="shared" si="19"/>
        <v>100.59266197667118</v>
      </c>
      <c r="E99" s="58">
        <f t="shared" si="19"/>
        <v>336.34940011114196</v>
      </c>
      <c r="G99" s="51">
        <f>CHIINV(0.05,3)</f>
        <v>7.8147279032511792</v>
      </c>
    </row>
  </sheetData>
  <mergeCells count="9">
    <mergeCell ref="K51:N51"/>
    <mergeCell ref="K74:N74"/>
    <mergeCell ref="B97:E97"/>
    <mergeCell ref="K4:N4"/>
    <mergeCell ref="P4:AE4"/>
    <mergeCell ref="M5:N5"/>
    <mergeCell ref="B6:E6"/>
    <mergeCell ref="G6:J6"/>
    <mergeCell ref="K28:N28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ECON13310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Galvez-Soriano</dc:creator>
  <cp:lastModifiedBy>Oscar Galvez-Soriano</cp:lastModifiedBy>
  <dcterms:created xsi:type="dcterms:W3CDTF">2024-02-16T22:42:12Z</dcterms:created>
  <dcterms:modified xsi:type="dcterms:W3CDTF">2024-02-20T22:36:24Z</dcterms:modified>
</cp:coreProperties>
</file>