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álvez\Papers\Economic Growth\Estimación\New\"/>
    </mc:Choice>
  </mc:AlternateContent>
  <bookViews>
    <workbookView xWindow="240" yWindow="105" windowWidth="20115" windowHeight="7935" activeTab="4"/>
  </bookViews>
  <sheets>
    <sheet name="Corrientes" sheetId="1" r:id="rId1"/>
    <sheet name="Deflactados" sheetId="14" r:id="rId2"/>
    <sheet name="2008" sheetId="15" r:id="rId3"/>
    <sheet name="2008 (2)" sheetId="18" r:id="rId4"/>
    <sheet name="Mathematica" sheetId="17" r:id="rId5"/>
  </sheets>
  <calcPr calcId="152511"/>
</workbook>
</file>

<file path=xl/calcChain.xml><?xml version="1.0" encoding="utf-8"?>
<calcChain xmlns="http://schemas.openxmlformats.org/spreadsheetml/2006/main">
  <c r="AT8" i="17" l="1"/>
  <c r="N6" i="15" l="1"/>
  <c r="H6" i="18" s="1"/>
  <c r="N7" i="15"/>
  <c r="H7" i="18" s="1"/>
  <c r="O7" i="18" s="1"/>
  <c r="N10" i="15"/>
  <c r="H10" i="18" s="1"/>
  <c r="N11" i="15"/>
  <c r="H11" i="18" s="1"/>
  <c r="O11" i="18" s="1"/>
  <c r="N14" i="15"/>
  <c r="H14" i="18" s="1"/>
  <c r="N15" i="15"/>
  <c r="H15" i="18" s="1"/>
  <c r="O15" i="18" s="1"/>
  <c r="N18" i="15"/>
  <c r="H18" i="18" s="1"/>
  <c r="N19" i="15"/>
  <c r="H19" i="18" s="1"/>
  <c r="O19" i="18" s="1"/>
  <c r="N22" i="15"/>
  <c r="H22" i="18" s="1"/>
  <c r="N23" i="15"/>
  <c r="H23" i="18" s="1"/>
  <c r="O23" i="18" s="1"/>
  <c r="N26" i="15"/>
  <c r="H26" i="18" s="1"/>
  <c r="N27" i="15"/>
  <c r="H27" i="18" s="1"/>
  <c r="O27" i="18" s="1"/>
  <c r="N30" i="15"/>
  <c r="H30" i="18" s="1"/>
  <c r="N31" i="15"/>
  <c r="H31" i="18" s="1"/>
  <c r="O31" i="18" s="1"/>
  <c r="N34" i="15"/>
  <c r="H34" i="18" s="1"/>
  <c r="N35" i="15"/>
  <c r="H35" i="18" s="1"/>
  <c r="O35" i="18" s="1"/>
  <c r="N38" i="15"/>
  <c r="H38" i="18" s="1"/>
  <c r="N39" i="15"/>
  <c r="H39" i="18" s="1"/>
  <c r="O39" i="18" s="1"/>
  <c r="N42" i="15"/>
  <c r="H42" i="18" s="1"/>
  <c r="N43" i="15"/>
  <c r="H43" i="18" s="1"/>
  <c r="O43" i="18" s="1"/>
  <c r="N3" i="14"/>
  <c r="N3" i="15" s="1"/>
  <c r="H3" i="18" s="1"/>
  <c r="O3" i="18" s="1"/>
  <c r="N4" i="14"/>
  <c r="N4" i="15" s="1"/>
  <c r="H4" i="18" s="1"/>
  <c r="N5" i="14"/>
  <c r="N5" i="15" s="1"/>
  <c r="H5" i="18" s="1"/>
  <c r="O5" i="18" s="1"/>
  <c r="N6" i="14"/>
  <c r="N7" i="14"/>
  <c r="N8" i="14"/>
  <c r="N8" i="15" s="1"/>
  <c r="H8" i="18" s="1"/>
  <c r="O8" i="18" s="1"/>
  <c r="N9" i="14"/>
  <c r="N9" i="15" s="1"/>
  <c r="H9" i="18" s="1"/>
  <c r="O9" i="18" s="1"/>
  <c r="N10" i="14"/>
  <c r="N11" i="14"/>
  <c r="N12" i="14"/>
  <c r="N12" i="15" s="1"/>
  <c r="H12" i="18" s="1"/>
  <c r="O12" i="18" s="1"/>
  <c r="N13" i="14"/>
  <c r="N13" i="15" s="1"/>
  <c r="H13" i="18" s="1"/>
  <c r="O13" i="18" s="1"/>
  <c r="N14" i="14"/>
  <c r="N15" i="14"/>
  <c r="N16" i="14"/>
  <c r="N16" i="15" s="1"/>
  <c r="H16" i="18" s="1"/>
  <c r="O16" i="18" s="1"/>
  <c r="N17" i="14"/>
  <c r="N17" i="15" s="1"/>
  <c r="H17" i="18" s="1"/>
  <c r="O17" i="18" s="1"/>
  <c r="N18" i="14"/>
  <c r="N19" i="14"/>
  <c r="N20" i="14"/>
  <c r="N20" i="15" s="1"/>
  <c r="H20" i="18" s="1"/>
  <c r="O20" i="18" s="1"/>
  <c r="N21" i="14"/>
  <c r="N21" i="15" s="1"/>
  <c r="H21" i="18" s="1"/>
  <c r="O21" i="18" s="1"/>
  <c r="N22" i="14"/>
  <c r="N23" i="14"/>
  <c r="N24" i="14"/>
  <c r="N24" i="15" s="1"/>
  <c r="H24" i="18" s="1"/>
  <c r="O24" i="18" s="1"/>
  <c r="N25" i="14"/>
  <c r="N25" i="15" s="1"/>
  <c r="H25" i="18" s="1"/>
  <c r="O25" i="18" s="1"/>
  <c r="N26" i="14"/>
  <c r="N27" i="14"/>
  <c r="N28" i="14"/>
  <c r="N28" i="15" s="1"/>
  <c r="H28" i="18" s="1"/>
  <c r="O28" i="18" s="1"/>
  <c r="N29" i="14"/>
  <c r="N29" i="15" s="1"/>
  <c r="H29" i="18" s="1"/>
  <c r="O29" i="18" s="1"/>
  <c r="N30" i="14"/>
  <c r="N31" i="14"/>
  <c r="N32" i="14"/>
  <c r="N32" i="15" s="1"/>
  <c r="H32" i="18" s="1"/>
  <c r="O32" i="18" s="1"/>
  <c r="N33" i="14"/>
  <c r="N33" i="15" s="1"/>
  <c r="H33" i="18" s="1"/>
  <c r="O33" i="18" s="1"/>
  <c r="N34" i="14"/>
  <c r="N35" i="14"/>
  <c r="N36" i="14"/>
  <c r="N36" i="15" s="1"/>
  <c r="H36" i="18" s="1"/>
  <c r="O36" i="18" s="1"/>
  <c r="N37" i="14"/>
  <c r="N37" i="15" s="1"/>
  <c r="H37" i="18" s="1"/>
  <c r="O37" i="18" s="1"/>
  <c r="N38" i="14"/>
  <c r="N39" i="14"/>
  <c r="N40" i="14"/>
  <c r="N40" i="15" s="1"/>
  <c r="H40" i="18" s="1"/>
  <c r="O40" i="18" s="1"/>
  <c r="N41" i="14"/>
  <c r="N41" i="15" s="1"/>
  <c r="H41" i="18" s="1"/>
  <c r="O41" i="18" s="1"/>
  <c r="N42" i="14"/>
  <c r="N43" i="14"/>
  <c r="N44" i="14"/>
  <c r="N44" i="15" s="1"/>
  <c r="H44" i="18" s="1"/>
  <c r="O44" i="18" s="1"/>
  <c r="N2" i="14"/>
  <c r="N2" i="15" s="1"/>
  <c r="H2" i="18" s="1"/>
  <c r="O4" i="18" l="1"/>
  <c r="O42" i="18"/>
  <c r="O34" i="18"/>
  <c r="O26" i="18"/>
  <c r="O14" i="18"/>
  <c r="O6" i="18"/>
  <c r="O38" i="18"/>
  <c r="O30" i="18"/>
  <c r="O22" i="18"/>
  <c r="O18" i="18"/>
  <c r="O10" i="18"/>
  <c r="F5" i="15"/>
  <c r="G5" i="15"/>
  <c r="H5" i="15"/>
  <c r="F6" i="15"/>
  <c r="G6" i="15"/>
  <c r="H6" i="15"/>
  <c r="F7" i="15"/>
  <c r="G7" i="15"/>
  <c r="H7" i="15"/>
  <c r="F8" i="15"/>
  <c r="G8" i="15"/>
  <c r="H8" i="15"/>
  <c r="F9" i="15"/>
  <c r="G9" i="15"/>
  <c r="H9" i="15"/>
  <c r="F10" i="15"/>
  <c r="G10" i="15"/>
  <c r="H10" i="15"/>
  <c r="F11" i="15"/>
  <c r="H11" i="15"/>
  <c r="F12" i="15"/>
  <c r="H12" i="15"/>
  <c r="F13" i="15"/>
  <c r="G13" i="15"/>
  <c r="H13" i="15"/>
  <c r="F14" i="15"/>
  <c r="G14" i="15"/>
  <c r="H14" i="15"/>
  <c r="F15" i="15"/>
  <c r="G15" i="15"/>
  <c r="H15" i="15"/>
  <c r="F16" i="15"/>
  <c r="G16" i="15"/>
  <c r="H16" i="15"/>
  <c r="F17" i="15"/>
  <c r="G17" i="15"/>
  <c r="H17" i="15"/>
  <c r="F18" i="15"/>
  <c r="G18" i="15"/>
  <c r="H18" i="15"/>
  <c r="F19" i="15"/>
  <c r="G19" i="15"/>
  <c r="H19" i="15"/>
  <c r="F20" i="15"/>
  <c r="G20" i="15"/>
  <c r="H20" i="15"/>
  <c r="F21" i="15"/>
  <c r="G21" i="15"/>
  <c r="H21" i="15"/>
  <c r="F22" i="15"/>
  <c r="G22" i="15"/>
  <c r="H22" i="15"/>
  <c r="F23" i="15"/>
  <c r="G23" i="15"/>
  <c r="H23" i="15"/>
  <c r="F24" i="15"/>
  <c r="G24" i="15"/>
  <c r="H24" i="15"/>
  <c r="F25" i="15"/>
  <c r="G25" i="15"/>
  <c r="H25" i="15"/>
  <c r="F26" i="15"/>
  <c r="G26" i="15"/>
  <c r="H26" i="15"/>
  <c r="F27" i="15"/>
  <c r="G27" i="15"/>
  <c r="H27" i="15"/>
  <c r="F28" i="15"/>
  <c r="G28" i="15"/>
  <c r="H28" i="15"/>
  <c r="F29" i="15"/>
  <c r="G29" i="15"/>
  <c r="H29" i="15"/>
  <c r="F30" i="15"/>
  <c r="G30" i="15"/>
  <c r="H30" i="15"/>
  <c r="F31" i="15"/>
  <c r="G31" i="15"/>
  <c r="H31" i="15"/>
  <c r="F32" i="15"/>
  <c r="G32" i="15"/>
  <c r="H32" i="15"/>
  <c r="F33" i="15"/>
  <c r="G33" i="15"/>
  <c r="H33" i="15"/>
  <c r="F34" i="15"/>
  <c r="G34" i="15"/>
  <c r="H34" i="15"/>
  <c r="F35" i="15"/>
  <c r="G35" i="15"/>
  <c r="H35" i="15"/>
  <c r="F36" i="15"/>
  <c r="G36" i="15"/>
  <c r="H36" i="15"/>
  <c r="F37" i="15"/>
  <c r="G37" i="15"/>
  <c r="H37" i="15"/>
  <c r="F38" i="15"/>
  <c r="G38" i="15"/>
  <c r="H38" i="15"/>
  <c r="F39" i="15"/>
  <c r="G39" i="15"/>
  <c r="H39" i="15"/>
  <c r="F40" i="15"/>
  <c r="G40" i="15"/>
  <c r="H40" i="15"/>
  <c r="F41" i="15"/>
  <c r="G41" i="15"/>
  <c r="H41" i="15"/>
  <c r="F42" i="15"/>
  <c r="G42" i="15"/>
  <c r="H42" i="15"/>
  <c r="F43" i="15"/>
  <c r="G43" i="15"/>
  <c r="H43" i="15"/>
  <c r="F44" i="15"/>
  <c r="G44" i="15"/>
  <c r="H44" i="15"/>
  <c r="F3" i="15"/>
  <c r="G3" i="15"/>
  <c r="H3" i="15"/>
  <c r="F4" i="15"/>
  <c r="G4" i="15"/>
  <c r="H4" i="15"/>
  <c r="H2" i="15"/>
  <c r="G11" i="14"/>
  <c r="G12" i="14" l="1"/>
  <c r="G12" i="15" s="1"/>
  <c r="G11" i="15"/>
  <c r="J2" i="14" l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0" i="15" s="1"/>
  <c r="J41" i="14"/>
  <c r="J42" i="14"/>
  <c r="J43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0" i="15" s="1"/>
  <c r="E41" i="14"/>
  <c r="E42" i="14"/>
  <c r="E43" i="14"/>
  <c r="E2" i="14"/>
  <c r="D3" i="14"/>
  <c r="O3" i="14" s="1"/>
  <c r="D4" i="14"/>
  <c r="O4" i="14" s="1"/>
  <c r="D5" i="14"/>
  <c r="O5" i="14" s="1"/>
  <c r="D6" i="14"/>
  <c r="O6" i="14" s="1"/>
  <c r="D7" i="14"/>
  <c r="O7" i="14" s="1"/>
  <c r="D8" i="14"/>
  <c r="O8" i="14" s="1"/>
  <c r="D9" i="14"/>
  <c r="O9" i="14" s="1"/>
  <c r="D10" i="14"/>
  <c r="O10" i="14" s="1"/>
  <c r="D11" i="14"/>
  <c r="O11" i="14" s="1"/>
  <c r="D12" i="14"/>
  <c r="O12" i="14" s="1"/>
  <c r="D13" i="14"/>
  <c r="O13" i="14" s="1"/>
  <c r="D14" i="14"/>
  <c r="O14" i="14" s="1"/>
  <c r="D15" i="14"/>
  <c r="O15" i="14" s="1"/>
  <c r="D16" i="14"/>
  <c r="O16" i="14" s="1"/>
  <c r="D17" i="14"/>
  <c r="O17" i="14" s="1"/>
  <c r="D18" i="14"/>
  <c r="O18" i="14" s="1"/>
  <c r="D19" i="14"/>
  <c r="O19" i="14" s="1"/>
  <c r="D20" i="14"/>
  <c r="O20" i="14" s="1"/>
  <c r="D21" i="14"/>
  <c r="O21" i="14" s="1"/>
  <c r="D22" i="14"/>
  <c r="O22" i="14" s="1"/>
  <c r="D23" i="14"/>
  <c r="O23" i="14" s="1"/>
  <c r="D24" i="14"/>
  <c r="O24" i="14" s="1"/>
  <c r="D25" i="14"/>
  <c r="O25" i="14" s="1"/>
  <c r="D26" i="14"/>
  <c r="O26" i="14" s="1"/>
  <c r="D27" i="14"/>
  <c r="O27" i="14" s="1"/>
  <c r="D28" i="14"/>
  <c r="O28" i="14" s="1"/>
  <c r="D29" i="14"/>
  <c r="O29" i="14" s="1"/>
  <c r="D30" i="14"/>
  <c r="O30" i="14" s="1"/>
  <c r="D31" i="14"/>
  <c r="O31" i="14" s="1"/>
  <c r="D32" i="14"/>
  <c r="O32" i="14" s="1"/>
  <c r="D33" i="14"/>
  <c r="O33" i="14" s="1"/>
  <c r="D34" i="14"/>
  <c r="O34" i="14" s="1"/>
  <c r="D35" i="14"/>
  <c r="O35" i="14" s="1"/>
  <c r="D36" i="14"/>
  <c r="D37" i="14"/>
  <c r="O37" i="14" s="1"/>
  <c r="D38" i="14"/>
  <c r="O38" i="14" s="1"/>
  <c r="D39" i="14"/>
  <c r="O39" i="14" s="1"/>
  <c r="D40" i="14"/>
  <c r="D41" i="14"/>
  <c r="O41" i="14" s="1"/>
  <c r="D42" i="14"/>
  <c r="O42" i="14" s="1"/>
  <c r="D43" i="14"/>
  <c r="O43" i="14" s="1"/>
  <c r="D44" i="14"/>
  <c r="D2" i="14"/>
  <c r="O2" i="14" s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2" i="14"/>
  <c r="J44" i="1"/>
  <c r="J44" i="14" s="1"/>
  <c r="E44" i="14"/>
  <c r="J41" i="15" l="1"/>
  <c r="J37" i="15"/>
  <c r="J33" i="15"/>
  <c r="J29" i="15"/>
  <c r="J25" i="15"/>
  <c r="J21" i="15"/>
  <c r="J17" i="15"/>
  <c r="J13" i="15"/>
  <c r="J9" i="15"/>
  <c r="J5" i="15"/>
  <c r="J43" i="15"/>
  <c r="J44" i="15"/>
  <c r="J42" i="15"/>
  <c r="J38" i="15"/>
  <c r="J34" i="15"/>
  <c r="J30" i="15"/>
  <c r="J26" i="15"/>
  <c r="J22" i="15"/>
  <c r="J18" i="15"/>
  <c r="J14" i="15"/>
  <c r="J10" i="15"/>
  <c r="E44" i="15"/>
  <c r="E43" i="15"/>
  <c r="E39" i="15"/>
  <c r="E35" i="15"/>
  <c r="E31" i="15"/>
  <c r="E27" i="15"/>
  <c r="E23" i="15"/>
  <c r="E19" i="15"/>
  <c r="E15" i="15"/>
  <c r="E11" i="15"/>
  <c r="E7" i="15"/>
  <c r="E3" i="15"/>
  <c r="D44" i="15"/>
  <c r="C44" i="18" s="1"/>
  <c r="O44" i="14"/>
  <c r="D36" i="15"/>
  <c r="C36" i="18" s="1"/>
  <c r="O36" i="14"/>
  <c r="D40" i="15"/>
  <c r="C40" i="18" s="1"/>
  <c r="O40" i="14"/>
  <c r="O40" i="15" s="1"/>
  <c r="I40" i="18" s="1"/>
  <c r="O8" i="15"/>
  <c r="I8" i="18" s="1"/>
  <c r="O14" i="15"/>
  <c r="I14" i="18" s="1"/>
  <c r="J39" i="15"/>
  <c r="O2" i="15"/>
  <c r="I2" i="18" s="1"/>
  <c r="O13" i="15"/>
  <c r="I13" i="18" s="1"/>
  <c r="I30" i="14"/>
  <c r="B30" i="15"/>
  <c r="K41" i="14"/>
  <c r="C41" i="15"/>
  <c r="B41" i="18" s="1"/>
  <c r="K13" i="14"/>
  <c r="C13" i="15"/>
  <c r="B13" i="18" s="1"/>
  <c r="D24" i="15"/>
  <c r="C24" i="18" s="1"/>
  <c r="D8" i="15"/>
  <c r="C8" i="18" s="1"/>
  <c r="I43" i="14"/>
  <c r="B43" i="15"/>
  <c r="I39" i="14"/>
  <c r="B39" i="15"/>
  <c r="I35" i="14"/>
  <c r="B35" i="15"/>
  <c r="I31" i="14"/>
  <c r="B31" i="15"/>
  <c r="I27" i="14"/>
  <c r="B27" i="15"/>
  <c r="I23" i="14"/>
  <c r="B23" i="15"/>
  <c r="I19" i="14"/>
  <c r="B19" i="15"/>
  <c r="I15" i="14"/>
  <c r="B15" i="15"/>
  <c r="I11" i="14"/>
  <c r="B11" i="15"/>
  <c r="I7" i="14"/>
  <c r="B7" i="15"/>
  <c r="I3" i="14"/>
  <c r="B3" i="15"/>
  <c r="K42" i="14"/>
  <c r="C42" i="15"/>
  <c r="B42" i="18" s="1"/>
  <c r="K38" i="14"/>
  <c r="L38" i="14" s="1"/>
  <c r="C38" i="15"/>
  <c r="B38" i="18" s="1"/>
  <c r="K34" i="14"/>
  <c r="C34" i="15"/>
  <c r="B34" i="18" s="1"/>
  <c r="K30" i="14"/>
  <c r="L30" i="14" s="1"/>
  <c r="C30" i="15"/>
  <c r="B30" i="18" s="1"/>
  <c r="K26" i="14"/>
  <c r="L26" i="14" s="1"/>
  <c r="C26" i="15"/>
  <c r="B26" i="18" s="1"/>
  <c r="K22" i="14"/>
  <c r="L22" i="14" s="1"/>
  <c r="C22" i="15"/>
  <c r="B22" i="18" s="1"/>
  <c r="K18" i="14"/>
  <c r="C18" i="15"/>
  <c r="B18" i="18" s="1"/>
  <c r="K14" i="14"/>
  <c r="C14" i="15"/>
  <c r="B14" i="18" s="1"/>
  <c r="K10" i="14"/>
  <c r="L10" i="14" s="1"/>
  <c r="C10" i="15"/>
  <c r="B10" i="18" s="1"/>
  <c r="K6" i="14"/>
  <c r="C6" i="15"/>
  <c r="B6" i="18" s="1"/>
  <c r="D2" i="15"/>
  <c r="C2" i="18" s="1"/>
  <c r="D41" i="15"/>
  <c r="C41" i="18" s="1"/>
  <c r="D37" i="15"/>
  <c r="C37" i="18" s="1"/>
  <c r="J37" i="18" s="1"/>
  <c r="D33" i="15"/>
  <c r="C33" i="18" s="1"/>
  <c r="D29" i="15"/>
  <c r="C29" i="18" s="1"/>
  <c r="D25" i="15"/>
  <c r="C25" i="18" s="1"/>
  <c r="J25" i="18" s="1"/>
  <c r="D21" i="15"/>
  <c r="C21" i="18" s="1"/>
  <c r="D17" i="15"/>
  <c r="C17" i="18" s="1"/>
  <c r="D13" i="15"/>
  <c r="C13" i="18" s="1"/>
  <c r="D9" i="15"/>
  <c r="C9" i="18" s="1"/>
  <c r="J9" i="18" s="1"/>
  <c r="D5" i="15"/>
  <c r="C5" i="18" s="1"/>
  <c r="E36" i="15"/>
  <c r="E32" i="15"/>
  <c r="E28" i="15"/>
  <c r="E24" i="15"/>
  <c r="E20" i="15"/>
  <c r="E16" i="15"/>
  <c r="E12" i="15"/>
  <c r="E8" i="15"/>
  <c r="E4" i="15"/>
  <c r="J6" i="15"/>
  <c r="J2" i="15"/>
  <c r="I42" i="14"/>
  <c r="B42" i="15"/>
  <c r="I26" i="14"/>
  <c r="M26" i="14" s="1"/>
  <c r="B26" i="15"/>
  <c r="I10" i="14"/>
  <c r="M10" i="14" s="1"/>
  <c r="B10" i="15"/>
  <c r="K33" i="14"/>
  <c r="C33" i="15"/>
  <c r="B33" i="18" s="1"/>
  <c r="K21" i="14"/>
  <c r="C21" i="15"/>
  <c r="B21" i="18" s="1"/>
  <c r="K5" i="14"/>
  <c r="C5" i="15"/>
  <c r="B5" i="18" s="1"/>
  <c r="D28" i="15"/>
  <c r="C28" i="18" s="1"/>
  <c r="D4" i="15"/>
  <c r="C4" i="18" s="1"/>
  <c r="I38" i="14"/>
  <c r="B38" i="15"/>
  <c r="I22" i="14"/>
  <c r="B22" i="15"/>
  <c r="I14" i="14"/>
  <c r="B14" i="15"/>
  <c r="K2" i="14"/>
  <c r="C2" i="15"/>
  <c r="B2" i="18" s="1"/>
  <c r="K29" i="14"/>
  <c r="C29" i="15"/>
  <c r="B29" i="18" s="1"/>
  <c r="K17" i="14"/>
  <c r="C17" i="15"/>
  <c r="B17" i="18" s="1"/>
  <c r="K9" i="14"/>
  <c r="C9" i="15"/>
  <c r="B9" i="18" s="1"/>
  <c r="D20" i="15"/>
  <c r="C20" i="18" s="1"/>
  <c r="D12" i="15"/>
  <c r="C12" i="18" s="1"/>
  <c r="I2" i="14"/>
  <c r="B2" i="15"/>
  <c r="I41" i="14"/>
  <c r="B41" i="15"/>
  <c r="I37" i="14"/>
  <c r="B37" i="15"/>
  <c r="I33" i="14"/>
  <c r="B33" i="15"/>
  <c r="I29" i="14"/>
  <c r="M29" i="14" s="1"/>
  <c r="B29" i="15"/>
  <c r="I25" i="14"/>
  <c r="B25" i="15"/>
  <c r="I21" i="14"/>
  <c r="B21" i="15"/>
  <c r="I17" i="14"/>
  <c r="M17" i="14" s="1"/>
  <c r="B17" i="15"/>
  <c r="I13" i="14"/>
  <c r="B13" i="15"/>
  <c r="I9" i="14"/>
  <c r="M9" i="14" s="1"/>
  <c r="B9" i="15"/>
  <c r="I5" i="14"/>
  <c r="M5" i="14" s="1"/>
  <c r="B5" i="15"/>
  <c r="K44" i="14"/>
  <c r="C44" i="15"/>
  <c r="B44" i="18" s="1"/>
  <c r="K40" i="14"/>
  <c r="C40" i="15"/>
  <c r="B40" i="18" s="1"/>
  <c r="K36" i="14"/>
  <c r="C36" i="15"/>
  <c r="B36" i="18" s="1"/>
  <c r="K32" i="14"/>
  <c r="C32" i="15"/>
  <c r="B32" i="18" s="1"/>
  <c r="K28" i="14"/>
  <c r="C28" i="15"/>
  <c r="B28" i="18" s="1"/>
  <c r="K24" i="14"/>
  <c r="C24" i="15"/>
  <c r="B24" i="18" s="1"/>
  <c r="K20" i="14"/>
  <c r="C20" i="15"/>
  <c r="B20" i="18" s="1"/>
  <c r="K16" i="14"/>
  <c r="C16" i="15"/>
  <c r="B16" i="18" s="1"/>
  <c r="K12" i="14"/>
  <c r="C12" i="15"/>
  <c r="B12" i="18" s="1"/>
  <c r="K8" i="14"/>
  <c r="C8" i="15"/>
  <c r="B8" i="18" s="1"/>
  <c r="K4" i="14"/>
  <c r="C4" i="15"/>
  <c r="B4" i="18" s="1"/>
  <c r="D43" i="15"/>
  <c r="C43" i="18" s="1"/>
  <c r="D39" i="15"/>
  <c r="C39" i="18" s="1"/>
  <c r="D35" i="15"/>
  <c r="C35" i="18" s="1"/>
  <c r="D31" i="15"/>
  <c r="C31" i="18" s="1"/>
  <c r="D27" i="15"/>
  <c r="C27" i="18" s="1"/>
  <c r="D23" i="15"/>
  <c r="C23" i="18" s="1"/>
  <c r="D19" i="15"/>
  <c r="C19" i="18" s="1"/>
  <c r="D15" i="15"/>
  <c r="C15" i="18" s="1"/>
  <c r="D11" i="15"/>
  <c r="C11" i="18" s="1"/>
  <c r="D7" i="15"/>
  <c r="C7" i="18" s="1"/>
  <c r="D3" i="15"/>
  <c r="C3" i="18" s="1"/>
  <c r="J3" i="18" s="1"/>
  <c r="E42" i="15"/>
  <c r="E38" i="15"/>
  <c r="E34" i="15"/>
  <c r="E30" i="15"/>
  <c r="E26" i="15"/>
  <c r="E22" i="15"/>
  <c r="E18" i="15"/>
  <c r="E14" i="15"/>
  <c r="E10" i="15"/>
  <c r="E6" i="15"/>
  <c r="J36" i="15"/>
  <c r="J32" i="15"/>
  <c r="J28" i="15"/>
  <c r="J24" i="15"/>
  <c r="J20" i="15"/>
  <c r="J16" i="15"/>
  <c r="J12" i="15"/>
  <c r="J8" i="15"/>
  <c r="J4" i="15"/>
  <c r="I34" i="14"/>
  <c r="I34" i="15" s="1"/>
  <c r="D34" i="18" s="1"/>
  <c r="B34" i="15"/>
  <c r="I18" i="14"/>
  <c r="M18" i="14" s="1"/>
  <c r="B18" i="15"/>
  <c r="I6" i="14"/>
  <c r="M6" i="14" s="1"/>
  <c r="B6" i="15"/>
  <c r="K37" i="14"/>
  <c r="C37" i="15"/>
  <c r="B37" i="18" s="1"/>
  <c r="K25" i="14"/>
  <c r="C25" i="15"/>
  <c r="B25" i="18" s="1"/>
  <c r="D32" i="15"/>
  <c r="C32" i="18" s="1"/>
  <c r="D16" i="15"/>
  <c r="C16" i="18" s="1"/>
  <c r="I44" i="14"/>
  <c r="M44" i="14" s="1"/>
  <c r="B44" i="15"/>
  <c r="I40" i="14"/>
  <c r="I40" i="15" s="1"/>
  <c r="D40" i="18" s="1"/>
  <c r="B40" i="15"/>
  <c r="I36" i="14"/>
  <c r="M36" i="14" s="1"/>
  <c r="B36" i="15"/>
  <c r="I32" i="14"/>
  <c r="I32" i="15" s="1"/>
  <c r="D32" i="18" s="1"/>
  <c r="B32" i="15"/>
  <c r="I28" i="14"/>
  <c r="M28" i="14" s="1"/>
  <c r="B28" i="15"/>
  <c r="I24" i="14"/>
  <c r="I24" i="15" s="1"/>
  <c r="D24" i="18" s="1"/>
  <c r="B24" i="15"/>
  <c r="I20" i="14"/>
  <c r="B20" i="15"/>
  <c r="I16" i="14"/>
  <c r="I16" i="15" s="1"/>
  <c r="D16" i="18" s="1"/>
  <c r="B16" i="15"/>
  <c r="I12" i="14"/>
  <c r="M12" i="14" s="1"/>
  <c r="B12" i="15"/>
  <c r="I8" i="14"/>
  <c r="M8" i="14" s="1"/>
  <c r="B8" i="15"/>
  <c r="I4" i="14"/>
  <c r="M4" i="14" s="1"/>
  <c r="B4" i="15"/>
  <c r="K43" i="14"/>
  <c r="K43" i="15" s="1"/>
  <c r="E43" i="18" s="1"/>
  <c r="C43" i="15"/>
  <c r="B43" i="18" s="1"/>
  <c r="K39" i="14"/>
  <c r="M39" i="14" s="1"/>
  <c r="C39" i="15"/>
  <c r="B39" i="18" s="1"/>
  <c r="K35" i="14"/>
  <c r="K35" i="15" s="1"/>
  <c r="E35" i="18" s="1"/>
  <c r="C35" i="15"/>
  <c r="B35" i="18" s="1"/>
  <c r="K31" i="14"/>
  <c r="C31" i="15"/>
  <c r="B31" i="18" s="1"/>
  <c r="K27" i="14"/>
  <c r="K27" i="15" s="1"/>
  <c r="E27" i="18" s="1"/>
  <c r="C27" i="15"/>
  <c r="B27" i="18" s="1"/>
  <c r="K23" i="14"/>
  <c r="L23" i="14" s="1"/>
  <c r="C23" i="15"/>
  <c r="B23" i="18" s="1"/>
  <c r="K19" i="14"/>
  <c r="K19" i="15" s="1"/>
  <c r="E19" i="18" s="1"/>
  <c r="C19" i="15"/>
  <c r="B19" i="18" s="1"/>
  <c r="K15" i="14"/>
  <c r="L15" i="14" s="1"/>
  <c r="C15" i="15"/>
  <c r="B15" i="18" s="1"/>
  <c r="K11" i="14"/>
  <c r="K11" i="15" s="1"/>
  <c r="E11" i="18" s="1"/>
  <c r="C11" i="15"/>
  <c r="B11" i="18" s="1"/>
  <c r="K7" i="14"/>
  <c r="M7" i="14" s="1"/>
  <c r="M7" i="15" s="1"/>
  <c r="G7" i="18" s="1"/>
  <c r="C7" i="15"/>
  <c r="B7" i="18" s="1"/>
  <c r="K3" i="14"/>
  <c r="K3" i="15" s="1"/>
  <c r="E3" i="18" s="1"/>
  <c r="C3" i="15"/>
  <c r="B3" i="18" s="1"/>
  <c r="D42" i="15"/>
  <c r="C42" i="18" s="1"/>
  <c r="J42" i="18" s="1"/>
  <c r="D38" i="15"/>
  <c r="C38" i="18" s="1"/>
  <c r="D34" i="15"/>
  <c r="C34" i="18" s="1"/>
  <c r="D30" i="15"/>
  <c r="C30" i="18" s="1"/>
  <c r="J30" i="18" s="1"/>
  <c r="D26" i="15"/>
  <c r="C26" i="18" s="1"/>
  <c r="J26" i="18" s="1"/>
  <c r="D22" i="15"/>
  <c r="C22" i="18" s="1"/>
  <c r="D18" i="15"/>
  <c r="C18" i="18" s="1"/>
  <c r="D14" i="15"/>
  <c r="C14" i="18" s="1"/>
  <c r="J14" i="18" s="1"/>
  <c r="D10" i="15"/>
  <c r="C10" i="18" s="1"/>
  <c r="J10" i="18" s="1"/>
  <c r="D6" i="15"/>
  <c r="C6" i="18" s="1"/>
  <c r="E2" i="15"/>
  <c r="E41" i="15"/>
  <c r="E37" i="15"/>
  <c r="E33" i="15"/>
  <c r="E29" i="15"/>
  <c r="E25" i="15"/>
  <c r="E21" i="15"/>
  <c r="E17" i="15"/>
  <c r="E13" i="15"/>
  <c r="E9" i="15"/>
  <c r="E5" i="15"/>
  <c r="J35" i="15"/>
  <c r="J31" i="15"/>
  <c r="J27" i="15"/>
  <c r="J23" i="15"/>
  <c r="J19" i="15"/>
  <c r="J15" i="15"/>
  <c r="J11" i="15"/>
  <c r="J7" i="15"/>
  <c r="J3" i="15"/>
  <c r="I39" i="15"/>
  <c r="D39" i="18" s="1"/>
  <c r="I3" i="15"/>
  <c r="D3" i="18" s="1"/>
  <c r="I26" i="15"/>
  <c r="D26" i="18" s="1"/>
  <c r="M33" i="14"/>
  <c r="M22" i="14"/>
  <c r="I21" i="15"/>
  <c r="D21" i="18" s="1"/>
  <c r="I13" i="15"/>
  <c r="D13" i="18" s="1"/>
  <c r="I18" i="15"/>
  <c r="D18" i="18" s="1"/>
  <c r="I5" i="15"/>
  <c r="D5" i="18" s="1"/>
  <c r="M40" i="14"/>
  <c r="M40" i="15" s="1"/>
  <c r="G40" i="18" s="1"/>
  <c r="M20" i="14"/>
  <c r="M16" i="14"/>
  <c r="L14" i="14"/>
  <c r="L43" i="14"/>
  <c r="L6" i="14"/>
  <c r="M39" i="15" l="1"/>
  <c r="G39" i="18" s="1"/>
  <c r="M12" i="15"/>
  <c r="G12" i="18" s="1"/>
  <c r="M36" i="15"/>
  <c r="G36" i="18" s="1"/>
  <c r="M44" i="15"/>
  <c r="G44" i="18" s="1"/>
  <c r="M6" i="15"/>
  <c r="G6" i="18" s="1"/>
  <c r="N7" i="18" s="1"/>
  <c r="K34" i="18"/>
  <c r="J19" i="18"/>
  <c r="J35" i="18"/>
  <c r="M9" i="15"/>
  <c r="G9" i="18" s="1"/>
  <c r="M17" i="15"/>
  <c r="G17" i="18" s="1"/>
  <c r="I25" i="15"/>
  <c r="D25" i="18" s="1"/>
  <c r="K25" i="18" s="1"/>
  <c r="I33" i="15"/>
  <c r="D33" i="18" s="1"/>
  <c r="K33" i="18" s="1"/>
  <c r="I22" i="15"/>
  <c r="D22" i="18" s="1"/>
  <c r="K22" i="18" s="1"/>
  <c r="J28" i="18"/>
  <c r="M10" i="15"/>
  <c r="G10" i="18" s="1"/>
  <c r="I42" i="15"/>
  <c r="D42" i="18" s="1"/>
  <c r="M3" i="14"/>
  <c r="M3" i="15" s="1"/>
  <c r="G3" i="18" s="1"/>
  <c r="M19" i="14"/>
  <c r="M19" i="15" s="1"/>
  <c r="G19" i="18" s="1"/>
  <c r="I35" i="15"/>
  <c r="D35" i="18" s="1"/>
  <c r="I43" i="15"/>
  <c r="D43" i="18" s="1"/>
  <c r="J40" i="18"/>
  <c r="M23" i="14"/>
  <c r="M23" i="15" s="1"/>
  <c r="G23" i="18" s="1"/>
  <c r="N23" i="18" s="1"/>
  <c r="O29" i="15"/>
  <c r="I29" i="18" s="1"/>
  <c r="O30" i="15"/>
  <c r="I30" i="18" s="1"/>
  <c r="O33" i="15"/>
  <c r="I33" i="18" s="1"/>
  <c r="O18" i="15"/>
  <c r="I18" i="18" s="1"/>
  <c r="P19" i="18" s="1"/>
  <c r="O34" i="15"/>
  <c r="I34" i="18" s="1"/>
  <c r="O16" i="15"/>
  <c r="I16" i="18" s="1"/>
  <c r="O31" i="15"/>
  <c r="I31" i="18" s="1"/>
  <c r="P31" i="18" s="1"/>
  <c r="J16" i="18"/>
  <c r="O5" i="15"/>
  <c r="I5" i="18" s="1"/>
  <c r="O21" i="15"/>
  <c r="I21" i="18" s="1"/>
  <c r="O37" i="15"/>
  <c r="I37" i="18" s="1"/>
  <c r="O6" i="15"/>
  <c r="I6" i="18" s="1"/>
  <c r="P6" i="18" s="1"/>
  <c r="O22" i="15"/>
  <c r="I22" i="18" s="1"/>
  <c r="O38" i="15"/>
  <c r="I38" i="18" s="1"/>
  <c r="O24" i="15"/>
  <c r="I24" i="18" s="1"/>
  <c r="O3" i="15"/>
  <c r="I3" i="18" s="1"/>
  <c r="P3" i="18" s="1"/>
  <c r="O35" i="15"/>
  <c r="I35" i="18" s="1"/>
  <c r="J5" i="18"/>
  <c r="O17" i="15"/>
  <c r="I17" i="18" s="1"/>
  <c r="O36" i="15"/>
  <c r="I36" i="18" s="1"/>
  <c r="P36" i="18" s="1"/>
  <c r="J18" i="18"/>
  <c r="J34" i="18"/>
  <c r="J32" i="18"/>
  <c r="O9" i="15"/>
  <c r="I9" i="18" s="1"/>
  <c r="P9" i="18" s="1"/>
  <c r="O25" i="15"/>
  <c r="I25" i="18" s="1"/>
  <c r="O41" i="15"/>
  <c r="I41" i="18" s="1"/>
  <c r="P41" i="18" s="1"/>
  <c r="O10" i="15"/>
  <c r="I10" i="18" s="1"/>
  <c r="O26" i="15"/>
  <c r="I26" i="18" s="1"/>
  <c r="P26" i="18" s="1"/>
  <c r="O42" i="15"/>
  <c r="I42" i="18" s="1"/>
  <c r="O32" i="15"/>
  <c r="I32" i="18" s="1"/>
  <c r="O15" i="15"/>
  <c r="I15" i="18" s="1"/>
  <c r="P15" i="18" s="1"/>
  <c r="O4" i="15"/>
  <c r="I4" i="18" s="1"/>
  <c r="P4" i="18" s="1"/>
  <c r="O19" i="15"/>
  <c r="I19" i="18" s="1"/>
  <c r="O12" i="15"/>
  <c r="I12" i="18" s="1"/>
  <c r="P13" i="18" s="1"/>
  <c r="I19" i="15"/>
  <c r="D19" i="18" s="1"/>
  <c r="K19" i="18" s="1"/>
  <c r="J7" i="18"/>
  <c r="J23" i="18"/>
  <c r="J39" i="18"/>
  <c r="J41" i="18"/>
  <c r="J8" i="18"/>
  <c r="P38" i="18"/>
  <c r="P35" i="18"/>
  <c r="J36" i="18"/>
  <c r="J20" i="18"/>
  <c r="N10" i="18"/>
  <c r="J21" i="18"/>
  <c r="K43" i="18"/>
  <c r="M30" i="14"/>
  <c r="M30" i="15" s="1"/>
  <c r="G30" i="18" s="1"/>
  <c r="K26" i="18"/>
  <c r="I28" i="15"/>
  <c r="D28" i="18" s="1"/>
  <c r="M8" i="15"/>
  <c r="G8" i="18" s="1"/>
  <c r="N8" i="18" s="1"/>
  <c r="K40" i="18"/>
  <c r="M18" i="15"/>
  <c r="G18" i="18" s="1"/>
  <c r="J11" i="18"/>
  <c r="J27" i="18"/>
  <c r="J43" i="18"/>
  <c r="M5" i="15"/>
  <c r="G5" i="18" s="1"/>
  <c r="M13" i="14"/>
  <c r="M13" i="15" s="1"/>
  <c r="G13" i="18" s="1"/>
  <c r="M21" i="14"/>
  <c r="M21" i="15" s="1"/>
  <c r="G21" i="18" s="1"/>
  <c r="I37" i="15"/>
  <c r="D37" i="18" s="1"/>
  <c r="I2" i="15"/>
  <c r="D2" i="18" s="1"/>
  <c r="K3" i="18" s="1"/>
  <c r="I14" i="15"/>
  <c r="D14" i="18" s="1"/>
  <c r="K14" i="18" s="1"/>
  <c r="M38" i="14"/>
  <c r="M38" i="15" s="1"/>
  <c r="G38" i="18" s="1"/>
  <c r="N39" i="18" s="1"/>
  <c r="J13" i="18"/>
  <c r="J29" i="18"/>
  <c r="I7" i="15"/>
  <c r="D7" i="18" s="1"/>
  <c r="I15" i="15"/>
  <c r="D15" i="18" s="1"/>
  <c r="K16" i="18" s="1"/>
  <c r="I23" i="15"/>
  <c r="D23" i="18" s="1"/>
  <c r="K23" i="18" s="1"/>
  <c r="I31" i="15"/>
  <c r="D31" i="18" s="1"/>
  <c r="J24" i="18"/>
  <c r="P32" i="18"/>
  <c r="O7" i="15"/>
  <c r="I7" i="18" s="1"/>
  <c r="O23" i="15"/>
  <c r="I23" i="18" s="1"/>
  <c r="P23" i="18" s="1"/>
  <c r="O39" i="15"/>
  <c r="I39" i="18" s="1"/>
  <c r="O20" i="15"/>
  <c r="I20" i="18" s="1"/>
  <c r="P20" i="18" s="1"/>
  <c r="O44" i="15"/>
  <c r="I44" i="18" s="1"/>
  <c r="K35" i="18"/>
  <c r="L7" i="14"/>
  <c r="L39" i="14"/>
  <c r="I12" i="15"/>
  <c r="D12" i="18" s="1"/>
  <c r="K13" i="18" s="1"/>
  <c r="N40" i="18"/>
  <c r="M16" i="15"/>
  <c r="G16" i="18" s="1"/>
  <c r="M25" i="14"/>
  <c r="M25" i="15" s="1"/>
  <c r="G25" i="18" s="1"/>
  <c r="J6" i="18"/>
  <c r="J22" i="18"/>
  <c r="J38" i="18"/>
  <c r="J15" i="18"/>
  <c r="J31" i="18"/>
  <c r="J12" i="18"/>
  <c r="J4" i="18"/>
  <c r="J17" i="18"/>
  <c r="J33" i="18"/>
  <c r="P14" i="18"/>
  <c r="P30" i="18"/>
  <c r="P8" i="18"/>
  <c r="O11" i="15"/>
  <c r="I11" i="18" s="1"/>
  <c r="P11" i="18" s="1"/>
  <c r="O27" i="15"/>
  <c r="I27" i="18" s="1"/>
  <c r="O43" i="15"/>
  <c r="I43" i="18" s="1"/>
  <c r="P43" i="18" s="1"/>
  <c r="O28" i="15"/>
  <c r="I28" i="18" s="1"/>
  <c r="J44" i="18"/>
  <c r="L37" i="14"/>
  <c r="K37" i="15"/>
  <c r="E37" i="18" s="1"/>
  <c r="L24" i="14"/>
  <c r="K24" i="15"/>
  <c r="E24" i="18" s="1"/>
  <c r="L40" i="14"/>
  <c r="L40" i="15" s="1"/>
  <c r="F40" i="18" s="1"/>
  <c r="K40" i="15"/>
  <c r="E40" i="18" s="1"/>
  <c r="L29" i="14"/>
  <c r="K29" i="15"/>
  <c r="E29" i="18" s="1"/>
  <c r="K18" i="15"/>
  <c r="E18" i="18" s="1"/>
  <c r="L19" i="18" s="1"/>
  <c r="K34" i="15"/>
  <c r="E34" i="18" s="1"/>
  <c r="L35" i="18" s="1"/>
  <c r="L41" i="14"/>
  <c r="K41" i="15"/>
  <c r="E41" i="18" s="1"/>
  <c r="M41" i="14"/>
  <c r="M41" i="15" s="1"/>
  <c r="G41" i="18" s="1"/>
  <c r="N41" i="18" s="1"/>
  <c r="M20" i="15"/>
  <c r="G20" i="18" s="1"/>
  <c r="M37" i="14"/>
  <c r="M37" i="15" s="1"/>
  <c r="G37" i="18" s="1"/>
  <c r="N37" i="18" s="1"/>
  <c r="I29" i="15"/>
  <c r="D29" i="18" s="1"/>
  <c r="L23" i="15"/>
  <c r="F23" i="18" s="1"/>
  <c r="L3" i="14"/>
  <c r="M24" i="14"/>
  <c r="M24" i="15" s="1"/>
  <c r="G24" i="18" s="1"/>
  <c r="M2" i="14"/>
  <c r="M2" i="15" s="1"/>
  <c r="G2" i="18" s="1"/>
  <c r="N3" i="18" s="1"/>
  <c r="M15" i="14"/>
  <c r="M15" i="15" s="1"/>
  <c r="G15" i="18" s="1"/>
  <c r="M31" i="14"/>
  <c r="M31" i="15" s="1"/>
  <c r="G31" i="18" s="1"/>
  <c r="M28" i="15"/>
  <c r="G28" i="18" s="1"/>
  <c r="I6" i="15"/>
  <c r="D6" i="18" s="1"/>
  <c r="K6" i="18" s="1"/>
  <c r="I9" i="15"/>
  <c r="D9" i="18" s="1"/>
  <c r="I17" i="15"/>
  <c r="D17" i="18" s="1"/>
  <c r="K17" i="18" s="1"/>
  <c r="I4" i="15"/>
  <c r="D4" i="18" s="1"/>
  <c r="K4" i="18" s="1"/>
  <c r="I36" i="15"/>
  <c r="D36" i="18" s="1"/>
  <c r="K36" i="18" s="1"/>
  <c r="I30" i="15"/>
  <c r="D30" i="18" s="1"/>
  <c r="I38" i="15"/>
  <c r="D38" i="18" s="1"/>
  <c r="I27" i="15"/>
  <c r="D27" i="18" s="1"/>
  <c r="K27" i="18" s="1"/>
  <c r="K15" i="15"/>
  <c r="E15" i="18" s="1"/>
  <c r="K31" i="15"/>
  <c r="E31" i="18" s="1"/>
  <c r="K39" i="15"/>
  <c r="E39" i="18" s="1"/>
  <c r="L25" i="14"/>
  <c r="K25" i="15"/>
  <c r="E25" i="18" s="1"/>
  <c r="L4" i="14"/>
  <c r="K4" i="15"/>
  <c r="E4" i="18" s="1"/>
  <c r="L4" i="18" s="1"/>
  <c r="L20" i="14"/>
  <c r="K20" i="15"/>
  <c r="E20" i="18" s="1"/>
  <c r="L20" i="18" s="1"/>
  <c r="L28" i="14"/>
  <c r="K28" i="15"/>
  <c r="E28" i="18" s="1"/>
  <c r="L28" i="18" s="1"/>
  <c r="L36" i="14"/>
  <c r="K36" i="15"/>
  <c r="E36" i="18" s="1"/>
  <c r="L36" i="18" s="1"/>
  <c r="L17" i="14"/>
  <c r="K17" i="15"/>
  <c r="E17" i="18" s="1"/>
  <c r="L2" i="14"/>
  <c r="K2" i="15"/>
  <c r="E2" i="18" s="1"/>
  <c r="L3" i="18" s="1"/>
  <c r="K6" i="15"/>
  <c r="E6" i="18" s="1"/>
  <c r="K14" i="15"/>
  <c r="E14" i="18" s="1"/>
  <c r="K22" i="15"/>
  <c r="E22" i="18" s="1"/>
  <c r="K38" i="15"/>
  <c r="E38" i="18" s="1"/>
  <c r="L13" i="14"/>
  <c r="K13" i="15"/>
  <c r="E13" i="18" s="1"/>
  <c r="L35" i="14"/>
  <c r="L18" i="14"/>
  <c r="L18" i="15" s="1"/>
  <c r="F18" i="18" s="1"/>
  <c r="L34" i="14"/>
  <c r="L11" i="14"/>
  <c r="L31" i="14"/>
  <c r="M35" i="14"/>
  <c r="M35" i="15" s="1"/>
  <c r="G35" i="18" s="1"/>
  <c r="N36" i="18" s="1"/>
  <c r="M32" i="14"/>
  <c r="M32" i="15" s="1"/>
  <c r="G32" i="18" s="1"/>
  <c r="M14" i="14"/>
  <c r="M14" i="15" s="1"/>
  <c r="G14" i="18" s="1"/>
  <c r="N14" i="18" s="1"/>
  <c r="I8" i="15"/>
  <c r="D8" i="18" s="1"/>
  <c r="K8" i="18" s="1"/>
  <c r="L6" i="15"/>
  <c r="F6" i="18" s="1"/>
  <c r="L16" i="14"/>
  <c r="K16" i="15"/>
  <c r="E16" i="18" s="1"/>
  <c r="L33" i="14"/>
  <c r="L33" i="15" s="1"/>
  <c r="F33" i="18" s="1"/>
  <c r="K33" i="15"/>
  <c r="E33" i="18" s="1"/>
  <c r="K26" i="15"/>
  <c r="E26" i="18" s="1"/>
  <c r="L19" i="14"/>
  <c r="M27" i="14"/>
  <c r="M27" i="15" s="1"/>
  <c r="G27" i="18" s="1"/>
  <c r="M34" i="14"/>
  <c r="M34" i="15" s="1"/>
  <c r="G34" i="18" s="1"/>
  <c r="L8" i="14"/>
  <c r="K8" i="15"/>
  <c r="E8" i="18" s="1"/>
  <c r="L32" i="14"/>
  <c r="K32" i="15"/>
  <c r="E32" i="18" s="1"/>
  <c r="L9" i="14"/>
  <c r="K9" i="15"/>
  <c r="E9" i="18" s="1"/>
  <c r="L9" i="18" s="1"/>
  <c r="L5" i="14"/>
  <c r="K5" i="15"/>
  <c r="E5" i="18" s="1"/>
  <c r="L5" i="18" s="1"/>
  <c r="K10" i="15"/>
  <c r="E10" i="18" s="1"/>
  <c r="K42" i="15"/>
  <c r="E42" i="18" s="1"/>
  <c r="L42" i="14"/>
  <c r="M11" i="14"/>
  <c r="M11" i="15" s="1"/>
  <c r="G11" i="18" s="1"/>
  <c r="N11" i="18" s="1"/>
  <c r="M43" i="14"/>
  <c r="M43" i="15" s="1"/>
  <c r="G43" i="18" s="1"/>
  <c r="M22" i="15"/>
  <c r="G22" i="18" s="1"/>
  <c r="N22" i="18" s="1"/>
  <c r="M42" i="14"/>
  <c r="M42" i="15" s="1"/>
  <c r="G42" i="18" s="1"/>
  <c r="N42" i="18" s="1"/>
  <c r="L27" i="14"/>
  <c r="M4" i="15"/>
  <c r="G4" i="18" s="1"/>
  <c r="N4" i="18" s="1"/>
  <c r="I10" i="15"/>
  <c r="D10" i="18" s="1"/>
  <c r="K10" i="18" s="1"/>
  <c r="I20" i="15"/>
  <c r="D20" i="18" s="1"/>
  <c r="K20" i="18" s="1"/>
  <c r="I41" i="15"/>
  <c r="D41" i="18" s="1"/>
  <c r="K41" i="18" s="1"/>
  <c r="I11" i="15"/>
  <c r="D11" i="18" s="1"/>
  <c r="K7" i="15"/>
  <c r="E7" i="18" s="1"/>
  <c r="L7" i="18" s="1"/>
  <c r="K23" i="15"/>
  <c r="E23" i="18" s="1"/>
  <c r="L23" i="18" s="1"/>
  <c r="I44" i="15"/>
  <c r="D44" i="18" s="1"/>
  <c r="K44" i="18" s="1"/>
  <c r="L12" i="14"/>
  <c r="L12" i="15" s="1"/>
  <c r="F12" i="18" s="1"/>
  <c r="K12" i="15"/>
  <c r="E12" i="18" s="1"/>
  <c r="L12" i="18" s="1"/>
  <c r="L44" i="14"/>
  <c r="K44" i="15"/>
  <c r="E44" i="18" s="1"/>
  <c r="L44" i="18" s="1"/>
  <c r="L21" i="14"/>
  <c r="L21" i="15" s="1"/>
  <c r="F21" i="18" s="1"/>
  <c r="K21" i="15"/>
  <c r="E21" i="18" s="1"/>
  <c r="L21" i="18" s="1"/>
  <c r="K30" i="15"/>
  <c r="E30" i="18" s="1"/>
  <c r="L30" i="18" s="1"/>
  <c r="M26" i="15"/>
  <c r="G26" i="18" s="1"/>
  <c r="M29" i="15"/>
  <c r="G29" i="18" s="1"/>
  <c r="N29" i="18" s="1"/>
  <c r="M33" i="15"/>
  <c r="G33" i="18" s="1"/>
  <c r="K29" i="18" l="1"/>
  <c r="K31" i="18"/>
  <c r="N5" i="18"/>
  <c r="N18" i="18"/>
  <c r="N24" i="18"/>
  <c r="L17" i="18"/>
  <c r="K38" i="18"/>
  <c r="N20" i="18"/>
  <c r="N17" i="18"/>
  <c r="K24" i="18"/>
  <c r="P24" i="18"/>
  <c r="P37" i="18"/>
  <c r="P34" i="18"/>
  <c r="N25" i="18"/>
  <c r="P27" i="18"/>
  <c r="K7" i="18"/>
  <c r="N13" i="18"/>
  <c r="P5" i="18"/>
  <c r="P22" i="18"/>
  <c r="P16" i="18"/>
  <c r="L44" i="15"/>
  <c r="F44" i="18" s="1"/>
  <c r="L14" i="15"/>
  <c r="F14" i="18" s="1"/>
  <c r="L43" i="15"/>
  <c r="F43" i="18" s="1"/>
  <c r="L16" i="15"/>
  <c r="F16" i="18" s="1"/>
  <c r="P18" i="18"/>
  <c r="L5" i="15"/>
  <c r="F5" i="18" s="1"/>
  <c r="M5" i="18" s="1"/>
  <c r="L32" i="15"/>
  <c r="F32" i="18" s="1"/>
  <c r="L38" i="15"/>
  <c r="F38" i="18" s="1"/>
  <c r="L34" i="15"/>
  <c r="F34" i="18" s="1"/>
  <c r="M34" i="18" s="1"/>
  <c r="L13" i="15"/>
  <c r="F13" i="18" s="1"/>
  <c r="L17" i="15"/>
  <c r="F17" i="18" s="1"/>
  <c r="L28" i="15"/>
  <c r="F28" i="18" s="1"/>
  <c r="L4" i="15"/>
  <c r="F4" i="18" s="1"/>
  <c r="L30" i="15"/>
  <c r="F30" i="18" s="1"/>
  <c r="P39" i="18"/>
  <c r="P42" i="18"/>
  <c r="P25" i="18"/>
  <c r="P7" i="18"/>
  <c r="P10" i="18"/>
  <c r="P17" i="18"/>
  <c r="P33" i="18"/>
  <c r="N9" i="18"/>
  <c r="N33" i="18"/>
  <c r="L27" i="15"/>
  <c r="F27" i="18" s="1"/>
  <c r="L10" i="18"/>
  <c r="L9" i="15"/>
  <c r="F9" i="18" s="1"/>
  <c r="L8" i="15"/>
  <c r="F8" i="18" s="1"/>
  <c r="L16" i="18"/>
  <c r="N28" i="18"/>
  <c r="L41" i="18"/>
  <c r="L22" i="15"/>
  <c r="F22" i="18" s="1"/>
  <c r="M22" i="18" s="1"/>
  <c r="L32" i="18"/>
  <c r="L26" i="18"/>
  <c r="L11" i="15"/>
  <c r="F11" i="18" s="1"/>
  <c r="L14" i="18"/>
  <c r="L39" i="18"/>
  <c r="N31" i="18"/>
  <c r="L3" i="15"/>
  <c r="F3" i="18" s="1"/>
  <c r="L41" i="15"/>
  <c r="F41" i="18" s="1"/>
  <c r="M41" i="18" s="1"/>
  <c r="L29" i="15"/>
  <c r="F29" i="18" s="1"/>
  <c r="M29" i="18" s="1"/>
  <c r="L24" i="15"/>
  <c r="F24" i="18" s="1"/>
  <c r="M24" i="18" s="1"/>
  <c r="L26" i="15"/>
  <c r="F26" i="18" s="1"/>
  <c r="L7" i="15"/>
  <c r="F7" i="18" s="1"/>
  <c r="M7" i="18" s="1"/>
  <c r="L38" i="18"/>
  <c r="K21" i="18"/>
  <c r="K11" i="18"/>
  <c r="L33" i="18"/>
  <c r="N32" i="18"/>
  <c r="M13" i="18"/>
  <c r="L6" i="18"/>
  <c r="M17" i="18"/>
  <c r="M4" i="18"/>
  <c r="L31" i="18"/>
  <c r="K30" i="18"/>
  <c r="K9" i="18"/>
  <c r="N15" i="18"/>
  <c r="L34" i="18"/>
  <c r="L40" i="18"/>
  <c r="L37" i="18"/>
  <c r="K5" i="18"/>
  <c r="K37" i="18"/>
  <c r="L11" i="18"/>
  <c r="N19" i="18"/>
  <c r="P12" i="18"/>
  <c r="P21" i="18"/>
  <c r="L13" i="18"/>
  <c r="K39" i="18"/>
  <c r="L27" i="18"/>
  <c r="N34" i="18"/>
  <c r="M12" i="18"/>
  <c r="N26" i="18"/>
  <c r="N43" i="18"/>
  <c r="L42" i="18"/>
  <c r="L8" i="18"/>
  <c r="N27" i="18"/>
  <c r="M33" i="18"/>
  <c r="M6" i="18"/>
  <c r="N35" i="18"/>
  <c r="M18" i="18"/>
  <c r="L25" i="18"/>
  <c r="L15" i="18"/>
  <c r="M23" i="18"/>
  <c r="L18" i="18"/>
  <c r="P28" i="18"/>
  <c r="P40" i="18"/>
  <c r="P29" i="18"/>
  <c r="N16" i="18"/>
  <c r="K12" i="18"/>
  <c r="P44" i="18"/>
  <c r="K15" i="18"/>
  <c r="N38" i="18"/>
  <c r="N21" i="18"/>
  <c r="K32" i="18"/>
  <c r="L43" i="18"/>
  <c r="N12" i="18"/>
  <c r="K42" i="18"/>
  <c r="M44" i="18"/>
  <c r="L22" i="18"/>
  <c r="L29" i="18"/>
  <c r="L24" i="18"/>
  <c r="K28" i="18"/>
  <c r="N30" i="18"/>
  <c r="K18" i="18"/>
  <c r="N6" i="18"/>
  <c r="N44" i="18"/>
  <c r="L37" i="15"/>
  <c r="F37" i="18" s="1"/>
  <c r="M38" i="18" s="1"/>
  <c r="L10" i="15"/>
  <c r="F10" i="18" s="1"/>
  <c r="L42" i="15"/>
  <c r="F42" i="18" s="1"/>
  <c r="M42" i="18" s="1"/>
  <c r="L39" i="15"/>
  <c r="F39" i="18" s="1"/>
  <c r="L19" i="15"/>
  <c r="F19" i="18" s="1"/>
  <c r="M19" i="18" s="1"/>
  <c r="L31" i="15"/>
  <c r="F31" i="18" s="1"/>
  <c r="L35" i="15"/>
  <c r="F35" i="18" s="1"/>
  <c r="M35" i="18" s="1"/>
  <c r="L2" i="15"/>
  <c r="F2" i="18" s="1"/>
  <c r="M3" i="18" s="1"/>
  <c r="L36" i="15"/>
  <c r="F36" i="18" s="1"/>
  <c r="L20" i="15"/>
  <c r="F20" i="18" s="1"/>
  <c r="M20" i="18" s="1"/>
  <c r="L25" i="15"/>
  <c r="F25" i="18" s="1"/>
  <c r="L15" i="15"/>
  <c r="F15" i="18" s="1"/>
  <c r="M27" i="18" l="1"/>
  <c r="M9" i="18"/>
  <c r="M14" i="18"/>
  <c r="M31" i="18"/>
  <c r="M15" i="18"/>
  <c r="M39" i="18"/>
  <c r="M8" i="18"/>
  <c r="M25" i="18"/>
  <c r="M28" i="18"/>
  <c r="M10" i="18"/>
  <c r="M36" i="18"/>
  <c r="M30" i="18"/>
  <c r="M37" i="18"/>
  <c r="M40" i="18"/>
  <c r="M11" i="18"/>
  <c r="M16" i="18"/>
  <c r="M32" i="18"/>
  <c r="M26" i="18"/>
  <c r="M21" i="18"/>
  <c r="M43" i="18"/>
</calcChain>
</file>

<file path=xl/sharedStrings.xml><?xml version="1.0" encoding="utf-8"?>
<sst xmlns="http://schemas.openxmlformats.org/spreadsheetml/2006/main" count="73" uniqueCount="35">
  <si>
    <t>Periodo</t>
  </si>
  <si>
    <t>Consumo (millones de pesos corrientes)</t>
  </si>
  <si>
    <t>PIB</t>
  </si>
  <si>
    <t>Estudiantes de educación primaria</t>
  </si>
  <si>
    <t>Relación Estudiantes-Proferores Primaria</t>
  </si>
  <si>
    <t>Población (miles)</t>
  </si>
  <si>
    <t>Salario mínimo (diario, pesos corrientes)</t>
  </si>
  <si>
    <t>h</t>
  </si>
  <si>
    <t>Deflactor del PIB (base 2008)</t>
  </si>
  <si>
    <t>C</t>
  </si>
  <si>
    <t>L</t>
  </si>
  <si>
    <t>K</t>
  </si>
  <si>
    <t>w</t>
  </si>
  <si>
    <t>Remuneración de Asalariados (millones de pesos)</t>
  </si>
  <si>
    <t>Excedente de Operación  (millones de pesos)</t>
  </si>
  <si>
    <t>PIB  (millones de pesos)</t>
  </si>
  <si>
    <t>y</t>
  </si>
  <si>
    <t>z</t>
  </si>
  <si>
    <t>Trabajadores</t>
  </si>
  <si>
    <t>c</t>
  </si>
  <si>
    <t>Estudiantes de primaria</t>
  </si>
  <si>
    <t>Alumnos inscritos</t>
  </si>
  <si>
    <t>(1-u)</t>
  </si>
  <si>
    <t>u</t>
  </si>
  <si>
    <t>k</t>
  </si>
  <si>
    <t>Lt</t>
  </si>
  <si>
    <t>ct</t>
  </si>
  <si>
    <t>ht</t>
  </si>
  <si>
    <t>yt</t>
  </si>
  <si>
    <t>zt</t>
  </si>
  <si>
    <t>ut</t>
  </si>
  <si>
    <t>kt</t>
  </si>
  <si>
    <t>Kt</t>
  </si>
  <si>
    <t>ktpc</t>
  </si>
  <si>
    <t>kpc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</si>
</sst>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General_)"/>
    <numFmt numFmtId="165" formatCode="#\ ##0.0"/>
    <numFmt numFmtId="166" formatCode="###,##0"/>
    <numFmt numFmtId="167" formatCode="#\ ###\ ###\ ##0"/>
    <numFmt numFmtId="168" formatCode="###,###,###"/>
    <numFmt numFmtId="169" formatCode="##\ ###"/>
    <numFmt numFmtId="170" formatCode="\ ####"/>
    <numFmt numFmtId="171" formatCode="###\ ###.00"/>
    <numFmt numFmtId="172" formatCode="##\ ###\ ###"/>
    <numFmt numFmtId="173" formatCode="###,##0.00"/>
    <numFmt numFmtId="174" formatCode="_-[$€-2]* #,##0.00_-;\-[$€-2]* #,##0.00_-;_-[$€-2]* &quot;-&quot;??_-"/>
    <numFmt numFmtId="175" formatCode="#\ ##0;\-#\ ##0"/>
    <numFmt numFmtId="176" formatCode="0.00;\-0.00"/>
    <numFmt numFmtId="177" formatCode="#\ ##0.0;\-#\ ##0.0"/>
    <numFmt numFmtId="178" formatCode="0.000000"/>
    <numFmt numFmtId="179" formatCode="0.000"/>
    <numFmt numFmtId="180" formatCode="0.0"/>
  </numFmts>
  <fonts count="3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0"/>
      <name val="Arial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2"/>
      <name val="Arial"/>
      <family val="2"/>
    </font>
    <font>
      <sz val="11"/>
      <color indexed="60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Helv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4">
    <xf numFmtId="0" fontId="0" fillId="0" borderId="0"/>
    <xf numFmtId="0" fontId="3" fillId="0" borderId="0"/>
    <xf numFmtId="164" fontId="2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166" fontId="7" fillId="0" borderId="0" applyFill="0" applyBorder="0" applyProtection="0">
      <alignment horizontal="right"/>
      <protection locked="0"/>
    </xf>
    <xf numFmtId="0" fontId="7" fillId="0" borderId="0" applyFill="0" applyBorder="0" applyProtection="0">
      <alignment horizontal="right"/>
    </xf>
    <xf numFmtId="173" fontId="7" fillId="0" borderId="0" applyFill="0" applyBorder="0" applyProtection="0">
      <alignment horizontal="right"/>
    </xf>
    <xf numFmtId="0" fontId="8" fillId="4" borderId="0" applyNumberFormat="0" applyBorder="0" applyAlignment="0" applyProtection="0"/>
    <xf numFmtId="0" fontId="9" fillId="16" borderId="3" applyNumberFormat="0" applyAlignment="0" applyProtection="0"/>
    <xf numFmtId="0" fontId="10" fillId="0" borderId="0" applyNumberFormat="0" applyFill="0" applyBorder="0" applyProtection="0">
      <alignment horizontal="left" vertical="top"/>
    </xf>
    <xf numFmtId="0" fontId="11" fillId="17" borderId="4" applyNumberFormat="0" applyAlignment="0" applyProtection="0"/>
    <xf numFmtId="0" fontId="12" fillId="0" borderId="5" applyNumberFormat="0" applyFill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7" fillId="0" borderId="0" applyNumberFormat="0" applyFill="0" applyBorder="0" applyProtection="0">
      <alignment horizontal="left" vertical="top" wrapText="1"/>
    </xf>
    <xf numFmtId="0" fontId="7" fillId="0" borderId="0" applyNumberFormat="0" applyFill="0" applyBorder="0" applyProtection="0">
      <alignment horizontal="right" vertical="top"/>
    </xf>
    <xf numFmtId="0" fontId="7" fillId="0" borderId="0" applyNumberFormat="0" applyFill="0" applyBorder="0" applyProtection="0">
      <alignment horizontal="left" vertical="top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1" fontId="7" fillId="0" borderId="0"/>
    <xf numFmtId="0" fontId="15" fillId="7" borderId="3" applyNumberFormat="0" applyAlignment="0" applyProtection="0"/>
    <xf numFmtId="0" fontId="7" fillId="0" borderId="0" applyNumberFormat="0" applyFill="0" applyBorder="0" applyProtection="0">
      <alignment horizontal="right" vertical="top"/>
    </xf>
    <xf numFmtId="174" fontId="4" fillId="0" borderId="0" applyNumberFormat="0" applyFont="0" applyFill="0" applyBorder="0" applyAlignment="0" applyProtection="0">
      <alignment horizontal="left"/>
    </xf>
    <xf numFmtId="0" fontId="16" fillId="3" borderId="0" applyNumberFormat="0" applyBorder="0" applyAlignment="0" applyProtection="0"/>
    <xf numFmtId="168" fontId="4" fillId="0" borderId="0" applyFont="0" applyFill="0" applyBorder="0" applyAlignment="0" applyProtection="0"/>
    <xf numFmtId="0" fontId="17" fillId="0" borderId="6" applyNumberFormat="0" applyFill="0" applyAlignment="0" applyProtection="0">
      <alignment vertical="top"/>
      <protection locked="0"/>
    </xf>
    <xf numFmtId="0" fontId="17" fillId="0" borderId="2" applyNumberFormat="0" applyFill="0" applyAlignment="0" applyProtection="0">
      <alignment vertical="top"/>
      <protection locked="0"/>
    </xf>
    <xf numFmtId="0" fontId="17" fillId="0" borderId="0" applyNumberFormat="0" applyFill="0" applyAlignment="0" applyProtection="0"/>
    <xf numFmtId="175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8" fillId="22" borderId="0" applyNumberFormat="0" applyBorder="0" applyAlignment="0" applyProtection="0"/>
    <xf numFmtId="0" fontId="4" fillId="0" borderId="0"/>
    <xf numFmtId="0" fontId="29" fillId="0" borderId="0"/>
    <xf numFmtId="0" fontId="4" fillId="0" borderId="0"/>
    <xf numFmtId="0" fontId="4" fillId="0" borderId="0"/>
    <xf numFmtId="0" fontId="4" fillId="0" borderId="0"/>
    <xf numFmtId="0" fontId="4" fillId="23" borderId="7" applyNumberFormat="0" applyFont="0" applyAlignment="0" applyProtection="0"/>
    <xf numFmtId="0" fontId="19" fillId="0" borderId="0" applyNumberFormat="0" applyFill="0" applyBorder="0" applyProtection="0">
      <alignment horizontal="right" vertical="top"/>
    </xf>
    <xf numFmtId="0" fontId="7" fillId="0" borderId="0" applyNumberFormat="0" applyFill="0" applyBorder="0" applyProtection="0">
      <alignment vertical="top"/>
      <protection locked="0"/>
    </xf>
    <xf numFmtId="0" fontId="20" fillId="0" borderId="0">
      <alignment horizontal="left" vertical="top"/>
    </xf>
    <xf numFmtId="0" fontId="21" fillId="16" borderId="8" applyNumberFormat="0" applyAlignment="0" applyProtection="0"/>
    <xf numFmtId="0" fontId="7" fillId="0" borderId="0">
      <alignment horizontal="left" wrapText="1" indent="2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9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67" fontId="24" fillId="0" borderId="0" applyNumberFormat="0" applyFill="0" applyBorder="0" applyProtection="0">
      <alignment horizontal="left"/>
    </xf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14" fillId="0" borderId="11" applyNumberFormat="0" applyFill="0" applyAlignment="0" applyProtection="0"/>
    <xf numFmtId="167" fontId="24" fillId="0" borderId="0" applyNumberFormat="0" applyFill="0" applyBorder="0" applyProtection="0">
      <alignment horizontal="left"/>
    </xf>
    <xf numFmtId="0" fontId="28" fillId="0" borderId="12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>
      <alignment vertical="top"/>
      <protection locked="0"/>
    </xf>
    <xf numFmtId="3" fontId="7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 vertical="center" wrapText="1"/>
    </xf>
    <xf numFmtId="179" fontId="2" fillId="0" borderId="13" xfId="0" applyNumberFormat="1" applyFont="1" applyBorder="1" applyAlignment="1">
      <alignment horizontal="center" vertical="center" wrapText="1"/>
    </xf>
    <xf numFmtId="179" fontId="0" fillId="0" borderId="0" xfId="0" applyNumberFormat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0" fontId="1" fillId="0" borderId="14" xfId="0" applyFont="1" applyFill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0" fontId="1" fillId="24" borderId="14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31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1" fillId="25" borderId="14" xfId="0" applyFont="1" applyFill="1" applyBorder="1" applyAlignment="1">
      <alignment horizontal="center" vertical="center" wrapText="1"/>
    </xf>
    <xf numFmtId="0" fontId="32" fillId="0" borderId="0" xfId="0" applyFont="1"/>
    <xf numFmtId="0" fontId="33" fillId="0" borderId="0" xfId="0" applyFont="1"/>
  </cellXfs>
  <cellStyles count="84">
    <cellStyle name="          _x000d__x000a_386grabber=VGA.3GR_x000d__x000a_" xfId="2"/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ase 0 dec" xfId="21"/>
    <cellStyle name="Base 1 dec" xfId="22"/>
    <cellStyle name="Base 2 dec" xfId="23"/>
    <cellStyle name="Buena 2" xfId="24"/>
    <cellStyle name="Cálculo 2" xfId="25"/>
    <cellStyle name="Capitulo" xfId="26"/>
    <cellStyle name="Celda de comprobación 2" xfId="27"/>
    <cellStyle name="Celda vinculada 2" xfId="28"/>
    <cellStyle name="Dec(1)" xfId="29"/>
    <cellStyle name="Dec(2)" xfId="30"/>
    <cellStyle name="Decimal 0, derecha" xfId="31"/>
    <cellStyle name="Decimal 2, derecha" xfId="32"/>
    <cellStyle name="Descripciones" xfId="33"/>
    <cellStyle name="Enc. der" xfId="34"/>
    <cellStyle name="Enc. izq" xfId="35"/>
    <cellStyle name="Encabezado" xfId="36"/>
    <cellStyle name="Encabezado 4 2" xfId="37"/>
    <cellStyle name="Énfasis1 2" xfId="38"/>
    <cellStyle name="Énfasis2 2" xfId="39"/>
    <cellStyle name="Énfasis3 2" xfId="40"/>
    <cellStyle name="Énfasis4 2" xfId="41"/>
    <cellStyle name="Énfasis5 2" xfId="42"/>
    <cellStyle name="Énfasis6 2" xfId="43"/>
    <cellStyle name="entero" xfId="44"/>
    <cellStyle name="Entrada 2" xfId="45"/>
    <cellStyle name="Etiqueta" xfId="46"/>
    <cellStyle name="Euro" xfId="47"/>
    <cellStyle name="Hipervínculo 2" xfId="82"/>
    <cellStyle name="Incorrecto 2" xfId="48"/>
    <cellStyle name="Linea horizontal" xfId="49"/>
    <cellStyle name="Linea Inferior" xfId="50"/>
    <cellStyle name="Linea Superior" xfId="51"/>
    <cellStyle name="Linea Tipo" xfId="52"/>
    <cellStyle name="Miles" xfId="53"/>
    <cellStyle name="Miles 1 dec" xfId="54"/>
    <cellStyle name="miles_Cap13" xfId="83"/>
    <cellStyle name="Millares 2" xfId="55"/>
    <cellStyle name="Neutral 2" xfId="56"/>
    <cellStyle name="Normal" xfId="0" builtinId="0"/>
    <cellStyle name="Normal 2" xfId="57"/>
    <cellStyle name="Normal 2 2" xfId="81"/>
    <cellStyle name="Normal 3" xfId="58"/>
    <cellStyle name="Normal 3 2" xfId="79"/>
    <cellStyle name="Normal 4" xfId="59"/>
    <cellStyle name="Normal 5" xfId="60"/>
    <cellStyle name="Normal 6" xfId="61"/>
    <cellStyle name="Normal 7" xfId="80"/>
    <cellStyle name="Normal 8" xfId="1"/>
    <cellStyle name="Notas 2" xfId="62"/>
    <cellStyle name="Num. cuadro" xfId="63"/>
    <cellStyle name="Pie" xfId="64"/>
    <cellStyle name="Pies" xfId="65"/>
    <cellStyle name="Salida 2" xfId="66"/>
    <cellStyle name="sangria_n1" xfId="67"/>
    <cellStyle name="Texto de advertencia 2" xfId="68"/>
    <cellStyle name="Texto explicativo 2" xfId="69"/>
    <cellStyle name="Texto, derecha" xfId="70"/>
    <cellStyle name="Texto, izquierda" xfId="71"/>
    <cellStyle name="Titulo" xfId="72"/>
    <cellStyle name="Título 1 2" xfId="74"/>
    <cellStyle name="Título 2 2" xfId="75"/>
    <cellStyle name="Título 3 2" xfId="76"/>
    <cellStyle name="Título 4" xfId="73"/>
    <cellStyle name="Titulo_10" xfId="77"/>
    <cellStyle name="Total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pane xSplit="1" ySplit="1" topLeftCell="B14" activePane="bottomRight" state="frozen"/>
      <selection pane="topRight" activeCell="B1" sqref="B1"/>
      <selection pane="bottomLeft" activeCell="A3" sqref="A3"/>
      <selection pane="bottomRight" activeCell="H34" sqref="H34"/>
    </sheetView>
  </sheetViews>
  <sheetFormatPr baseColWidth="10" defaultRowHeight="15" x14ac:dyDescent="0.25"/>
  <cols>
    <col min="2" max="2" width="21.85546875" customWidth="1"/>
    <col min="3" max="5" width="21.85546875" style="2" customWidth="1"/>
    <col min="6" max="6" width="22" customWidth="1"/>
    <col min="7" max="7" width="20.140625" customWidth="1"/>
    <col min="8" max="8" width="22" customWidth="1"/>
    <col min="9" max="9" width="16" customWidth="1"/>
    <col min="10" max="10" width="22.85546875" customWidth="1"/>
  </cols>
  <sheetData>
    <row r="1" spans="1:13" s="2" customFormat="1" ht="31.5" customHeight="1" x14ac:dyDescent="0.25">
      <c r="A1" s="1" t="s">
        <v>0</v>
      </c>
      <c r="B1" s="1" t="s">
        <v>1</v>
      </c>
      <c r="C1" s="5" t="s">
        <v>13</v>
      </c>
      <c r="D1" s="5" t="s">
        <v>14</v>
      </c>
      <c r="E1" s="5" t="s">
        <v>15</v>
      </c>
      <c r="F1" s="1" t="s">
        <v>8</v>
      </c>
      <c r="G1" s="1" t="s">
        <v>3</v>
      </c>
      <c r="H1" s="1" t="s">
        <v>4</v>
      </c>
      <c r="I1" s="1" t="s">
        <v>5</v>
      </c>
      <c r="J1" s="1" t="s">
        <v>6</v>
      </c>
      <c r="K1" s="5" t="s">
        <v>21</v>
      </c>
    </row>
    <row r="2" spans="1:13" s="2" customFormat="1" ht="15.75" customHeight="1" x14ac:dyDescent="0.25">
      <c r="A2" s="6">
        <v>1970</v>
      </c>
      <c r="B2" s="3">
        <v>319.52179555827644</v>
      </c>
      <c r="C2" s="9">
        <v>158.45400000000001</v>
      </c>
      <c r="D2" s="9">
        <v>285.81700000000001</v>
      </c>
      <c r="E2" s="9">
        <v>444.27100000000002</v>
      </c>
      <c r="F2" s="12">
        <v>1.4023501029224148E-2</v>
      </c>
      <c r="G2" s="4"/>
      <c r="H2" s="4"/>
      <c r="I2" s="4">
        <v>52988.137999999999</v>
      </c>
      <c r="J2" s="4">
        <v>27.93</v>
      </c>
      <c r="K2" s="4">
        <v>1744979</v>
      </c>
    </row>
    <row r="3" spans="1:13" ht="15.75" x14ac:dyDescent="0.25">
      <c r="A3" s="6">
        <v>1971</v>
      </c>
      <c r="B3" s="3">
        <v>358.78149465373957</v>
      </c>
      <c r="C3" s="9">
        <v>173.86799999999999</v>
      </c>
      <c r="D3" s="9">
        <v>316.14300000000003</v>
      </c>
      <c r="E3" s="9">
        <v>490.01100000000002</v>
      </c>
      <c r="F3" s="12">
        <v>1.4906429556221273E-2</v>
      </c>
      <c r="G3" s="4">
        <v>9248290</v>
      </c>
      <c r="H3" s="4">
        <v>45.90793</v>
      </c>
      <c r="I3" s="4">
        <v>54669.034</v>
      </c>
      <c r="J3" s="4">
        <v>27.93</v>
      </c>
      <c r="K3" s="4">
        <v>1831979</v>
      </c>
      <c r="M3" s="2"/>
    </row>
    <row r="4" spans="1:13" ht="15.75" x14ac:dyDescent="0.25">
      <c r="A4" s="6">
        <v>1972</v>
      </c>
      <c r="B4" s="3">
        <v>405.56714142907816</v>
      </c>
      <c r="C4" s="9">
        <v>208.596</v>
      </c>
      <c r="D4" s="9">
        <v>356.13</v>
      </c>
      <c r="E4" s="9">
        <v>564.726</v>
      </c>
      <c r="F4" s="12">
        <v>1.5873149177396618E-2</v>
      </c>
      <c r="G4" s="4">
        <v>9711496</v>
      </c>
      <c r="H4" s="4">
        <v>46.632269999999998</v>
      </c>
      <c r="I4" s="4">
        <v>56395.803</v>
      </c>
      <c r="J4" s="4">
        <v>33.229999999999997</v>
      </c>
      <c r="K4" s="4">
        <v>2057018</v>
      </c>
      <c r="M4" s="2"/>
    </row>
    <row r="5" spans="1:13" ht="15.75" x14ac:dyDescent="0.25">
      <c r="A5" s="6">
        <v>1973</v>
      </c>
      <c r="B5" s="3">
        <v>486.98721924838492</v>
      </c>
      <c r="C5" s="9">
        <v>247.86500000000001</v>
      </c>
      <c r="D5" s="9">
        <v>443.02600000000001</v>
      </c>
      <c r="E5" s="9">
        <v>690.89100000000008</v>
      </c>
      <c r="F5" s="12">
        <v>1.8004030046692425E-2</v>
      </c>
      <c r="G5" s="4">
        <v>10195167</v>
      </c>
      <c r="H5" s="4"/>
      <c r="I5" s="4">
        <v>58155.59</v>
      </c>
      <c r="J5" s="4">
        <v>36.215000000000003</v>
      </c>
      <c r="K5" s="4">
        <v>2298490</v>
      </c>
      <c r="M5" s="2"/>
    </row>
    <row r="6" spans="1:13" ht="15.75" x14ac:dyDescent="0.25">
      <c r="A6" s="6">
        <v>1974</v>
      </c>
      <c r="B6" s="3">
        <v>628.3425282850294</v>
      </c>
      <c r="C6" s="9">
        <v>330.54700000000003</v>
      </c>
      <c r="D6" s="9">
        <v>569.16</v>
      </c>
      <c r="E6" s="9">
        <v>899.70699999999999</v>
      </c>
      <c r="F6" s="12">
        <v>2.2165139646130112E-2</v>
      </c>
      <c r="G6" s="4">
        <v>10762665</v>
      </c>
      <c r="H6" s="4">
        <v>44.157240000000002</v>
      </c>
      <c r="I6" s="4">
        <v>59931.341</v>
      </c>
      <c r="J6" s="4">
        <v>50.135000000000005</v>
      </c>
      <c r="K6" s="4">
        <v>2698554</v>
      </c>
      <c r="M6" s="2"/>
    </row>
    <row r="7" spans="1:13" ht="15.75" x14ac:dyDescent="0.25">
      <c r="A7" s="6">
        <v>1975</v>
      </c>
      <c r="B7" s="3">
        <v>755.9234887358632</v>
      </c>
      <c r="C7" s="9">
        <v>418.899</v>
      </c>
      <c r="D7" s="9">
        <v>681.15099999999995</v>
      </c>
      <c r="E7" s="9">
        <v>1100.05</v>
      </c>
      <c r="F7" s="12">
        <v>2.5628553134530108E-2</v>
      </c>
      <c r="G7" s="4">
        <v>10999713</v>
      </c>
      <c r="H7" s="4">
        <v>45.44791</v>
      </c>
      <c r="I7" s="4">
        <v>61708.368999999999</v>
      </c>
      <c r="J7" s="4">
        <v>50.135000000000005</v>
      </c>
      <c r="K7" s="4">
        <v>3052402</v>
      </c>
      <c r="M7" s="2"/>
    </row>
    <row r="8" spans="1:13" ht="15.75" x14ac:dyDescent="0.25">
      <c r="A8" s="6">
        <v>1976</v>
      </c>
      <c r="B8" s="3">
        <v>934.92701697794143</v>
      </c>
      <c r="C8" s="9">
        <v>552</v>
      </c>
      <c r="D8" s="9">
        <v>818.96799999999996</v>
      </c>
      <c r="E8" s="9">
        <v>1370.9679999999998</v>
      </c>
      <c r="F8" s="12">
        <v>3.0589057557095192E-2</v>
      </c>
      <c r="G8" s="4">
        <v>11461415</v>
      </c>
      <c r="H8" s="4">
        <v>44.781820000000003</v>
      </c>
      <c r="I8" s="4">
        <v>63486.196000000004</v>
      </c>
      <c r="J8" s="4">
        <v>75</v>
      </c>
      <c r="K8" s="4">
        <v>3501028</v>
      </c>
      <c r="M8" s="2"/>
    </row>
    <row r="9" spans="1:13" ht="15.75" x14ac:dyDescent="0.25">
      <c r="A9" s="6">
        <v>1977</v>
      </c>
      <c r="B9" s="3">
        <v>1224.6144335537488</v>
      </c>
      <c r="C9" s="9">
        <v>718.73800000000006</v>
      </c>
      <c r="D9" s="9">
        <v>1130.5249999999999</v>
      </c>
      <c r="E9" s="9">
        <v>1849.2629999999999</v>
      </c>
      <c r="F9" s="12">
        <v>3.9907642325131755E-2</v>
      </c>
      <c r="G9" s="4">
        <v>12148221</v>
      </c>
      <c r="H9" s="4">
        <v>44.220860000000002</v>
      </c>
      <c r="I9" s="4">
        <v>65261.294999999998</v>
      </c>
      <c r="J9" s="4">
        <v>91.2</v>
      </c>
      <c r="K9" s="4">
        <v>3832773</v>
      </c>
      <c r="M9" s="2"/>
    </row>
    <row r="10" spans="1:13" ht="15.75" x14ac:dyDescent="0.25">
      <c r="A10" s="6">
        <v>1978</v>
      </c>
      <c r="B10" s="3">
        <v>1541.6178635784117</v>
      </c>
      <c r="C10" s="9">
        <v>885.3528</v>
      </c>
      <c r="D10" s="9">
        <v>1457.0731499999999</v>
      </c>
      <c r="E10" s="9">
        <v>2342.4259499999998</v>
      </c>
      <c r="F10" s="12">
        <v>4.629511888211283E-2</v>
      </c>
      <c r="G10" s="4">
        <v>12560035</v>
      </c>
      <c r="H10" s="4">
        <v>43.892270000000003</v>
      </c>
      <c r="I10" s="4">
        <v>67012.869000000006</v>
      </c>
      <c r="J10" s="4">
        <v>103.49</v>
      </c>
      <c r="K10" s="4">
        <v>4157789</v>
      </c>
      <c r="M10" s="2"/>
    </row>
    <row r="11" spans="1:13" ht="15.75" x14ac:dyDescent="0.25">
      <c r="A11" s="6">
        <v>1979</v>
      </c>
      <c r="B11" s="3">
        <v>1976.3455935982304</v>
      </c>
      <c r="C11" s="9">
        <v>1157.1601000000001</v>
      </c>
      <c r="D11" s="9">
        <v>1910.3662999999999</v>
      </c>
      <c r="E11" s="9">
        <v>3067.5263999999997</v>
      </c>
      <c r="F11" s="12">
        <v>5.538478688815765E-2</v>
      </c>
      <c r="G11" s="4">
        <v>13536265</v>
      </c>
      <c r="H11" s="4"/>
      <c r="I11" s="4">
        <v>68715.442999999999</v>
      </c>
      <c r="J11" s="4">
        <v>119.78</v>
      </c>
      <c r="K11" s="4">
        <v>4658663</v>
      </c>
      <c r="M11" s="2"/>
    </row>
    <row r="12" spans="1:13" ht="15.75" x14ac:dyDescent="0.25">
      <c r="A12" s="6">
        <v>1980</v>
      </c>
      <c r="B12" s="3">
        <v>2902.5651225222314</v>
      </c>
      <c r="C12" s="9">
        <v>1576.5886</v>
      </c>
      <c r="D12" s="9">
        <v>2796.6565999999998</v>
      </c>
      <c r="E12" s="9">
        <v>4373.2451999999994</v>
      </c>
      <c r="F12" s="12">
        <v>7.3888345498972219E-2</v>
      </c>
      <c r="G12" s="4">
        <v>14126414</v>
      </c>
      <c r="H12" s="4"/>
      <c r="I12" s="4">
        <v>70353.013000000006</v>
      </c>
      <c r="J12" s="4">
        <v>140.69</v>
      </c>
      <c r="K12" s="4">
        <v>5138400</v>
      </c>
      <c r="M12" s="2"/>
    </row>
    <row r="13" spans="1:13" ht="15.75" x14ac:dyDescent="0.25">
      <c r="A13" s="6">
        <v>1981</v>
      </c>
      <c r="B13" s="3">
        <v>3947.2959682699252</v>
      </c>
      <c r="C13" s="9">
        <v>2295</v>
      </c>
      <c r="D13" s="9">
        <v>3833</v>
      </c>
      <c r="E13" s="9">
        <v>6128</v>
      </c>
      <c r="F13" s="12">
        <v>9.3106303938141455E-2</v>
      </c>
      <c r="G13" s="4">
        <v>14666257</v>
      </c>
      <c r="H13" s="4">
        <v>39.087090000000003</v>
      </c>
      <c r="I13" s="4">
        <v>71916.281000000003</v>
      </c>
      <c r="J13" s="4">
        <v>183.05</v>
      </c>
      <c r="K13" s="4">
        <v>5671715</v>
      </c>
      <c r="M13" s="2"/>
    </row>
    <row r="14" spans="1:13" ht="15.75" x14ac:dyDescent="0.25">
      <c r="A14" s="6">
        <v>1982</v>
      </c>
      <c r="B14" s="3">
        <v>6036.2838268893529</v>
      </c>
      <c r="C14" s="9">
        <v>3450</v>
      </c>
      <c r="D14" s="9">
        <v>6348</v>
      </c>
      <c r="E14" s="9">
        <v>9798</v>
      </c>
      <c r="F14" s="12">
        <v>0.1498288311319875</v>
      </c>
      <c r="G14" s="4">
        <v>14981028</v>
      </c>
      <c r="H14" s="4">
        <v>37.41357</v>
      </c>
      <c r="I14" s="4">
        <v>73415.735000000001</v>
      </c>
      <c r="J14" s="4">
        <v>281.55500000000001</v>
      </c>
      <c r="K14" s="4">
        <v>6330528</v>
      </c>
      <c r="M14" s="2"/>
    </row>
    <row r="15" spans="1:13" ht="15.75" x14ac:dyDescent="0.25">
      <c r="A15" s="6">
        <v>1983</v>
      </c>
      <c r="B15" s="3">
        <v>10881.114705587923</v>
      </c>
      <c r="C15" s="9">
        <v>5248</v>
      </c>
      <c r="D15" s="9">
        <v>12631</v>
      </c>
      <c r="E15" s="9">
        <v>17879</v>
      </c>
      <c r="F15" s="12">
        <v>0.28537979733805785</v>
      </c>
      <c r="G15" s="4">
        <v>15222916</v>
      </c>
      <c r="H15" s="4">
        <v>36.644199999999998</v>
      </c>
      <c r="I15" s="4">
        <v>74880.326000000001</v>
      </c>
      <c r="J15" s="4">
        <v>428.54999999999995</v>
      </c>
      <c r="K15" s="4">
        <v>6760008</v>
      </c>
      <c r="M15" s="2"/>
    </row>
    <row r="16" spans="1:13" ht="15.75" x14ac:dyDescent="0.25">
      <c r="A16" s="6">
        <v>1984</v>
      </c>
      <c r="B16" s="3">
        <v>18592.979478488473</v>
      </c>
      <c r="C16" s="9">
        <v>8445</v>
      </c>
      <c r="D16" s="9">
        <v>21027</v>
      </c>
      <c r="E16" s="9">
        <v>29472</v>
      </c>
      <c r="F16" s="12">
        <v>0.45402064592706864</v>
      </c>
      <c r="G16" s="4">
        <v>15376153</v>
      </c>
      <c r="H16" s="4">
        <v>35.923160000000003</v>
      </c>
      <c r="I16" s="4">
        <v>76351.106</v>
      </c>
      <c r="J16" s="4">
        <v>658.83999999999992</v>
      </c>
      <c r="K16" s="4">
        <v>7169733</v>
      </c>
      <c r="M16" s="2"/>
    </row>
    <row r="17" spans="1:13" ht="15.75" x14ac:dyDescent="0.25">
      <c r="A17" s="6">
        <v>1985</v>
      </c>
      <c r="B17" s="3">
        <v>30571.528508283558</v>
      </c>
      <c r="C17" s="9">
        <v>13590</v>
      </c>
      <c r="D17" s="9">
        <v>33802</v>
      </c>
      <c r="E17" s="9">
        <v>47392</v>
      </c>
      <c r="F17" s="12">
        <v>0.71163519585306023</v>
      </c>
      <c r="G17" s="4">
        <v>15219245</v>
      </c>
      <c r="H17" s="4">
        <v>34.794159999999998</v>
      </c>
      <c r="I17" s="4">
        <v>77859.343999999997</v>
      </c>
      <c r="J17" s="4">
        <v>1023.225</v>
      </c>
      <c r="K17" s="4">
        <v>7353325</v>
      </c>
      <c r="M17" s="2"/>
    </row>
    <row r="18" spans="1:13" ht="15.75" x14ac:dyDescent="0.25">
      <c r="A18" s="6">
        <v>1986</v>
      </c>
      <c r="B18" s="3">
        <v>54206.454404111209</v>
      </c>
      <c r="C18" s="9">
        <v>22605</v>
      </c>
      <c r="D18" s="9">
        <v>56586</v>
      </c>
      <c r="E18" s="9">
        <v>79191</v>
      </c>
      <c r="F18" s="12">
        <v>1.2355372202740607</v>
      </c>
      <c r="G18" s="4">
        <v>15124160</v>
      </c>
      <c r="H18" s="4">
        <v>33.627180000000003</v>
      </c>
      <c r="I18" s="4">
        <v>79410.217999999993</v>
      </c>
      <c r="J18" s="4">
        <v>1854.29</v>
      </c>
      <c r="K18" s="4">
        <v>7756884</v>
      </c>
      <c r="M18" s="2"/>
    </row>
    <row r="19" spans="1:13" ht="15.75" x14ac:dyDescent="0.25">
      <c r="A19" s="6">
        <v>1987</v>
      </c>
      <c r="B19" s="3">
        <v>127265.94798977765</v>
      </c>
      <c r="C19" s="9">
        <v>51878</v>
      </c>
      <c r="D19" s="9">
        <v>141434</v>
      </c>
      <c r="E19" s="9">
        <v>193312</v>
      </c>
      <c r="F19" s="12">
        <v>2.9610731623820818</v>
      </c>
      <c r="G19" s="4">
        <v>14994642</v>
      </c>
      <c r="H19" s="4">
        <v>32.816850000000002</v>
      </c>
      <c r="I19" s="4">
        <v>80999.175000000003</v>
      </c>
      <c r="J19" s="4">
        <v>4224.9780000000001</v>
      </c>
      <c r="K19" s="4">
        <v>7924778</v>
      </c>
      <c r="L19" s="2"/>
      <c r="M19" s="2"/>
    </row>
    <row r="20" spans="1:13" ht="15.75" x14ac:dyDescent="0.25">
      <c r="A20" s="6">
        <v>1988</v>
      </c>
      <c r="B20" s="3">
        <v>281569.47282460355</v>
      </c>
      <c r="C20" s="9">
        <v>113064.883</v>
      </c>
      <c r="D20" s="9">
        <v>290313.23499999999</v>
      </c>
      <c r="E20" s="9">
        <v>403378.11800000002</v>
      </c>
      <c r="F20" s="12">
        <v>6.2983686198126163</v>
      </c>
      <c r="G20" s="4">
        <v>14768008</v>
      </c>
      <c r="H20" s="4">
        <v>31.88843</v>
      </c>
      <c r="I20" s="4">
        <v>82635.331999999995</v>
      </c>
      <c r="J20" s="4">
        <v>7146.8050000000003</v>
      </c>
      <c r="K20" s="4">
        <v>8117325</v>
      </c>
      <c r="L20" s="2"/>
      <c r="M20" s="2"/>
    </row>
    <row r="21" spans="1:13" ht="15.75" x14ac:dyDescent="0.25">
      <c r="A21" s="6">
        <v>1989</v>
      </c>
      <c r="B21" s="3">
        <v>377902.83683831047</v>
      </c>
      <c r="C21" s="9">
        <v>146310.1305</v>
      </c>
      <c r="D21" s="9">
        <v>381927.85649999999</v>
      </c>
      <c r="E21" s="9">
        <v>528237.98699999996</v>
      </c>
      <c r="F21" s="12">
        <v>7.969215560252958</v>
      </c>
      <c r="G21" s="4">
        <v>14656357</v>
      </c>
      <c r="H21" s="4">
        <v>31.314060000000001</v>
      </c>
      <c r="I21" s="4">
        <v>84326.921000000002</v>
      </c>
      <c r="J21" s="4">
        <v>8426.1933333333345</v>
      </c>
      <c r="K21" s="4">
        <v>8175706</v>
      </c>
      <c r="L21" s="2"/>
      <c r="M21" s="2"/>
    </row>
    <row r="22" spans="1:13" ht="15.75" x14ac:dyDescent="0.25">
      <c r="A22" s="6">
        <v>1990</v>
      </c>
      <c r="B22" s="3">
        <v>514117.13643150765</v>
      </c>
      <c r="C22" s="9">
        <v>194808.921</v>
      </c>
      <c r="D22" s="9">
        <v>517842.83700000006</v>
      </c>
      <c r="E22" s="9">
        <v>712651.75800000003</v>
      </c>
      <c r="F22" s="12">
        <v>10.210995178401994</v>
      </c>
      <c r="G22" s="4">
        <v>14493763</v>
      </c>
      <c r="H22" s="4">
        <v>31.067029999999999</v>
      </c>
      <c r="I22" s="4">
        <v>86077.004000000001</v>
      </c>
      <c r="J22" s="4">
        <v>9962.7350000000006</v>
      </c>
      <c r="K22" s="4">
        <v>8109271</v>
      </c>
      <c r="L22" s="2"/>
      <c r="M22" s="2"/>
    </row>
    <row r="23" spans="1:13" ht="15.75" x14ac:dyDescent="0.25">
      <c r="A23" s="6">
        <v>1991</v>
      </c>
      <c r="B23" s="3">
        <v>669166.04603525356</v>
      </c>
      <c r="C23" s="9">
        <v>258011.88750000001</v>
      </c>
      <c r="D23" s="9">
        <v>649144.92449999996</v>
      </c>
      <c r="E23" s="9">
        <v>907156.81199999992</v>
      </c>
      <c r="F23" s="12">
        <v>12.585114808727868</v>
      </c>
      <c r="G23" s="4">
        <v>14401588</v>
      </c>
      <c r="H23" s="4">
        <v>30.536100000000001</v>
      </c>
      <c r="I23" s="4">
        <v>87890.093999999997</v>
      </c>
      <c r="J23" s="4">
        <v>11435.3</v>
      </c>
      <c r="K23" s="4">
        <v>8014297</v>
      </c>
      <c r="L23" s="2"/>
      <c r="M23" s="2"/>
    </row>
    <row r="24" spans="1:13" ht="15.75" x14ac:dyDescent="0.25">
      <c r="A24" s="6">
        <v>1992</v>
      </c>
      <c r="B24" s="3">
        <v>808120.05180021003</v>
      </c>
      <c r="C24" s="9">
        <v>324287.62650000001</v>
      </c>
      <c r="D24" s="9">
        <v>747957.51699999999</v>
      </c>
      <c r="E24" s="9">
        <v>1072245.1435</v>
      </c>
      <c r="F24" s="12">
        <v>14.398759941121883</v>
      </c>
      <c r="G24" s="4">
        <v>14396993</v>
      </c>
      <c r="H24" s="4">
        <v>30.017749999999999</v>
      </c>
      <c r="I24" s="4">
        <v>89757.915999999997</v>
      </c>
      <c r="J24" s="4">
        <v>12084.02</v>
      </c>
      <c r="K24" s="4">
        <v>8015023</v>
      </c>
      <c r="M24" s="2"/>
    </row>
    <row r="25" spans="1:13" ht="15.75" x14ac:dyDescent="0.25">
      <c r="A25" s="6">
        <v>1993</v>
      </c>
      <c r="B25" s="3">
        <v>1096500.2522174015</v>
      </c>
      <c r="C25" s="9">
        <v>378668.49900000001</v>
      </c>
      <c r="D25" s="9">
        <v>813221.48650000012</v>
      </c>
      <c r="E25" s="9">
        <v>1191889.9855000002</v>
      </c>
      <c r="F25" s="12">
        <v>19.306074183765435</v>
      </c>
      <c r="G25" s="4">
        <v>14425669</v>
      </c>
      <c r="H25" s="4">
        <v>29.640609999999999</v>
      </c>
      <c r="I25" s="4">
        <v>91653.826000000001</v>
      </c>
      <c r="J25" s="4">
        <v>13.06</v>
      </c>
      <c r="K25" s="4">
        <v>8085476</v>
      </c>
      <c r="M25" s="2"/>
    </row>
    <row r="26" spans="1:13" ht="15.75" x14ac:dyDescent="0.25">
      <c r="A26" s="6">
        <v>1994</v>
      </c>
      <c r="B26" s="3">
        <v>1255150.9862232055</v>
      </c>
      <c r="C26" s="9">
        <v>501897.39899999998</v>
      </c>
      <c r="D26" s="9">
        <v>918262.05700000003</v>
      </c>
      <c r="E26" s="9">
        <v>1420159.456</v>
      </c>
      <c r="F26" s="12">
        <v>20.89553499058988</v>
      </c>
      <c r="G26" s="4">
        <v>14469450</v>
      </c>
      <c r="H26" s="4">
        <v>29.144539999999999</v>
      </c>
      <c r="I26" s="4">
        <v>93541.577000000005</v>
      </c>
      <c r="J26" s="4">
        <v>13.97</v>
      </c>
      <c r="K26" s="4">
        <v>8335357</v>
      </c>
      <c r="M26" s="2"/>
    </row>
    <row r="27" spans="1:13" ht="15.75" x14ac:dyDescent="0.25">
      <c r="A27" s="6">
        <v>1995</v>
      </c>
      <c r="B27" s="3">
        <v>1449260.1454695112</v>
      </c>
      <c r="C27" s="9">
        <v>570935.76599999995</v>
      </c>
      <c r="D27" s="9">
        <v>1266083.301</v>
      </c>
      <c r="E27" s="9">
        <v>1837019.0669999998</v>
      </c>
      <c r="F27" s="12">
        <v>27.494352014603951</v>
      </c>
      <c r="G27" s="4">
        <v>14574202</v>
      </c>
      <c r="H27" s="4">
        <v>28.708079999999999</v>
      </c>
      <c r="I27" s="4">
        <v>95392.646999999997</v>
      </c>
      <c r="J27" s="4">
        <v>16.706666666666667</v>
      </c>
      <c r="K27" s="4">
        <v>8685081</v>
      </c>
      <c r="M27" s="2"/>
    </row>
    <row r="28" spans="1:13" ht="15.75" x14ac:dyDescent="0.25">
      <c r="A28" s="6">
        <v>1996</v>
      </c>
      <c r="B28" s="3">
        <v>1988694.4587441606</v>
      </c>
      <c r="C28" s="9">
        <v>728909.39099999995</v>
      </c>
      <c r="D28" s="9">
        <v>1796665.6379999998</v>
      </c>
      <c r="E28" s="9">
        <v>2525575.0289999996</v>
      </c>
      <c r="F28" s="12">
        <v>35.536242878383973</v>
      </c>
      <c r="G28" s="4">
        <v>14623438</v>
      </c>
      <c r="H28" s="4">
        <v>28.337199999999999</v>
      </c>
      <c r="I28" s="4">
        <v>97201.532999999996</v>
      </c>
      <c r="J28" s="4">
        <v>21.13</v>
      </c>
      <c r="K28" s="4">
        <v>9122260</v>
      </c>
      <c r="M28" s="2"/>
    </row>
    <row r="29" spans="1:13" ht="15.75" x14ac:dyDescent="0.25">
      <c r="A29" s="6">
        <v>1997</v>
      </c>
      <c r="B29" s="3">
        <v>2556184.6297059394</v>
      </c>
      <c r="C29" s="9">
        <v>940472.69900000002</v>
      </c>
      <c r="D29" s="9">
        <v>2233802.5180000002</v>
      </c>
      <c r="E29" s="9">
        <v>3174275.2170000002</v>
      </c>
      <c r="F29" s="12">
        <v>41.861269377422069</v>
      </c>
      <c r="G29" s="4">
        <v>14650521</v>
      </c>
      <c r="H29" s="4">
        <v>27.90964</v>
      </c>
      <c r="I29" s="4">
        <v>98968.558000000005</v>
      </c>
      <c r="J29" s="4">
        <v>24.3</v>
      </c>
      <c r="K29" s="4">
        <v>9526483</v>
      </c>
      <c r="M29" s="2"/>
    </row>
    <row r="30" spans="1:13" ht="15.75" x14ac:dyDescent="0.25">
      <c r="A30" s="6">
        <v>1998</v>
      </c>
      <c r="B30" s="3">
        <v>3074351.3320386941</v>
      </c>
      <c r="C30" s="9">
        <v>1176936.0120000001</v>
      </c>
      <c r="D30" s="9">
        <v>2669413.87</v>
      </c>
      <c r="E30" s="9">
        <v>3846349.8820000002</v>
      </c>
      <c r="F30" s="12">
        <v>48.188237915285079</v>
      </c>
      <c r="G30" s="4">
        <v>14647797</v>
      </c>
      <c r="H30" s="4">
        <v>27.565110000000001</v>
      </c>
      <c r="I30" s="4">
        <v>100678.867</v>
      </c>
      <c r="J30" s="4">
        <v>29.95</v>
      </c>
      <c r="K30" s="4">
        <v>10134266</v>
      </c>
      <c r="M30" s="2"/>
    </row>
    <row r="31" spans="1:13" ht="15.75" x14ac:dyDescent="0.25">
      <c r="A31" s="6">
        <v>1999</v>
      </c>
      <c r="B31" s="3">
        <v>3710513.8511644057</v>
      </c>
      <c r="C31" s="9">
        <v>1434263.453</v>
      </c>
      <c r="D31" s="9">
        <v>3149498.7970000003</v>
      </c>
      <c r="E31" s="9">
        <v>4583762.25</v>
      </c>
      <c r="F31" s="12">
        <v>56.694473926419278</v>
      </c>
      <c r="G31" s="4">
        <v>14697915</v>
      </c>
      <c r="H31" s="4">
        <v>27.225770000000001</v>
      </c>
      <c r="I31" s="4">
        <v>102316.781</v>
      </c>
      <c r="J31" s="4">
        <v>31.91</v>
      </c>
      <c r="K31" s="4">
        <v>10559610</v>
      </c>
      <c r="M31" s="2"/>
    </row>
    <row r="32" spans="1:13" ht="15.75" x14ac:dyDescent="0.25">
      <c r="A32" s="6">
        <v>2000</v>
      </c>
      <c r="B32" s="3">
        <v>4319575.1637362475</v>
      </c>
      <c r="C32" s="9">
        <v>1719730.8640000001</v>
      </c>
      <c r="D32" s="9">
        <v>3771977.537</v>
      </c>
      <c r="E32" s="9">
        <v>5491708.4010000005</v>
      </c>
      <c r="F32" s="12">
        <v>62.827420898609496</v>
      </c>
      <c r="G32" s="4">
        <v>14765603</v>
      </c>
      <c r="H32" s="4">
        <v>27.15793</v>
      </c>
      <c r="I32" s="4">
        <v>103873.607</v>
      </c>
      <c r="J32" s="4">
        <v>35.119999999999997</v>
      </c>
      <c r="K32" s="4">
        <v>11056866</v>
      </c>
      <c r="M32" s="2"/>
    </row>
    <row r="33" spans="1:13" ht="15.75" x14ac:dyDescent="0.25">
      <c r="A33" s="6">
        <v>2001</v>
      </c>
      <c r="B33" s="3">
        <v>4666594.7056076583</v>
      </c>
      <c r="C33" s="9">
        <v>1891069.8470000001</v>
      </c>
      <c r="D33" s="9">
        <v>3918618.3449999997</v>
      </c>
      <c r="E33" s="9">
        <v>5809688.1919999998</v>
      </c>
      <c r="F33" s="12">
        <v>66.203272554999188</v>
      </c>
      <c r="G33" s="4">
        <v>14792528</v>
      </c>
      <c r="H33" s="4">
        <v>26.983080000000001</v>
      </c>
      <c r="I33" s="4">
        <v>105339.87699999999</v>
      </c>
      <c r="J33" s="4">
        <v>37.57</v>
      </c>
      <c r="K33" s="4">
        <v>11405039</v>
      </c>
      <c r="M33" s="2"/>
    </row>
    <row r="34" spans="1:13" ht="15.75" x14ac:dyDescent="0.25">
      <c r="A34" s="6">
        <v>2002</v>
      </c>
      <c r="B34" s="3">
        <v>5012298.9750176771</v>
      </c>
      <c r="C34" s="9">
        <v>2039093.9280000001</v>
      </c>
      <c r="D34" s="9">
        <v>4224042.7149999999</v>
      </c>
      <c r="E34" s="9">
        <v>6263136.6430000002</v>
      </c>
      <c r="F34" s="12">
        <v>69.925561460643053</v>
      </c>
      <c r="G34" s="4">
        <v>14843381</v>
      </c>
      <c r="H34" s="4">
        <v>26.870270000000001</v>
      </c>
      <c r="I34" s="4">
        <v>106723.66099999999</v>
      </c>
      <c r="J34" s="4">
        <v>39.74</v>
      </c>
      <c r="K34" s="4">
        <v>11840051</v>
      </c>
      <c r="M34" s="2"/>
    </row>
    <row r="35" spans="1:13" ht="15.75" x14ac:dyDescent="0.25">
      <c r="A35" s="6">
        <v>2003</v>
      </c>
      <c r="B35" s="3">
        <v>5251837.3952773884</v>
      </c>
      <c r="C35" s="9">
        <v>2313436</v>
      </c>
      <c r="D35" s="9">
        <v>5355455</v>
      </c>
      <c r="E35" s="9">
        <v>7696035</v>
      </c>
      <c r="F35" s="12">
        <v>74.097143889557699</v>
      </c>
      <c r="G35" s="4">
        <v>14857191</v>
      </c>
      <c r="H35" s="4">
        <v>26.66029</v>
      </c>
      <c r="I35" s="4">
        <v>108056.31200000001</v>
      </c>
      <c r="J35" s="4">
        <v>41.53</v>
      </c>
      <c r="K35" s="4">
        <v>12424976</v>
      </c>
      <c r="M35" s="2"/>
    </row>
    <row r="36" spans="1:13" ht="15.75" x14ac:dyDescent="0.25">
      <c r="A36" s="6">
        <v>2004</v>
      </c>
      <c r="B36" s="3">
        <v>5948399.0062819161</v>
      </c>
      <c r="C36" s="9">
        <v>2501179</v>
      </c>
      <c r="D36" s="9">
        <v>6155624</v>
      </c>
      <c r="E36" s="9">
        <v>8690254</v>
      </c>
      <c r="F36" s="12">
        <v>80.255140163642594</v>
      </c>
      <c r="G36" s="4">
        <v>14781327</v>
      </c>
      <c r="H36" s="4">
        <v>28.47157</v>
      </c>
      <c r="I36" s="4">
        <v>109381.55</v>
      </c>
      <c r="J36" s="4">
        <v>43.296999999999997</v>
      </c>
      <c r="K36" s="4">
        <v>12726634</v>
      </c>
      <c r="M36" s="2"/>
    </row>
    <row r="37" spans="1:13" ht="15.75" x14ac:dyDescent="0.25">
      <c r="A37" s="6">
        <v>2005</v>
      </c>
      <c r="B37" s="3">
        <v>6465051.8499999996</v>
      </c>
      <c r="C37" s="9">
        <v>2689952</v>
      </c>
      <c r="D37" s="9">
        <v>6702249</v>
      </c>
      <c r="E37" s="9">
        <v>9424602</v>
      </c>
      <c r="F37" s="12">
        <v>84.596178387802084</v>
      </c>
      <c r="G37" s="4">
        <v>14700005</v>
      </c>
      <c r="H37" s="4">
        <v>28.317599999999999</v>
      </c>
      <c r="I37" s="4">
        <v>110731.826</v>
      </c>
      <c r="J37" s="4">
        <v>45.24</v>
      </c>
      <c r="K37" s="4">
        <v>12949262</v>
      </c>
      <c r="M37" s="2"/>
    </row>
    <row r="38" spans="1:13" ht="15.75" x14ac:dyDescent="0.25">
      <c r="A38" s="6">
        <v>2006</v>
      </c>
      <c r="B38" s="3">
        <v>7092254.4015514273</v>
      </c>
      <c r="C38" s="9">
        <v>2934062</v>
      </c>
      <c r="D38" s="9">
        <v>7501342</v>
      </c>
      <c r="E38" s="9">
        <v>10520793</v>
      </c>
      <c r="F38" s="12">
        <v>89.925844594924456</v>
      </c>
      <c r="G38" s="4">
        <v>14595195</v>
      </c>
      <c r="H38" s="4">
        <v>28.003969999999999</v>
      </c>
      <c r="I38" s="4">
        <v>112116.694</v>
      </c>
      <c r="J38" s="4">
        <v>47.05</v>
      </c>
      <c r="K38" s="4">
        <v>13330181</v>
      </c>
      <c r="M38" s="2"/>
    </row>
    <row r="39" spans="1:13" ht="15.75" x14ac:dyDescent="0.25">
      <c r="A39" s="6">
        <v>2007</v>
      </c>
      <c r="B39" s="3">
        <v>7714266.6183488928</v>
      </c>
      <c r="C39" s="9">
        <v>3155458</v>
      </c>
      <c r="D39" s="9">
        <v>8153730</v>
      </c>
      <c r="E39" s="9">
        <v>11399472</v>
      </c>
      <c r="F39" s="12">
        <v>94.338507532419868</v>
      </c>
      <c r="G39" s="4">
        <v>14631498</v>
      </c>
      <c r="H39" s="4">
        <v>27.990390000000001</v>
      </c>
      <c r="I39" s="4">
        <v>113529.819</v>
      </c>
      <c r="J39" s="4">
        <v>48.88</v>
      </c>
      <c r="K39" s="4">
        <v>13650940</v>
      </c>
      <c r="M39" s="2"/>
    </row>
    <row r="40" spans="1:13" ht="15.75" x14ac:dyDescent="0.25">
      <c r="A40" s="6">
        <v>2008</v>
      </c>
      <c r="B40" s="3">
        <v>8193907.3895899346</v>
      </c>
      <c r="C40" s="9">
        <v>3411296</v>
      </c>
      <c r="D40" s="9">
        <v>8567540</v>
      </c>
      <c r="E40" s="9">
        <v>12256864</v>
      </c>
      <c r="F40" s="12">
        <v>100</v>
      </c>
      <c r="G40" s="4">
        <v>14699146</v>
      </c>
      <c r="H40" s="4">
        <v>28.024159999999998</v>
      </c>
      <c r="I40" s="4">
        <v>114968.039</v>
      </c>
      <c r="J40" s="4">
        <v>50.84</v>
      </c>
      <c r="K40" s="4">
        <v>14067422</v>
      </c>
      <c r="M40" s="2"/>
    </row>
    <row r="41" spans="1:13" ht="15.75" x14ac:dyDescent="0.25">
      <c r="A41" s="6">
        <v>2009</v>
      </c>
      <c r="B41" s="3">
        <v>8059163.8795515625</v>
      </c>
      <c r="C41" s="9">
        <v>3469534</v>
      </c>
      <c r="D41" s="9">
        <v>8551317</v>
      </c>
      <c r="E41" s="9">
        <v>12072542</v>
      </c>
      <c r="F41" s="12">
        <v>103.53693663672807</v>
      </c>
      <c r="G41" s="4">
        <v>14861232</v>
      </c>
      <c r="H41" s="4">
        <v>28.116720000000001</v>
      </c>
      <c r="I41" s="4">
        <v>116422.75199999999</v>
      </c>
      <c r="J41" s="4">
        <v>53.19</v>
      </c>
      <c r="K41" s="4">
        <v>14180033</v>
      </c>
      <c r="M41" s="2"/>
    </row>
    <row r="42" spans="1:13" ht="15.75" x14ac:dyDescent="0.25">
      <c r="A42" s="6">
        <v>2010</v>
      </c>
      <c r="B42" s="3">
        <v>8972104.9479722474</v>
      </c>
      <c r="C42" s="9">
        <v>3659099</v>
      </c>
      <c r="D42" s="9">
        <v>9483552</v>
      </c>
      <c r="E42" s="9">
        <v>13266858</v>
      </c>
      <c r="F42" s="12">
        <v>108.18073133927972</v>
      </c>
      <c r="G42" s="4">
        <v>14906476</v>
      </c>
      <c r="H42" s="4">
        <v>28.146719999999998</v>
      </c>
      <c r="I42" s="4">
        <v>117886.40399999999</v>
      </c>
      <c r="J42" s="4">
        <v>55.77</v>
      </c>
      <c r="K42" s="4">
        <v>14528906</v>
      </c>
      <c r="M42" s="2"/>
    </row>
    <row r="43" spans="1:13" ht="15.75" x14ac:dyDescent="0.25">
      <c r="A43" s="6">
        <v>2011</v>
      </c>
      <c r="B43" s="8">
        <v>9799790.1799291819</v>
      </c>
      <c r="C43" s="9">
        <v>3923845</v>
      </c>
      <c r="D43" s="9">
        <v>10396757</v>
      </c>
      <c r="E43" s="9">
        <v>14527337</v>
      </c>
      <c r="F43" s="13">
        <v>113.90118549044543</v>
      </c>
      <c r="G43" s="4">
        <v>14906476</v>
      </c>
      <c r="H43" s="4">
        <v>28.146719999999998</v>
      </c>
      <c r="I43" s="4">
        <v>119361.23299999999</v>
      </c>
      <c r="J43" s="4">
        <v>58.06</v>
      </c>
      <c r="K43" s="4">
        <v>14817737</v>
      </c>
      <c r="M43" s="2"/>
    </row>
    <row r="44" spans="1:13" ht="15.75" x14ac:dyDescent="0.25">
      <c r="A44" s="6">
        <v>2012</v>
      </c>
      <c r="B44" s="3">
        <v>10354721.840661699</v>
      </c>
      <c r="C44" s="9">
        <v>4216575</v>
      </c>
      <c r="D44" s="9">
        <v>11085998</v>
      </c>
      <c r="E44" s="9">
        <v>15588386</v>
      </c>
      <c r="F44" s="12">
        <v>117.55590140699421</v>
      </c>
      <c r="G44" s="4">
        <v>14906476</v>
      </c>
      <c r="H44" s="4">
        <v>28.146719999999998</v>
      </c>
      <c r="I44" s="4">
        <v>120847.477</v>
      </c>
      <c r="J44" s="4">
        <f>(60.5+60.75)/2</f>
        <v>60.625</v>
      </c>
      <c r="K44" s="4">
        <v>15300441</v>
      </c>
      <c r="M44" s="2"/>
    </row>
    <row r="45" spans="1:13" x14ac:dyDescent="0.25">
      <c r="A45" s="7"/>
      <c r="C45" s="7"/>
      <c r="D45" s="7"/>
      <c r="E45" s="7"/>
      <c r="F45" s="14"/>
      <c r="G45" s="7"/>
      <c r="H45" s="7"/>
      <c r="I45" s="7"/>
    </row>
    <row r="46" spans="1:13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13" x14ac:dyDescent="0.25">
      <c r="A47" s="7"/>
      <c r="C47" s="7"/>
      <c r="D47" s="7"/>
      <c r="E47" s="7"/>
      <c r="F47" s="7"/>
      <c r="G47" s="7"/>
      <c r="H47" s="7"/>
      <c r="I47" s="7"/>
    </row>
    <row r="48" spans="1:13" x14ac:dyDescent="0.25">
      <c r="A48" s="7"/>
      <c r="C48" s="7"/>
      <c r="D48" s="7"/>
      <c r="E48" s="7"/>
      <c r="F48" s="7"/>
      <c r="G48" s="7"/>
      <c r="H48" s="7"/>
      <c r="I48" s="7"/>
    </row>
    <row r="49" spans="1:9" x14ac:dyDescent="0.25">
      <c r="A49" s="7"/>
      <c r="C49" s="7"/>
      <c r="D49" s="7"/>
      <c r="E49" s="7"/>
      <c r="F49" s="7"/>
      <c r="G49" s="7"/>
      <c r="H49" s="7"/>
      <c r="I49" s="7"/>
    </row>
    <row r="50" spans="1:9" x14ac:dyDescent="0.25">
      <c r="A50" s="7"/>
      <c r="C50" s="7"/>
      <c r="D50" s="7"/>
      <c r="E50" s="7"/>
      <c r="F50" s="7"/>
      <c r="G50" s="7"/>
      <c r="H50" s="7"/>
      <c r="I50" s="7"/>
    </row>
    <row r="51" spans="1:9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25">
      <c r="B53" s="7"/>
      <c r="E53" s="7"/>
    </row>
    <row r="54" spans="1:9" x14ac:dyDescent="0.25">
      <c r="B54" s="7"/>
      <c r="E54" s="7"/>
    </row>
    <row r="55" spans="1:9" x14ac:dyDescent="0.25">
      <c r="B55" s="7"/>
      <c r="E55" s="7"/>
    </row>
    <row r="56" spans="1:9" x14ac:dyDescent="0.25">
      <c r="E56" s="7"/>
    </row>
    <row r="57" spans="1:9" x14ac:dyDescent="0.25">
      <c r="E5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pane xSplit="1" ySplit="1" topLeftCell="B11" activePane="bottomRight" state="frozen"/>
      <selection pane="topRight" activeCell="B1" sqref="B1"/>
      <selection pane="bottomLeft" activeCell="A3" sqref="A3"/>
      <selection pane="bottomRight" activeCell="M36" sqref="M36"/>
    </sheetView>
  </sheetViews>
  <sheetFormatPr baseColWidth="10" defaultRowHeight="15" x14ac:dyDescent="0.25"/>
  <cols>
    <col min="1" max="1" width="11.42578125" style="2"/>
    <col min="2" max="5" width="21.85546875" style="2" customWidth="1"/>
    <col min="6" max="6" width="20.140625" style="2" customWidth="1"/>
    <col min="7" max="8" width="22" style="2" customWidth="1"/>
    <col min="9" max="9" width="16" style="2" customWidth="1"/>
    <col min="10" max="10" width="22.85546875" style="2" customWidth="1"/>
    <col min="11" max="12" width="11.42578125" style="2"/>
    <col min="13" max="13" width="14.140625" style="2" bestFit="1" customWidth="1"/>
    <col min="14" max="16384" width="11.42578125" style="2"/>
  </cols>
  <sheetData>
    <row r="1" spans="1:15" ht="31.5" customHeight="1" x14ac:dyDescent="0.25">
      <c r="A1" s="5" t="s">
        <v>0</v>
      </c>
      <c r="B1" s="5" t="s">
        <v>9</v>
      </c>
      <c r="C1" s="5" t="s">
        <v>10</v>
      </c>
      <c r="D1" s="5" t="s">
        <v>11</v>
      </c>
      <c r="E1" s="10" t="s">
        <v>2</v>
      </c>
      <c r="F1" s="5" t="s">
        <v>20</v>
      </c>
      <c r="G1" s="5" t="s">
        <v>4</v>
      </c>
      <c r="H1" s="5" t="s">
        <v>18</v>
      </c>
      <c r="I1" s="5" t="s">
        <v>19</v>
      </c>
      <c r="J1" s="5" t="s">
        <v>12</v>
      </c>
      <c r="K1" s="16" t="s">
        <v>7</v>
      </c>
      <c r="L1" s="16" t="s">
        <v>16</v>
      </c>
      <c r="M1" s="16" t="s">
        <v>17</v>
      </c>
      <c r="N1" s="16" t="s">
        <v>22</v>
      </c>
      <c r="O1" s="16" t="s">
        <v>24</v>
      </c>
    </row>
    <row r="2" spans="1:15" ht="15.75" customHeight="1" x14ac:dyDescent="0.25">
      <c r="A2" s="6">
        <v>1970</v>
      </c>
      <c r="B2" s="3">
        <f>Corrientes!B2/Corrientes!F2*100</f>
        <v>2278473.7911910294</v>
      </c>
      <c r="C2" s="9">
        <f>Corrientes!C2/Corrientes!F2*100</f>
        <v>1129917.5553222497</v>
      </c>
      <c r="D2" s="9">
        <f>Corrientes!D2/Corrientes!F2*100</f>
        <v>2038128.7055520178</v>
      </c>
      <c r="E2" s="9">
        <f>Corrientes!E2/Corrientes!F2*100</f>
        <v>3168046.2608742672</v>
      </c>
      <c r="F2" s="4"/>
      <c r="G2" s="4"/>
      <c r="H2" s="11">
        <v>12863000</v>
      </c>
      <c r="I2" s="18">
        <f t="shared" ref="I2:I44" si="0">B2/H2*1000000</f>
        <v>177133.93385610118</v>
      </c>
      <c r="J2" s="15">
        <f>Corrientes!J2/Corrientes!F2/10</f>
        <v>199.16567155231442</v>
      </c>
      <c r="K2" s="17">
        <f t="shared" ref="K2:K44" si="1">C2/J2/1000000</f>
        <v>5.6732545649838886E-3</v>
      </c>
      <c r="L2" s="17">
        <f t="shared" ref="L2:L44" si="2">K2/D2</f>
        <v>2.7835605030877155E-9</v>
      </c>
      <c r="M2" s="18">
        <f>I2/K2</f>
        <v>31222631.0008009</v>
      </c>
      <c r="N2" s="21">
        <f>Corrientes!K2/Deflactados!H2</f>
        <v>0.13565878877400295</v>
      </c>
      <c r="O2" s="21">
        <f>D2/H2</f>
        <v>0.15844893924838824</v>
      </c>
    </row>
    <row r="3" spans="1:15" ht="15.75" x14ac:dyDescent="0.25">
      <c r="A3" s="6">
        <v>1971</v>
      </c>
      <c r="B3" s="3">
        <f>Corrientes!B3/Corrientes!F3*100</f>
        <v>2406890.8875901829</v>
      </c>
      <c r="C3" s="9">
        <f>Corrientes!C3/Corrientes!F3*100</f>
        <v>1166396.0128361878</v>
      </c>
      <c r="D3" s="9">
        <f>Corrientes!D3/Corrientes!F3*100</f>
        <v>2120849.9245753735</v>
      </c>
      <c r="E3" s="9">
        <f>Corrientes!E3/Corrientes!F3*100</f>
        <v>3287245.9374115611</v>
      </c>
      <c r="F3" s="4">
        <v>9248290</v>
      </c>
      <c r="G3" s="4">
        <v>45.90793</v>
      </c>
      <c r="H3" s="11">
        <v>13322000</v>
      </c>
      <c r="I3" s="18">
        <f t="shared" si="0"/>
        <v>180670.38639770178</v>
      </c>
      <c r="J3" s="15">
        <f>Corrientes!J3/Corrientes!F3/10</f>
        <v>187.36881219381789</v>
      </c>
      <c r="K3" s="17">
        <f t="shared" si="1"/>
        <v>6.225134264232008E-3</v>
      </c>
      <c r="L3" s="17">
        <f t="shared" si="2"/>
        <v>2.9352073393304217E-9</v>
      </c>
      <c r="M3" s="18">
        <f t="shared" ref="M3:M44" si="3">I3/K3</f>
        <v>29022729.266384907</v>
      </c>
      <c r="N3" s="21">
        <f>Corrientes!K3/Deflactados!H3</f>
        <v>0.13751531301606365</v>
      </c>
      <c r="O3" s="21">
        <f t="shared" ref="O3:O44" si="4">D3/H3</f>
        <v>0.15919906354716812</v>
      </c>
    </row>
    <row r="4" spans="1:15" ht="15.75" x14ac:dyDescent="0.25">
      <c r="A4" s="6">
        <v>1972</v>
      </c>
      <c r="B4" s="3">
        <f>Corrientes!B4/Corrientes!F4*100</f>
        <v>2555051.5332307611</v>
      </c>
      <c r="C4" s="9">
        <f>Corrientes!C4/Corrientes!F4*100</f>
        <v>1314143.7635894013</v>
      </c>
      <c r="D4" s="9">
        <f>Corrientes!D4/Corrientes!F4*100</f>
        <v>2243600.1578510297</v>
      </c>
      <c r="E4" s="9">
        <f>Corrientes!E4/Corrientes!F4*100</f>
        <v>3557743.9214404314</v>
      </c>
      <c r="F4" s="4">
        <v>9711496</v>
      </c>
      <c r="G4" s="4">
        <v>46.632269999999998</v>
      </c>
      <c r="H4" s="11">
        <v>13702000</v>
      </c>
      <c r="I4" s="18">
        <f t="shared" si="0"/>
        <v>186472.8895950052</v>
      </c>
      <c r="J4" s="15">
        <f>Corrientes!J4/Corrientes!F4/10</f>
        <v>209.34724186502044</v>
      </c>
      <c r="K4" s="17">
        <f t="shared" si="1"/>
        <v>6.2773397532350289E-3</v>
      </c>
      <c r="L4" s="17">
        <f t="shared" si="2"/>
        <v>2.7978870171089687E-9</v>
      </c>
      <c r="M4" s="18">
        <f t="shared" si="3"/>
        <v>29705718.811683938</v>
      </c>
      <c r="N4" s="21">
        <f>Corrientes!K4/Deflactados!H4</f>
        <v>0.1501253831557437</v>
      </c>
      <c r="O4" s="21">
        <f t="shared" si="4"/>
        <v>0.16374253086053348</v>
      </c>
    </row>
    <row r="5" spans="1:15" ht="15.75" x14ac:dyDescent="0.25">
      <c r="A5" s="6">
        <v>1973</v>
      </c>
      <c r="B5" s="3">
        <f>Corrientes!B5/Corrientes!F5*100</f>
        <v>2704878.9520202493</v>
      </c>
      <c r="C5" s="9">
        <f>Corrientes!C5/Corrientes!F5*100</f>
        <v>1376719.5419979652</v>
      </c>
      <c r="D5" s="9">
        <f>Corrientes!D5/Corrientes!F5*100</f>
        <v>2460704.6247481112</v>
      </c>
      <c r="E5" s="9">
        <f>Corrientes!E5/Corrientes!F5*100</f>
        <v>3837424.1667460767</v>
      </c>
      <c r="F5" s="4">
        <v>10195167</v>
      </c>
      <c r="G5" s="4">
        <v>45.632269999999998</v>
      </c>
      <c r="H5" s="11">
        <v>14441000</v>
      </c>
      <c r="I5" s="18">
        <f t="shared" si="0"/>
        <v>187305.51568591158</v>
      </c>
      <c r="J5" s="15">
        <f>Corrientes!J5/Corrientes!F5/10</f>
        <v>201.14940880502013</v>
      </c>
      <c r="K5" s="17">
        <f t="shared" si="1"/>
        <v>6.8442634267568683E-3</v>
      </c>
      <c r="L5" s="17">
        <f t="shared" si="2"/>
        <v>2.7814242139921519E-9</v>
      </c>
      <c r="M5" s="18">
        <f t="shared" si="3"/>
        <v>27366789.383597072</v>
      </c>
      <c r="N5" s="21">
        <f>Corrientes!K5/Deflactados!H5</f>
        <v>0.15916418530572676</v>
      </c>
      <c r="O5" s="21">
        <f t="shared" si="4"/>
        <v>0.17039710717734999</v>
      </c>
    </row>
    <row r="6" spans="1:15" ht="15.75" x14ac:dyDescent="0.25">
      <c r="A6" s="6">
        <v>1974</v>
      </c>
      <c r="B6" s="3">
        <f>Corrientes!B6/Corrientes!F6*100</f>
        <v>2834823.2328630239</v>
      </c>
      <c r="C6" s="9">
        <f>Corrientes!C6/Corrientes!F6*100</f>
        <v>1491292.2060372012</v>
      </c>
      <c r="D6" s="9">
        <f>Corrientes!D6/Corrientes!F6*100</f>
        <v>2567815.989823333</v>
      </c>
      <c r="E6" s="9">
        <f>Corrientes!E6/Corrientes!F6*100</f>
        <v>4059108.195860534</v>
      </c>
      <c r="F6" s="4">
        <v>10762665</v>
      </c>
      <c r="G6" s="4">
        <v>44.157240000000002</v>
      </c>
      <c r="H6" s="11">
        <v>14647000</v>
      </c>
      <c r="I6" s="18">
        <f t="shared" si="0"/>
        <v>193542.92570922535</v>
      </c>
      <c r="J6" s="15">
        <f>Corrientes!J6/Corrientes!F6/10</f>
        <v>226.1885140378678</v>
      </c>
      <c r="K6" s="17">
        <f t="shared" si="1"/>
        <v>6.5931385259798535E-3</v>
      </c>
      <c r="L6" s="17">
        <f t="shared" si="2"/>
        <v>2.5676055262953109E-9</v>
      </c>
      <c r="M6" s="18">
        <f t="shared" si="3"/>
        <v>29355203.890617717</v>
      </c>
      <c r="N6" s="21">
        <f>Corrientes!K6/Deflactados!H6</f>
        <v>0.18423936642315833</v>
      </c>
      <c r="O6" s="21">
        <f t="shared" si="4"/>
        <v>0.17531344233108029</v>
      </c>
    </row>
    <row r="7" spans="1:15" ht="15.75" x14ac:dyDescent="0.25">
      <c r="A7" s="6">
        <v>1975</v>
      </c>
      <c r="B7" s="3">
        <f>Corrientes!B7/Corrientes!F7*100</f>
        <v>2949536.3424062557</v>
      </c>
      <c r="C7" s="9">
        <f>Corrientes!C7/Corrientes!F7*100</f>
        <v>1634501.166730341</v>
      </c>
      <c r="D7" s="9">
        <f>Corrientes!D7/Corrientes!F7*100</f>
        <v>2657781.7187903011</v>
      </c>
      <c r="E7" s="9">
        <f>Corrientes!E7/Corrientes!F7*100</f>
        <v>4292282.8855206426</v>
      </c>
      <c r="F7" s="4">
        <v>10999713</v>
      </c>
      <c r="G7" s="4">
        <v>45.44791</v>
      </c>
      <c r="H7" s="11">
        <v>15296000</v>
      </c>
      <c r="I7" s="18">
        <f t="shared" si="0"/>
        <v>192830.56631840058</v>
      </c>
      <c r="J7" s="15">
        <f>Corrientes!J7/Corrientes!F7/10</f>
        <v>195.62165580253392</v>
      </c>
      <c r="K7" s="17">
        <f t="shared" si="1"/>
        <v>8.3554203650144585E-3</v>
      </c>
      <c r="L7" s="17">
        <f t="shared" si="2"/>
        <v>3.1437571813901475E-9</v>
      </c>
      <c r="M7" s="18">
        <f t="shared" si="3"/>
        <v>23078499.691746738</v>
      </c>
      <c r="N7" s="21">
        <f>Corrientes!K7/Deflactados!H7</f>
        <v>0.19955557008368202</v>
      </c>
      <c r="O7" s="21">
        <f t="shared" si="4"/>
        <v>0.17375665002551655</v>
      </c>
    </row>
    <row r="8" spans="1:15" ht="15.75" x14ac:dyDescent="0.25">
      <c r="A8" s="6">
        <v>1976</v>
      </c>
      <c r="B8" s="3">
        <f>Corrientes!B8/Corrientes!F8*100</f>
        <v>3056410.0094711264</v>
      </c>
      <c r="C8" s="9">
        <f>Corrientes!C8/Corrientes!F8*100</f>
        <v>1804566.8748364642</v>
      </c>
      <c r="D8" s="9">
        <f>Corrientes!D8/Corrientes!F8*100</f>
        <v>2677323.4136794736</v>
      </c>
      <c r="E8" s="9">
        <f>Corrientes!E8/Corrientes!F8*100</f>
        <v>4481890.2885159375</v>
      </c>
      <c r="F8" s="4">
        <v>11461415</v>
      </c>
      <c r="G8" s="4">
        <v>44.781820000000003</v>
      </c>
      <c r="H8" s="11">
        <v>15550000</v>
      </c>
      <c r="I8" s="18">
        <f t="shared" si="0"/>
        <v>196553.69835827179</v>
      </c>
      <c r="J8" s="15">
        <f>Corrientes!J8/Corrientes!F8/10</f>
        <v>245.18571668973701</v>
      </c>
      <c r="K8" s="17">
        <f t="shared" si="1"/>
        <v>7.3599999999999994E-3</v>
      </c>
      <c r="L8" s="17">
        <f t="shared" si="2"/>
        <v>2.7490141692986856E-9</v>
      </c>
      <c r="M8" s="18">
        <f t="shared" si="3"/>
        <v>26705665.537808672</v>
      </c>
      <c r="N8" s="21">
        <f>Corrientes!K8/Deflactados!H8</f>
        <v>0.22514649517684887</v>
      </c>
      <c r="O8" s="21">
        <f t="shared" si="4"/>
        <v>0.17217513914337451</v>
      </c>
    </row>
    <row r="9" spans="1:15" ht="15.75" x14ac:dyDescent="0.25">
      <c r="A9" s="6">
        <v>1977</v>
      </c>
      <c r="B9" s="3">
        <f>Corrientes!B9/Corrientes!F9*100</f>
        <v>3068621.3522129077</v>
      </c>
      <c r="C9" s="9">
        <f>Corrientes!C9/Corrientes!F9*100</f>
        <v>1801003.4121894899</v>
      </c>
      <c r="D9" s="9">
        <f>Corrientes!D9/Corrientes!F9*100</f>
        <v>2832853.3938173894</v>
      </c>
      <c r="E9" s="9">
        <f>Corrientes!E9/Corrientes!F9*100</f>
        <v>4633856.8060068795</v>
      </c>
      <c r="F9" s="4">
        <v>12148221</v>
      </c>
      <c r="G9" s="4">
        <v>44.220860000000002</v>
      </c>
      <c r="H9" s="11">
        <v>16238000</v>
      </c>
      <c r="I9" s="18">
        <f t="shared" si="0"/>
        <v>188977.78988871214</v>
      </c>
      <c r="J9" s="15">
        <f>Corrientes!J9/Corrientes!F9/10</f>
        <v>228.52765707626631</v>
      </c>
      <c r="K9" s="17">
        <f t="shared" si="1"/>
        <v>7.8808991228070165E-3</v>
      </c>
      <c r="L9" s="17">
        <f t="shared" si="2"/>
        <v>2.7819650462698929E-9</v>
      </c>
      <c r="M9" s="18">
        <f t="shared" si="3"/>
        <v>23979216.957849104</v>
      </c>
      <c r="N9" s="21">
        <f>Corrientes!K9/Deflactados!H9</f>
        <v>0.23603725828303979</v>
      </c>
      <c r="O9" s="21">
        <f t="shared" si="4"/>
        <v>0.17445827034224592</v>
      </c>
    </row>
    <row r="10" spans="1:15" ht="15.75" x14ac:dyDescent="0.25">
      <c r="A10" s="6">
        <v>1978</v>
      </c>
      <c r="B10" s="3">
        <f>Corrientes!B10/Corrientes!F10*100</f>
        <v>3329979.273849647</v>
      </c>
      <c r="C10" s="9">
        <f>Corrientes!C10/Corrientes!F10*100</f>
        <v>1912410.6847084393</v>
      </c>
      <c r="D10" s="9">
        <f>Corrientes!D10/Corrientes!F10*100</f>
        <v>3147358.0480705346</v>
      </c>
      <c r="E10" s="9">
        <f>Corrientes!E10/Corrientes!F10*100</f>
        <v>5059768.7327789739</v>
      </c>
      <c r="F10" s="4">
        <v>12560035</v>
      </c>
      <c r="G10" s="4">
        <v>43.892270000000003</v>
      </c>
      <c r="H10" s="11">
        <v>16844000</v>
      </c>
      <c r="I10" s="18">
        <f t="shared" si="0"/>
        <v>197695.27866597287</v>
      </c>
      <c r="J10" s="15">
        <f>Corrientes!J10/Corrientes!F10/10</f>
        <v>223.54408520589351</v>
      </c>
      <c r="K10" s="17">
        <f t="shared" si="1"/>
        <v>8.554959899507197E-3</v>
      </c>
      <c r="L10" s="17">
        <f t="shared" si="2"/>
        <v>2.718140030096593E-9</v>
      </c>
      <c r="M10" s="18">
        <f t="shared" si="3"/>
        <v>23108849.25098959</v>
      </c>
      <c r="N10" s="21">
        <f>Corrientes!K10/Deflactados!H10</f>
        <v>0.24684095226786987</v>
      </c>
      <c r="O10" s="21">
        <f t="shared" si="4"/>
        <v>0.18685336310083914</v>
      </c>
    </row>
    <row r="11" spans="1:15" ht="15.75" x14ac:dyDescent="0.25">
      <c r="A11" s="6">
        <v>1979</v>
      </c>
      <c r="B11" s="3">
        <f>Corrientes!B11/Corrientes!F11*100</f>
        <v>3568390.7163698263</v>
      </c>
      <c r="C11" s="9">
        <f>Corrientes!C11/Corrientes!F11*100</f>
        <v>2089310.3774809749</v>
      </c>
      <c r="D11" s="9">
        <f>Corrientes!D11/Corrientes!F11*100</f>
        <v>3449261.8051555124</v>
      </c>
      <c r="E11" s="9">
        <f>Corrientes!E11/Corrientes!F11*100</f>
        <v>5538572.1826364864</v>
      </c>
      <c r="F11" s="4">
        <v>13536265</v>
      </c>
      <c r="G11" s="19">
        <f>G10*0.98</f>
        <v>43.014424600000005</v>
      </c>
      <c r="H11" s="11">
        <v>17676000</v>
      </c>
      <c r="I11" s="18">
        <f t="shared" si="0"/>
        <v>201877.72778738552</v>
      </c>
      <c r="J11" s="15">
        <f>Corrientes!J11/Corrientes!F11/10</f>
        <v>216.26877474834396</v>
      </c>
      <c r="K11" s="17">
        <f t="shared" si="1"/>
        <v>9.6607121389213554E-3</v>
      </c>
      <c r="L11" s="17">
        <f t="shared" si="2"/>
        <v>2.800805704131176E-9</v>
      </c>
      <c r="M11" s="18">
        <f t="shared" si="3"/>
        <v>20896774.987638302</v>
      </c>
      <c r="N11" s="21">
        <f>Corrientes!K11/Deflactados!H11</f>
        <v>0.26355866711925774</v>
      </c>
      <c r="O11" s="21">
        <f t="shared" si="4"/>
        <v>0.19513814240526772</v>
      </c>
    </row>
    <row r="12" spans="1:15" ht="15.75" x14ac:dyDescent="0.25">
      <c r="A12" s="6">
        <v>1980</v>
      </c>
      <c r="B12" s="3">
        <f>Corrientes!B12/Corrientes!F12*100</f>
        <v>3928312.5138626979</v>
      </c>
      <c r="C12" s="9">
        <f>Corrientes!C12/Corrientes!F12*100</f>
        <v>2133744.6242072512</v>
      </c>
      <c r="D12" s="9">
        <f>Corrientes!D12/Corrientes!F12*100</f>
        <v>3784976.617237831</v>
      </c>
      <c r="E12" s="9">
        <f>Corrientes!E12/Corrientes!F12*100</f>
        <v>5918721.2414450813</v>
      </c>
      <c r="F12" s="4">
        <v>14126414</v>
      </c>
      <c r="G12" s="19">
        <f>G11*0.98</f>
        <v>42.154136108000003</v>
      </c>
      <c r="H12" s="11">
        <v>19537500</v>
      </c>
      <c r="I12" s="18">
        <f t="shared" si="0"/>
        <v>201065.25982662561</v>
      </c>
      <c r="J12" s="15">
        <f>Corrientes!J12/Corrientes!F12/10</f>
        <v>190.40891909260168</v>
      </c>
      <c r="K12" s="17">
        <f t="shared" si="1"/>
        <v>1.1206116994811288E-2</v>
      </c>
      <c r="L12" s="17">
        <f t="shared" si="2"/>
        <v>2.9606832823683851E-9</v>
      </c>
      <c r="M12" s="18">
        <f t="shared" si="3"/>
        <v>17942455.885452904</v>
      </c>
      <c r="N12" s="21">
        <f>Corrientes!K12/Deflactados!H12</f>
        <v>0.26300191938579653</v>
      </c>
      <c r="O12" s="21">
        <f t="shared" si="4"/>
        <v>0.19372880958351021</v>
      </c>
    </row>
    <row r="13" spans="1:15" ht="15.75" x14ac:dyDescent="0.25">
      <c r="A13" s="6">
        <v>1981</v>
      </c>
      <c r="B13" s="3">
        <f>Corrientes!B13/Corrientes!F13*100</f>
        <v>4239558.2267903732</v>
      </c>
      <c r="C13" s="9">
        <f>Corrientes!C13/Corrientes!F13*100</f>
        <v>2464924.3960159416</v>
      </c>
      <c r="D13" s="9">
        <f>Corrientes!D13/Corrientes!F13*100</f>
        <v>4116799.6557425284</v>
      </c>
      <c r="E13" s="9">
        <f>Corrientes!E13/Corrientes!F13*100</f>
        <v>6581724.0517584709</v>
      </c>
      <c r="F13" s="4">
        <v>14666257</v>
      </c>
      <c r="G13" s="4">
        <v>39.087090000000003</v>
      </c>
      <c r="H13" s="11">
        <v>20795500</v>
      </c>
      <c r="I13" s="18">
        <f t="shared" si="0"/>
        <v>203869.02102812499</v>
      </c>
      <c r="J13" s="15">
        <f>Corrientes!J13/Corrientes!F13/10</f>
        <v>196.60322905913642</v>
      </c>
      <c r="K13" s="17">
        <f t="shared" si="1"/>
        <v>1.2537558044250205E-2</v>
      </c>
      <c r="L13" s="17">
        <f t="shared" si="2"/>
        <v>3.0454622747457605E-9</v>
      </c>
      <c r="M13" s="18">
        <f t="shared" si="3"/>
        <v>16260664.182657203</v>
      </c>
      <c r="N13" s="21">
        <f>Corrientes!K13/Deflactados!H13</f>
        <v>0.27273761150248854</v>
      </c>
      <c r="O13" s="21">
        <f t="shared" si="4"/>
        <v>0.19796588953102973</v>
      </c>
    </row>
    <row r="14" spans="1:15" ht="15.75" x14ac:dyDescent="0.25">
      <c r="A14" s="6">
        <v>1982</v>
      </c>
      <c r="B14" s="3">
        <f>Corrientes!B14/Corrientes!F14*100</f>
        <v>4028786.570170769</v>
      </c>
      <c r="C14" s="9">
        <f>Corrientes!C14/Corrientes!F14*100</f>
        <v>2302627.5877176262</v>
      </c>
      <c r="D14" s="9">
        <f>Corrientes!D14/Corrientes!F14*100</f>
        <v>4236834.7614004323</v>
      </c>
      <c r="E14" s="9">
        <f>Corrientes!E14/Corrientes!F14*100</f>
        <v>6539462.3491180595</v>
      </c>
      <c r="F14" s="4">
        <v>14981028</v>
      </c>
      <c r="G14" s="4">
        <v>37.41357</v>
      </c>
      <c r="H14" s="11">
        <v>20672500</v>
      </c>
      <c r="I14" s="18">
        <f t="shared" si="0"/>
        <v>194886.27742995619</v>
      </c>
      <c r="J14" s="15">
        <f>Corrientes!J14/Corrientes!F14/10</f>
        <v>187.91777114777864</v>
      </c>
      <c r="K14" s="17">
        <f t="shared" si="1"/>
        <v>1.2253378558363375E-2</v>
      </c>
      <c r="L14" s="17">
        <f t="shared" si="2"/>
        <v>2.8921067845263749E-9</v>
      </c>
      <c r="M14" s="18">
        <f t="shared" si="3"/>
        <v>15904697.345446758</v>
      </c>
      <c r="N14" s="21">
        <f>Corrientes!K14/Deflactados!H14</f>
        <v>0.30622943524005319</v>
      </c>
      <c r="O14" s="21">
        <f t="shared" si="4"/>
        <v>0.20495028474545568</v>
      </c>
    </row>
    <row r="15" spans="1:15" ht="15.75" x14ac:dyDescent="0.25">
      <c r="A15" s="6">
        <v>1983</v>
      </c>
      <c r="B15" s="3">
        <f>Corrientes!B15/Corrientes!F15*100</f>
        <v>3812853.890529003</v>
      </c>
      <c r="C15" s="9">
        <f>Corrientes!C15/Corrientes!F15*100</f>
        <v>1838952.8792689117</v>
      </c>
      <c r="D15" s="9">
        <f>Corrientes!D15/Corrientes!F15*100</f>
        <v>4426031.5964263771</v>
      </c>
      <c r="E15" s="9">
        <f>Corrientes!E15/Corrientes!F15*100</f>
        <v>6264984.4756952878</v>
      </c>
      <c r="F15" s="4">
        <v>15222916</v>
      </c>
      <c r="G15" s="4">
        <v>36.644199999999998</v>
      </c>
      <c r="H15" s="11">
        <v>20283500</v>
      </c>
      <c r="I15" s="18">
        <f t="shared" si="0"/>
        <v>187978.10488963951</v>
      </c>
      <c r="J15" s="15">
        <f>Corrientes!J15/Corrientes!F15/10</f>
        <v>150.1683034319154</v>
      </c>
      <c r="K15" s="17">
        <f t="shared" si="1"/>
        <v>1.2245945630614864E-2</v>
      </c>
      <c r="L15" s="17">
        <f t="shared" si="2"/>
        <v>2.7668003184844783E-9</v>
      </c>
      <c r="M15" s="18">
        <f t="shared" si="3"/>
        <v>15350231.869370239</v>
      </c>
      <c r="N15" s="21">
        <f>Corrientes!K15/Deflactados!H15</f>
        <v>0.33327620972711808</v>
      </c>
      <c r="O15" s="21">
        <f t="shared" si="4"/>
        <v>0.21820847469255192</v>
      </c>
    </row>
    <row r="16" spans="1:15" ht="15.75" x14ac:dyDescent="0.25">
      <c r="A16" s="6">
        <v>1984</v>
      </c>
      <c r="B16" s="3">
        <f>Corrientes!B16/Corrientes!F16*100</f>
        <v>4095183.6982045844</v>
      </c>
      <c r="C16" s="9">
        <f>Corrientes!C16/Corrientes!F16*100</f>
        <v>1860047.5717918249</v>
      </c>
      <c r="D16" s="9">
        <f>Corrientes!D16/Corrientes!F16*100</f>
        <v>4631287.1867456129</v>
      </c>
      <c r="E16" s="9">
        <f>Corrientes!E16/Corrientes!F16*100</f>
        <v>6491334.7585374387</v>
      </c>
      <c r="F16" s="4">
        <v>15376153</v>
      </c>
      <c r="G16" s="4">
        <v>35.923160000000003</v>
      </c>
      <c r="H16" s="11">
        <v>20876500</v>
      </c>
      <c r="I16" s="18">
        <f t="shared" si="0"/>
        <v>196162.36908507577</v>
      </c>
      <c r="J16" s="15">
        <f>Corrientes!J16/Corrientes!F16/10</f>
        <v>145.11234365888998</v>
      </c>
      <c r="K16" s="17">
        <f t="shared" si="1"/>
        <v>1.2817983121850526E-2</v>
      </c>
      <c r="L16" s="17">
        <f t="shared" si="2"/>
        <v>2.7676934305725212E-9</v>
      </c>
      <c r="M16" s="18">
        <f t="shared" si="3"/>
        <v>15303684.458023839</v>
      </c>
      <c r="N16" s="21">
        <f>Corrientes!K16/Deflactados!H16</f>
        <v>0.34343558546691255</v>
      </c>
      <c r="O16" s="21">
        <f t="shared" si="4"/>
        <v>0.22184212807441922</v>
      </c>
    </row>
    <row r="17" spans="1:15" ht="15.75" x14ac:dyDescent="0.25">
      <c r="A17" s="6">
        <v>1985</v>
      </c>
      <c r="B17" s="3">
        <f>Corrientes!B17/Corrientes!F17*100</f>
        <v>4295955.1026191832</v>
      </c>
      <c r="C17" s="9">
        <f>Corrientes!C17/Corrientes!F17*100</f>
        <v>1909686.322317044</v>
      </c>
      <c r="D17" s="9">
        <f>Corrientes!D17/Corrientes!F17*100</f>
        <v>4749905.5972745195</v>
      </c>
      <c r="E17" s="9">
        <f>Corrientes!E17/Corrientes!F17*100</f>
        <v>6659591.9195915647</v>
      </c>
      <c r="F17" s="4">
        <v>15219245</v>
      </c>
      <c r="G17" s="4">
        <v>34.794159999999998</v>
      </c>
      <c r="H17" s="11">
        <v>21955000</v>
      </c>
      <c r="I17" s="18">
        <f t="shared" si="0"/>
        <v>195670.92246045015</v>
      </c>
      <c r="J17" s="15">
        <f>Corrientes!J17/Corrientes!F17/10</f>
        <v>143.7850468839483</v>
      </c>
      <c r="K17" s="17">
        <f t="shared" si="1"/>
        <v>1.3281536318991424E-2</v>
      </c>
      <c r="L17" s="17">
        <f t="shared" si="2"/>
        <v>2.7961684810351443E-9</v>
      </c>
      <c r="M17" s="18">
        <f t="shared" si="3"/>
        <v>14732551.84949184</v>
      </c>
      <c r="N17" s="21">
        <f>Corrientes!K17/Deflactados!H17</f>
        <v>0.33492712366203597</v>
      </c>
      <c r="O17" s="21">
        <f t="shared" si="4"/>
        <v>0.21634732850259711</v>
      </c>
    </row>
    <row r="18" spans="1:15" ht="15.75" x14ac:dyDescent="0.25">
      <c r="A18" s="6">
        <v>1986</v>
      </c>
      <c r="B18" s="3">
        <f>Corrientes!B18/Corrientes!F18*100</f>
        <v>4387278.1422228143</v>
      </c>
      <c r="C18" s="9">
        <f>Corrientes!C18/Corrientes!F18*100</f>
        <v>1829568.5171658264</v>
      </c>
      <c r="D18" s="9">
        <f>Corrientes!D18/Corrientes!F18*100</f>
        <v>4579870.122200639</v>
      </c>
      <c r="E18" s="9">
        <f>Corrientes!E18/Corrientes!F18*100</f>
        <v>6409438.6393664656</v>
      </c>
      <c r="F18" s="4">
        <v>15124160</v>
      </c>
      <c r="G18" s="4">
        <v>33.627180000000003</v>
      </c>
      <c r="H18" s="11">
        <v>21640000</v>
      </c>
      <c r="I18" s="18">
        <f t="shared" si="0"/>
        <v>202739.28568497294</v>
      </c>
      <c r="J18" s="15">
        <f>Corrientes!J18/Corrientes!F18/10</f>
        <v>150.07965519555052</v>
      </c>
      <c r="K18" s="17">
        <f t="shared" si="1"/>
        <v>1.219064979048585E-2</v>
      </c>
      <c r="L18" s="17">
        <f t="shared" si="2"/>
        <v>2.6617894100080313E-9</v>
      </c>
      <c r="M18" s="18">
        <f t="shared" si="3"/>
        <v>16630720.196982455</v>
      </c>
      <c r="N18" s="21">
        <f>Corrientes!K18/Deflactados!H18</f>
        <v>0.35845120147874304</v>
      </c>
      <c r="O18" s="21">
        <f t="shared" si="4"/>
        <v>0.21163909991685023</v>
      </c>
    </row>
    <row r="19" spans="1:15" ht="15.75" x14ac:dyDescent="0.25">
      <c r="A19" s="6">
        <v>1987</v>
      </c>
      <c r="B19" s="3">
        <f>Corrientes!B19/Corrientes!F19*100</f>
        <v>4297967.0210984098</v>
      </c>
      <c r="C19" s="9">
        <f>Corrientes!C19/Corrientes!F19*100</f>
        <v>1751999.9390445973</v>
      </c>
      <c r="D19" s="9">
        <f>Corrientes!D19/Corrientes!F19*100</f>
        <v>4776443.9527127789</v>
      </c>
      <c r="E19" s="9">
        <f>Corrientes!E19/Corrientes!F19*100</f>
        <v>6528443.8917573765</v>
      </c>
      <c r="F19" s="4">
        <v>14994642</v>
      </c>
      <c r="G19" s="4">
        <v>32.816850000000002</v>
      </c>
      <c r="H19" s="11">
        <v>21843000</v>
      </c>
      <c r="I19" s="18">
        <f t="shared" si="0"/>
        <v>196766.33342940116</v>
      </c>
      <c r="J19" s="15">
        <f>Corrientes!J19/Corrientes!F19/10</f>
        <v>142.68401246125069</v>
      </c>
      <c r="K19" s="17">
        <f t="shared" si="1"/>
        <v>1.2278880505413285E-2</v>
      </c>
      <c r="L19" s="17">
        <f t="shared" si="2"/>
        <v>2.5707159189923083E-9</v>
      </c>
      <c r="M19" s="18">
        <f t="shared" si="3"/>
        <v>16024777.938237486</v>
      </c>
      <c r="N19" s="21">
        <f>Corrientes!K19/Deflactados!H19</f>
        <v>0.36280629950098431</v>
      </c>
      <c r="O19" s="21">
        <f t="shared" si="4"/>
        <v>0.21867160887757081</v>
      </c>
    </row>
    <row r="20" spans="1:15" ht="15.75" x14ac:dyDescent="0.25">
      <c r="A20" s="6">
        <v>1988</v>
      </c>
      <c r="B20" s="3">
        <f>Corrientes!B20/Corrientes!F20*100</f>
        <v>4470514.347776942</v>
      </c>
      <c r="C20" s="9">
        <f>Corrientes!C20/Corrientes!F20*100</f>
        <v>1795145.5341044141</v>
      </c>
      <c r="D20" s="9">
        <f>Corrientes!D20/Corrientes!F20*100</f>
        <v>4609340.1724181259</v>
      </c>
      <c r="E20" s="9">
        <f>Corrientes!E20/Corrientes!F20*100</f>
        <v>6404485.7065225402</v>
      </c>
      <c r="F20" s="4">
        <v>14768008</v>
      </c>
      <c r="G20" s="4">
        <v>31.88843</v>
      </c>
      <c r="H20" s="11">
        <v>23525499.250000004</v>
      </c>
      <c r="I20" s="18">
        <f t="shared" si="0"/>
        <v>190028.45806883104</v>
      </c>
      <c r="J20" s="15">
        <f>Corrientes!J20/Corrientes!F20/10</f>
        <v>113.4707323658142</v>
      </c>
      <c r="K20" s="17">
        <f t="shared" si="1"/>
        <v>1.5820339718237732E-2</v>
      </c>
      <c r="L20" s="17">
        <f t="shared" si="2"/>
        <v>3.4322352281363854E-9</v>
      </c>
      <c r="M20" s="18">
        <f t="shared" si="3"/>
        <v>12011654.708638506</v>
      </c>
      <c r="N20" s="21">
        <f>Corrientes!K20/Deflactados!H20</f>
        <v>0.34504368701123311</v>
      </c>
      <c r="O20" s="21">
        <f t="shared" si="4"/>
        <v>0.19592953685852704</v>
      </c>
    </row>
    <row r="21" spans="1:15" ht="15.75" x14ac:dyDescent="0.25">
      <c r="A21" s="6">
        <v>1989</v>
      </c>
      <c r="B21" s="3">
        <f>Corrientes!B21/Corrientes!F21*100</f>
        <v>4742033.0643724632</v>
      </c>
      <c r="C21" s="9">
        <f>Corrientes!C21/Corrientes!F21*100</f>
        <v>1835941.4348098752</v>
      </c>
      <c r="D21" s="9">
        <f>Corrientes!D21/Corrientes!F21*100</f>
        <v>4792540.1642401656</v>
      </c>
      <c r="E21" s="9">
        <f>Corrientes!E21/Corrientes!F21*100</f>
        <v>6628481.5990500413</v>
      </c>
      <c r="F21" s="4">
        <v>14656357</v>
      </c>
      <c r="G21" s="4">
        <v>31.314060000000001</v>
      </c>
      <c r="H21" s="11">
        <v>24142759</v>
      </c>
      <c r="I21" s="18">
        <f t="shared" si="0"/>
        <v>196416.36916362637</v>
      </c>
      <c r="J21" s="15">
        <f>Corrientes!J21/Corrientes!F21/10</f>
        <v>105.73428801900636</v>
      </c>
      <c r="K21" s="17">
        <f t="shared" si="1"/>
        <v>1.7363728164319355E-2</v>
      </c>
      <c r="L21" s="17">
        <f t="shared" si="2"/>
        <v>3.6230741046011227E-9</v>
      </c>
      <c r="M21" s="18">
        <f t="shared" si="3"/>
        <v>11311877.685763445</v>
      </c>
      <c r="N21" s="21">
        <f>Corrientes!K21/Deflactados!H21</f>
        <v>0.33864008666118067</v>
      </c>
      <c r="O21" s="21">
        <f t="shared" si="4"/>
        <v>0.19850838772155932</v>
      </c>
    </row>
    <row r="22" spans="1:15" ht="15.75" x14ac:dyDescent="0.25">
      <c r="A22" s="6">
        <v>1990</v>
      </c>
      <c r="B22" s="3">
        <f>Corrientes!B22/Corrientes!F22*100</f>
        <v>5034936.629085415</v>
      </c>
      <c r="C22" s="9">
        <f>Corrientes!C22/Corrientes!F22*100</f>
        <v>1907834.8152788698</v>
      </c>
      <c r="D22" s="9">
        <f>Corrientes!D22/Corrientes!F22*100</f>
        <v>5071423.7736134324</v>
      </c>
      <c r="E22" s="9">
        <f>Corrientes!E22/Corrientes!F22*100</f>
        <v>6979258.5888923015</v>
      </c>
      <c r="F22" s="4">
        <v>14493763</v>
      </c>
      <c r="G22" s="4">
        <v>31.067029999999999</v>
      </c>
      <c r="H22" s="11">
        <v>28493344</v>
      </c>
      <c r="I22" s="18">
        <f t="shared" si="0"/>
        <v>176705.71165972709</v>
      </c>
      <c r="J22" s="15">
        <f>Corrientes!J22/Corrientes!F22/10</f>
        <v>97.568697525907112</v>
      </c>
      <c r="K22" s="17">
        <f t="shared" si="1"/>
        <v>1.9553759183597676E-2</v>
      </c>
      <c r="L22" s="17">
        <f t="shared" si="2"/>
        <v>3.855674472588091E-9</v>
      </c>
      <c r="M22" s="18">
        <f t="shared" si="3"/>
        <v>9036917.6586747337</v>
      </c>
      <c r="N22" s="21">
        <f>Corrientes!K22/Deflactados!H22</f>
        <v>0.2846022916790672</v>
      </c>
      <c r="O22" s="21">
        <f t="shared" si="4"/>
        <v>0.1779862614094517</v>
      </c>
    </row>
    <row r="23" spans="1:15" ht="15.75" x14ac:dyDescent="0.25">
      <c r="A23" s="6">
        <v>1991</v>
      </c>
      <c r="B23" s="3">
        <f>Corrientes!B23/Corrientes!F23*100</f>
        <v>5317123.0950645125</v>
      </c>
      <c r="C23" s="9">
        <f>Corrientes!C23/Corrientes!F23*100</f>
        <v>2050135.3497472021</v>
      </c>
      <c r="D23" s="9">
        <f>Corrientes!D23/Corrientes!F23*100</f>
        <v>5158037.3668884877</v>
      </c>
      <c r="E23" s="9">
        <f>Corrientes!E23/Corrientes!F23*100</f>
        <v>7208172.7166356882</v>
      </c>
      <c r="F23" s="4">
        <v>14401588</v>
      </c>
      <c r="G23" s="4">
        <v>30.536100000000001</v>
      </c>
      <c r="H23" s="11">
        <v>32001839</v>
      </c>
      <c r="I23" s="18">
        <f t="shared" si="0"/>
        <v>166150.54825644591</v>
      </c>
      <c r="J23" s="15">
        <f>Corrientes!J23/Corrientes!F23/10</f>
        <v>90.863692336517559</v>
      </c>
      <c r="K23" s="17">
        <f t="shared" si="1"/>
        <v>2.2562756333458677E-2</v>
      </c>
      <c r="L23" s="17">
        <f t="shared" si="2"/>
        <v>4.3742909809645948E-9</v>
      </c>
      <c r="M23" s="18">
        <f t="shared" si="3"/>
        <v>7363929.5572260628</v>
      </c>
      <c r="N23" s="21">
        <f>Corrientes!K23/Deflactados!H23</f>
        <v>0.25043238921363237</v>
      </c>
      <c r="O23" s="21">
        <f t="shared" si="4"/>
        <v>0.16117940493633781</v>
      </c>
    </row>
    <row r="24" spans="1:15" ht="15.75" x14ac:dyDescent="0.25">
      <c r="A24" s="6">
        <v>1992</v>
      </c>
      <c r="B24" s="3">
        <f>Corrientes!B24/Corrientes!F24*100</f>
        <v>5612428.1195373908</v>
      </c>
      <c r="C24" s="9">
        <f>Corrientes!C24/Corrientes!F24*100</f>
        <v>2252191.3541586073</v>
      </c>
      <c r="D24" s="9">
        <f>Corrientes!D24/Corrientes!F24*100</f>
        <v>5194596.7573491111</v>
      </c>
      <c r="E24" s="9">
        <f>Corrientes!E24/Corrientes!F24*100</f>
        <v>7446788.1115077175</v>
      </c>
      <c r="F24" s="4">
        <v>14396993</v>
      </c>
      <c r="G24" s="4">
        <v>30.017749999999999</v>
      </c>
      <c r="H24" s="11">
        <v>33315019</v>
      </c>
      <c r="I24" s="18">
        <f t="shared" si="0"/>
        <v>168465.40353278475</v>
      </c>
      <c r="J24" s="15">
        <f>Corrientes!J24/Corrientes!F24/10</f>
        <v>83.924032690404516</v>
      </c>
      <c r="K24" s="17">
        <f t="shared" si="1"/>
        <v>2.6836071646687117E-2</v>
      </c>
      <c r="L24" s="17">
        <f t="shared" si="2"/>
        <v>5.1661510797196141E-9</v>
      </c>
      <c r="M24" s="18">
        <f t="shared" si="3"/>
        <v>6277573.1765338918</v>
      </c>
      <c r="N24" s="21">
        <f>Corrientes!K24/Deflactados!H24</f>
        <v>0.24058287344815862</v>
      </c>
      <c r="O24" s="21">
        <f t="shared" si="4"/>
        <v>0.15592357180853209</v>
      </c>
    </row>
    <row r="25" spans="1:15" ht="15.75" x14ac:dyDescent="0.25">
      <c r="A25" s="6">
        <v>1993</v>
      </c>
      <c r="B25" s="3">
        <f>Corrientes!B25/Corrientes!F25*100</f>
        <v>5679560.9598322865</v>
      </c>
      <c r="C25" s="9">
        <f>Corrientes!C25/Corrientes!F25*100</f>
        <v>1961395.6488286159</v>
      </c>
      <c r="D25" s="9">
        <f>Corrientes!D25/Corrientes!F25*100</f>
        <v>4212257.1308870325</v>
      </c>
      <c r="E25" s="9">
        <f>Corrientes!E25/Corrientes!F25*100</f>
        <v>6173652.7797156498</v>
      </c>
      <c r="F25" s="4">
        <v>14425669</v>
      </c>
      <c r="G25" s="4">
        <v>29.640609999999999</v>
      </c>
      <c r="H25" s="11">
        <v>34642399</v>
      </c>
      <c r="I25" s="18">
        <f t="shared" si="0"/>
        <v>163948.25773562293</v>
      </c>
      <c r="J25" s="15">
        <f>Corrientes!J25/Corrientes!F25*100</f>
        <v>67.647103578324646</v>
      </c>
      <c r="K25" s="17">
        <f t="shared" si="1"/>
        <v>2.8994525191424196E-2</v>
      </c>
      <c r="L25" s="17">
        <f t="shared" si="2"/>
        <v>6.8833701957122506E-9</v>
      </c>
      <c r="M25" s="18">
        <f t="shared" si="3"/>
        <v>5654455.6826926218</v>
      </c>
      <c r="N25" s="21">
        <f>Corrientes!K25/Deflactados!H25</f>
        <v>0.233398270137123</v>
      </c>
      <c r="O25" s="21">
        <f t="shared" si="4"/>
        <v>0.12159253551946655</v>
      </c>
    </row>
    <row r="26" spans="1:15" ht="15.75" x14ac:dyDescent="0.25">
      <c r="A26" s="6">
        <v>1994</v>
      </c>
      <c r="B26" s="3">
        <f>Corrientes!B26/Corrientes!F26*100</f>
        <v>6006790.3826748235</v>
      </c>
      <c r="C26" s="9">
        <f>Corrientes!C26/Corrientes!F26*100</f>
        <v>2401936.1036988287</v>
      </c>
      <c r="D26" s="9">
        <f>Corrientes!D26/Corrientes!F26*100</f>
        <v>4394537.1937762368</v>
      </c>
      <c r="E26" s="9">
        <f>Corrientes!E26/Corrientes!F26*100</f>
        <v>6796473.2974750642</v>
      </c>
      <c r="F26" s="4">
        <v>14469450</v>
      </c>
      <c r="G26" s="4">
        <v>29.144539999999999</v>
      </c>
      <c r="H26" s="11">
        <v>35438316</v>
      </c>
      <c r="I26" s="18">
        <f t="shared" si="0"/>
        <v>169499.88206761357</v>
      </c>
      <c r="J26" s="15">
        <f>Corrientes!J26/Corrientes!F26*100</f>
        <v>66.856388248931012</v>
      </c>
      <c r="K26" s="17">
        <f t="shared" si="1"/>
        <v>3.5926800214745883E-2</v>
      </c>
      <c r="L26" s="17">
        <f t="shared" si="2"/>
        <v>8.1753319247422033E-9</v>
      </c>
      <c r="M26" s="18">
        <f t="shared" si="3"/>
        <v>4717923.1396745322</v>
      </c>
      <c r="N26" s="21">
        <f>Corrientes!K26/Deflactados!H26</f>
        <v>0.23520747994910368</v>
      </c>
      <c r="O26" s="21">
        <f t="shared" si="4"/>
        <v>0.12400524883225932</v>
      </c>
    </row>
    <row r="27" spans="1:15" ht="15.75" x14ac:dyDescent="0.25">
      <c r="A27" s="6">
        <v>1995</v>
      </c>
      <c r="B27" s="3">
        <f>Corrientes!B27/Corrientes!F27*100</f>
        <v>5271119.4819202125</v>
      </c>
      <c r="C27" s="9">
        <f>Corrientes!C27/Corrientes!F27*100</f>
        <v>2076556.5440376285</v>
      </c>
      <c r="D27" s="9">
        <f>Corrientes!D27/Corrientes!F27*100</f>
        <v>4604885.0335789137</v>
      </c>
      <c r="E27" s="9">
        <f>Corrientes!E27/Corrientes!F27*100</f>
        <v>6681441.5776165416</v>
      </c>
      <c r="F27" s="4">
        <v>14574202</v>
      </c>
      <c r="G27" s="4">
        <v>28.708079999999999</v>
      </c>
      <c r="H27" s="11">
        <v>36324756</v>
      </c>
      <c r="I27" s="18">
        <f t="shared" si="0"/>
        <v>145110.9398207716</v>
      </c>
      <c r="J27" s="15">
        <f>Corrientes!J27/Corrientes!F27*100</f>
        <v>60.763994939006828</v>
      </c>
      <c r="K27" s="17">
        <f t="shared" si="1"/>
        <v>3.4174128052673579E-2</v>
      </c>
      <c r="L27" s="17">
        <f t="shared" si="2"/>
        <v>7.4212771444835546E-9</v>
      </c>
      <c r="M27" s="18">
        <f t="shared" si="3"/>
        <v>4246222.1595561383</v>
      </c>
      <c r="N27" s="21">
        <f>Corrientes!K27/Deflactados!H27</f>
        <v>0.23909537066126474</v>
      </c>
      <c r="O27" s="21">
        <f t="shared" si="4"/>
        <v>0.12676988204900574</v>
      </c>
    </row>
    <row r="28" spans="1:15" ht="15.75" x14ac:dyDescent="0.25">
      <c r="A28" s="6">
        <v>1996</v>
      </c>
      <c r="B28" s="3">
        <f>Corrientes!B28/Corrientes!F28*100</f>
        <v>5596242.8711163662</v>
      </c>
      <c r="C28" s="9">
        <f>Corrientes!C28/Corrientes!F28*100</f>
        <v>2051171.7952135615</v>
      </c>
      <c r="D28" s="9">
        <f>Corrientes!D28/Corrientes!F28*100</f>
        <v>5055868.2980323657</v>
      </c>
      <c r="E28" s="9">
        <f>Corrientes!E28/Corrientes!F28*100</f>
        <v>7107040.0932459272</v>
      </c>
      <c r="F28" s="4">
        <v>14623438</v>
      </c>
      <c r="G28" s="4">
        <v>28.337199999999999</v>
      </c>
      <c r="H28" s="11">
        <v>37246461</v>
      </c>
      <c r="I28" s="18">
        <f t="shared" si="0"/>
        <v>150248.98261116314</v>
      </c>
      <c r="J28" s="15">
        <f>Corrientes!J28/Corrientes!F28*100</f>
        <v>59.460422060692807</v>
      </c>
      <c r="K28" s="17">
        <f t="shared" si="1"/>
        <v>3.4496421722669188E-2</v>
      </c>
      <c r="L28" s="17">
        <f t="shared" si="2"/>
        <v>6.82304595159143E-9</v>
      </c>
      <c r="M28" s="18">
        <f t="shared" si="3"/>
        <v>4355494.7182370396</v>
      </c>
      <c r="N28" s="21">
        <f>Corrientes!K28/Deflactados!H28</f>
        <v>0.24491615458445837</v>
      </c>
      <c r="O28" s="21">
        <f t="shared" si="4"/>
        <v>0.13574090429778995</v>
      </c>
    </row>
    <row r="29" spans="1:15" ht="15.75" x14ac:dyDescent="0.25">
      <c r="A29" s="6">
        <v>1997</v>
      </c>
      <c r="B29" s="3">
        <f>Corrientes!B29/Corrientes!F29*100</f>
        <v>6106323.7396346629</v>
      </c>
      <c r="C29" s="9">
        <f>Corrientes!C29/Corrientes!F29*100</f>
        <v>2246641.6164323129</v>
      </c>
      <c r="D29" s="9">
        <f>Corrientes!D29/Corrientes!F29*100</f>
        <v>5336203.4912510421</v>
      </c>
      <c r="E29" s="9">
        <f>Corrientes!E29/Corrientes!F29*100</f>
        <v>7582845.1076833559</v>
      </c>
      <c r="F29" s="4">
        <v>14650521</v>
      </c>
      <c r="G29" s="4">
        <v>27.90964</v>
      </c>
      <c r="H29" s="11">
        <v>39042612</v>
      </c>
      <c r="I29" s="18">
        <f t="shared" si="0"/>
        <v>156401.51687685912</v>
      </c>
      <c r="J29" s="15">
        <f>Corrientes!J29/Corrientes!F29*100</f>
        <v>58.048884712287865</v>
      </c>
      <c r="K29" s="17">
        <f t="shared" si="1"/>
        <v>3.8702580205761311E-2</v>
      </c>
      <c r="L29" s="17">
        <f t="shared" si="2"/>
        <v>7.2528306443365626E-9</v>
      </c>
      <c r="M29" s="18">
        <f t="shared" si="3"/>
        <v>4041113.435986808</v>
      </c>
      <c r="N29" s="21">
        <f>Corrientes!K29/Deflactados!H29</f>
        <v>0.24400219432040049</v>
      </c>
      <c r="O29" s="21">
        <f t="shared" si="4"/>
        <v>0.1366763958121204</v>
      </c>
    </row>
    <row r="30" spans="1:15" ht="15.75" x14ac:dyDescent="0.25">
      <c r="A30" s="6">
        <v>1998</v>
      </c>
      <c r="B30" s="3">
        <f>Corrientes!B30/Corrientes!F30*100</f>
        <v>6379879.1261954913</v>
      </c>
      <c r="C30" s="9">
        <f>Corrientes!C30/Corrientes!F30*100</f>
        <v>2442371.962363624</v>
      </c>
      <c r="D30" s="9">
        <f>Corrientes!D30/Corrientes!F30*100</f>
        <v>5539554.848826034</v>
      </c>
      <c r="E30" s="9">
        <f>Corrientes!E30/Corrientes!F30*100</f>
        <v>7981926.8111896589</v>
      </c>
      <c r="F30" s="4">
        <v>14647797</v>
      </c>
      <c r="G30" s="4">
        <v>27.565110000000001</v>
      </c>
      <c r="H30" s="11">
        <v>39802455</v>
      </c>
      <c r="I30" s="18">
        <f t="shared" si="0"/>
        <v>160288.58335988299</v>
      </c>
      <c r="J30" s="15">
        <f>Corrientes!J30/Corrientes!F30*100</f>
        <v>62.152096228652518</v>
      </c>
      <c r="K30" s="17">
        <f t="shared" si="1"/>
        <v>3.9296694891485816E-2</v>
      </c>
      <c r="L30" s="17">
        <f t="shared" si="2"/>
        <v>7.0938362312296155E-9</v>
      </c>
      <c r="M30" s="18">
        <f t="shared" si="3"/>
        <v>4078932.9434066927</v>
      </c>
      <c r="N30" s="21">
        <f>Corrientes!K30/Deflactados!H30</f>
        <v>0.25461409352764797</v>
      </c>
      <c r="O30" s="21">
        <f t="shared" si="4"/>
        <v>0.13917621033240371</v>
      </c>
    </row>
    <row r="31" spans="1:15" ht="15.75" x14ac:dyDescent="0.25">
      <c r="A31" s="6">
        <v>1999</v>
      </c>
      <c r="B31" s="3">
        <f>Corrientes!B31/Corrientes!F31*100</f>
        <v>6544754.0019157473</v>
      </c>
      <c r="C31" s="9">
        <f>Corrientes!C31/Corrientes!F31*100</f>
        <v>2529811.7323770458</v>
      </c>
      <c r="D31" s="9">
        <f>Corrientes!D31/Corrientes!F31*100</f>
        <v>5555213.0196808353</v>
      </c>
      <c r="E31" s="9">
        <f>Corrientes!E31/Corrientes!F31*100</f>
        <v>8085024.7520578811</v>
      </c>
      <c r="F31" s="4">
        <v>14697915</v>
      </c>
      <c r="G31" s="4">
        <v>27.225770000000001</v>
      </c>
      <c r="H31" s="11">
        <v>40125801</v>
      </c>
      <c r="I31" s="18">
        <f t="shared" si="0"/>
        <v>163105.8779839871</v>
      </c>
      <c r="J31" s="15">
        <f>Corrientes!J31/Corrientes!F31*100</f>
        <v>56.284145155688861</v>
      </c>
      <c r="K31" s="17">
        <f t="shared" si="1"/>
        <v>4.4947146756502659E-2</v>
      </c>
      <c r="L31" s="17">
        <f t="shared" si="2"/>
        <v>8.0909852776599772E-9</v>
      </c>
      <c r="M31" s="18">
        <f t="shared" si="3"/>
        <v>3628837.1955532418</v>
      </c>
      <c r="N31" s="21">
        <f>Corrientes!K31/Deflactados!H31</f>
        <v>0.26316259705320277</v>
      </c>
      <c r="O31" s="21">
        <f t="shared" si="4"/>
        <v>0.13844491278020432</v>
      </c>
    </row>
    <row r="32" spans="1:15" ht="15.75" x14ac:dyDescent="0.25">
      <c r="A32" s="6">
        <v>2000</v>
      </c>
      <c r="B32" s="3">
        <f>Corrientes!B32/Corrientes!F32*100</f>
        <v>6875302.3790474404</v>
      </c>
      <c r="C32" s="9">
        <f>Corrientes!C32/Corrientes!F32*100</f>
        <v>2737229.762742117</v>
      </c>
      <c r="D32" s="9">
        <f>Corrientes!D32/Corrientes!F32*100</f>
        <v>6003712.2056740066</v>
      </c>
      <c r="E32" s="9">
        <f>Corrientes!E32/Corrientes!F32*100</f>
        <v>8740941.9684161246</v>
      </c>
      <c r="F32" s="4">
        <v>14765603</v>
      </c>
      <c r="G32" s="4">
        <v>27.15793</v>
      </c>
      <c r="H32" s="11">
        <v>40810790</v>
      </c>
      <c r="I32" s="18">
        <f t="shared" si="0"/>
        <v>168467.76009598048</v>
      </c>
      <c r="J32" s="15">
        <f>Corrientes!J32/Corrientes!F32*100</f>
        <v>55.899159153256406</v>
      </c>
      <c r="K32" s="17">
        <f t="shared" si="1"/>
        <v>4.8967279726651484E-2</v>
      </c>
      <c r="L32" s="17">
        <f t="shared" si="2"/>
        <v>8.1561670595025085E-9</v>
      </c>
      <c r="M32" s="18">
        <f t="shared" si="3"/>
        <v>3440414.9267921927</v>
      </c>
      <c r="N32" s="21">
        <f>Corrientes!K32/Deflactados!H32</f>
        <v>0.2709299672954138</v>
      </c>
      <c r="O32" s="21">
        <f t="shared" si="4"/>
        <v>0.14711090389757234</v>
      </c>
    </row>
    <row r="33" spans="1:15" ht="15.75" x14ac:dyDescent="0.25">
      <c r="A33" s="6">
        <v>2001</v>
      </c>
      <c r="B33" s="3">
        <f>Corrientes!B33/Corrientes!F33*100</f>
        <v>7048888.2581005748</v>
      </c>
      <c r="C33" s="9">
        <f>Corrientes!C33/Corrientes!F33*100</f>
        <v>2856459.7700649472</v>
      </c>
      <c r="D33" s="9">
        <f>Corrientes!D33/Corrientes!F33*100</f>
        <v>5919070.4534198958</v>
      </c>
      <c r="E33" s="9">
        <f>Corrientes!E33/Corrientes!F33*100</f>
        <v>8775530.2234848421</v>
      </c>
      <c r="F33" s="4">
        <v>14792528</v>
      </c>
      <c r="G33" s="4">
        <v>26.983080000000001</v>
      </c>
      <c r="H33" s="11">
        <v>41182559</v>
      </c>
      <c r="I33" s="18">
        <f t="shared" si="0"/>
        <v>171161.9780135706</v>
      </c>
      <c r="J33" s="15">
        <f>Corrientes!J33/Corrientes!F33*100</f>
        <v>56.749460487452872</v>
      </c>
      <c r="K33" s="17">
        <f t="shared" si="1"/>
        <v>5.0334571386744749E-2</v>
      </c>
      <c r="L33" s="17">
        <f t="shared" si="2"/>
        <v>8.5037966320645241E-9</v>
      </c>
      <c r="M33" s="18">
        <f t="shared" si="3"/>
        <v>3400485.4575685309</v>
      </c>
      <c r="N33" s="21">
        <f>Corrientes!K33/Deflactados!H33</f>
        <v>0.2769385700388361</v>
      </c>
      <c r="O33" s="21">
        <f t="shared" si="4"/>
        <v>0.14372760210019722</v>
      </c>
    </row>
    <row r="34" spans="1:15" ht="15.75" x14ac:dyDescent="0.25">
      <c r="A34" s="6">
        <v>2002</v>
      </c>
      <c r="B34" s="3">
        <f>Corrientes!B34/Corrientes!F34*100</f>
        <v>7168049.6664139088</v>
      </c>
      <c r="C34" s="9">
        <f>Corrientes!C34/Corrientes!F34*100</f>
        <v>2916092.3207569593</v>
      </c>
      <c r="D34" s="9">
        <f>Corrientes!D34/Corrientes!F34*100</f>
        <v>6040770.5376487579</v>
      </c>
      <c r="E34" s="9">
        <f>Corrientes!E34/Corrientes!F34*100</f>
        <v>8956862.8584057186</v>
      </c>
      <c r="F34" s="4">
        <v>14843381</v>
      </c>
      <c r="G34" s="4">
        <v>26.870270000000001</v>
      </c>
      <c r="H34" s="11">
        <v>42012501</v>
      </c>
      <c r="I34" s="18">
        <f t="shared" si="0"/>
        <v>170617.06624925541</v>
      </c>
      <c r="J34" s="15">
        <f>Corrientes!J34/Corrientes!F34*100</f>
        <v>56.831864013515698</v>
      </c>
      <c r="K34" s="17">
        <f t="shared" si="1"/>
        <v>5.1310868847508809E-2</v>
      </c>
      <c r="L34" s="17">
        <f t="shared" si="2"/>
        <v>8.4940933491376218E-9</v>
      </c>
      <c r="M34" s="18">
        <f t="shared" si="3"/>
        <v>3325164.2406663131</v>
      </c>
      <c r="N34" s="21">
        <f>Corrientes!K34/Deflactados!H34</f>
        <v>0.28182209385725454</v>
      </c>
      <c r="O34" s="21">
        <f t="shared" si="4"/>
        <v>0.14378507334397345</v>
      </c>
    </row>
    <row r="35" spans="1:15" ht="15.75" x14ac:dyDescent="0.25">
      <c r="A35" s="6">
        <v>2003</v>
      </c>
      <c r="B35" s="3">
        <f>Corrientes!B35/Corrientes!F35*100</f>
        <v>7087773.049802416</v>
      </c>
      <c r="C35" s="9">
        <f>Corrientes!C35/Corrientes!F35*100</f>
        <v>3122166.2247173684</v>
      </c>
      <c r="D35" s="9">
        <f>Corrientes!D35/Corrientes!F35*100</f>
        <v>7227613.263990772</v>
      </c>
      <c r="E35" s="9">
        <f>Corrientes!E35/Corrientes!F35*100</f>
        <v>10386412.479637533</v>
      </c>
      <c r="F35" s="4">
        <v>14857191</v>
      </c>
      <c r="G35" s="4">
        <v>26.66029</v>
      </c>
      <c r="H35" s="11">
        <v>42330230</v>
      </c>
      <c r="I35" s="18">
        <f t="shared" si="0"/>
        <v>167439.98437528961</v>
      </c>
      <c r="J35" s="15">
        <f>Corrientes!J35/Corrientes!F35*100</f>
        <v>56.048044256470597</v>
      </c>
      <c r="K35" s="17">
        <f t="shared" si="1"/>
        <v>5.5705176980496027E-2</v>
      </c>
      <c r="L35" s="17">
        <f t="shared" si="2"/>
        <v>7.7072713973268215E-9</v>
      </c>
      <c r="M35" s="18">
        <f t="shared" si="3"/>
        <v>3005824.4754148279</v>
      </c>
      <c r="N35" s="21">
        <f>Corrientes!K35/Deflactados!H35</f>
        <v>0.29352488753309397</v>
      </c>
      <c r="O35" s="21">
        <f t="shared" si="4"/>
        <v>0.17074353869541395</v>
      </c>
    </row>
    <row r="36" spans="1:15" ht="15.75" x14ac:dyDescent="0.25">
      <c r="A36" s="6">
        <v>2004</v>
      </c>
      <c r="B36" s="3">
        <f>Corrientes!B36/Corrientes!F36*100</f>
        <v>7411860.4666977786</v>
      </c>
      <c r="C36" s="9">
        <f>Corrientes!C36/Corrientes!F36*100</f>
        <v>3116534.3364923699</v>
      </c>
      <c r="D36" s="9">
        <f>Corrientes!D36/Corrientes!F36*100</f>
        <v>7670068.2192424079</v>
      </c>
      <c r="E36" s="9">
        <f>Corrientes!E36/Corrientes!F36*100</f>
        <v>10828283.37509637</v>
      </c>
      <c r="F36" s="4">
        <v>14781327</v>
      </c>
      <c r="G36" s="4">
        <v>28.47157</v>
      </c>
      <c r="H36" s="11">
        <v>44117855</v>
      </c>
      <c r="I36" s="18">
        <f t="shared" si="0"/>
        <v>168001.37873198456</v>
      </c>
      <c r="J36" s="15">
        <f>Corrientes!J36/Corrientes!F36*100</f>
        <v>53.949192427695145</v>
      </c>
      <c r="K36" s="17">
        <f t="shared" si="1"/>
        <v>5.7767951590179466E-2</v>
      </c>
      <c r="L36" s="17">
        <f t="shared" si="2"/>
        <v>7.5316085775160615E-9</v>
      </c>
      <c r="M36" s="18">
        <f t="shared" si="3"/>
        <v>2908210.7657863488</v>
      </c>
      <c r="N36" s="21">
        <f>Corrientes!K36/Deflactados!H36</f>
        <v>0.28846901101606143</v>
      </c>
      <c r="O36" s="21">
        <f t="shared" si="4"/>
        <v>0.17385406020402416</v>
      </c>
    </row>
    <row r="37" spans="1:15" ht="15.75" x14ac:dyDescent="0.25">
      <c r="A37" s="6">
        <v>2005</v>
      </c>
      <c r="B37" s="3">
        <f>Corrientes!B37/Corrientes!F37*100</f>
        <v>7642250.481296204</v>
      </c>
      <c r="C37" s="9">
        <f>Corrientes!C37/Corrientes!F37*100</f>
        <v>3179755.9313717936</v>
      </c>
      <c r="D37" s="9">
        <f>Corrientes!D37/Corrientes!F37*100</f>
        <v>7922638.0289613623</v>
      </c>
      <c r="E37" s="9">
        <f>Corrientes!E37/Corrientes!F37*100</f>
        <v>11140694.74485733</v>
      </c>
      <c r="F37" s="4">
        <v>14700005</v>
      </c>
      <c r="G37" s="4">
        <v>28.317599999999999</v>
      </c>
      <c r="H37" s="11">
        <v>44845642</v>
      </c>
      <c r="I37" s="18">
        <f t="shared" si="0"/>
        <v>170412.33307120908</v>
      </c>
      <c r="J37" s="15">
        <f>Corrientes!J37/Corrientes!F37*100</f>
        <v>53.47759303335522</v>
      </c>
      <c r="K37" s="17">
        <f t="shared" si="1"/>
        <v>5.9459593280282934E-2</v>
      </c>
      <c r="L37" s="17">
        <f t="shared" si="2"/>
        <v>7.505024596974795E-9</v>
      </c>
      <c r="M37" s="18">
        <f t="shared" si="3"/>
        <v>2866019.1513237036</v>
      </c>
      <c r="N37" s="21">
        <f>Corrientes!K37/Deflactados!H37</f>
        <v>0.28875184794990782</v>
      </c>
      <c r="O37" s="21">
        <f t="shared" si="4"/>
        <v>0.17666461389852245</v>
      </c>
    </row>
    <row r="38" spans="1:15" ht="15.75" x14ac:dyDescent="0.25">
      <c r="A38" s="6">
        <v>2006</v>
      </c>
      <c r="B38" s="3">
        <f>Corrientes!B38/Corrientes!F38*100</f>
        <v>7886780.9732550727</v>
      </c>
      <c r="C38" s="9">
        <f>Corrientes!C38/Corrientes!F38*100</f>
        <v>3262757.2342707831</v>
      </c>
      <c r="D38" s="9">
        <f>Corrientes!D38/Corrientes!F38*100</f>
        <v>8341697.5773651907</v>
      </c>
      <c r="E38" s="9">
        <f>Corrientes!E38/Corrientes!F38*100</f>
        <v>11699409.716296187</v>
      </c>
      <c r="F38" s="4">
        <v>14595195</v>
      </c>
      <c r="G38" s="4">
        <v>28.003969999999999</v>
      </c>
      <c r="H38" s="11">
        <v>46367100</v>
      </c>
      <c r="I38" s="18">
        <f t="shared" si="0"/>
        <v>170094.33355234796</v>
      </c>
      <c r="J38" s="15">
        <f>Corrientes!J38/Corrientes!F38*100</f>
        <v>52.320887517864435</v>
      </c>
      <c r="K38" s="17">
        <f t="shared" si="1"/>
        <v>6.2360510095642932E-2</v>
      </c>
      <c r="L38" s="17">
        <f t="shared" si="2"/>
        <v>7.4757577240459162E-9</v>
      </c>
      <c r="M38" s="18">
        <f t="shared" si="3"/>
        <v>2727596.8925121459</v>
      </c>
      <c r="N38" s="21">
        <f>Corrientes!K38/Deflactados!H38</f>
        <v>0.28749223048238948</v>
      </c>
      <c r="O38" s="21">
        <f t="shared" si="4"/>
        <v>0.17990552735377435</v>
      </c>
    </row>
    <row r="39" spans="1:15" ht="15.75" x14ac:dyDescent="0.25">
      <c r="A39" s="6">
        <v>2007</v>
      </c>
      <c r="B39" s="3">
        <f>Corrientes!B39/Corrientes!F39*100</f>
        <v>8177219.2714601187</v>
      </c>
      <c r="C39" s="9">
        <f>Corrientes!C39/Corrientes!F39*100</f>
        <v>3344825.0163546544</v>
      </c>
      <c r="D39" s="9">
        <f>Corrientes!D39/Corrientes!F39*100</f>
        <v>8643055.9622728098</v>
      </c>
      <c r="E39" s="9">
        <f>Corrientes!E39/Corrientes!F39*100</f>
        <v>12083583.149842091</v>
      </c>
      <c r="F39" s="4">
        <v>14631498</v>
      </c>
      <c r="G39" s="4">
        <v>27.990390000000001</v>
      </c>
      <c r="H39" s="11">
        <v>47400119</v>
      </c>
      <c r="I39" s="18">
        <f t="shared" si="0"/>
        <v>172514.74139674881</v>
      </c>
      <c r="J39" s="15">
        <f>Corrientes!J39/Corrientes!F39*100</f>
        <v>51.813412442636078</v>
      </c>
      <c r="K39" s="17">
        <f t="shared" si="1"/>
        <v>6.4555196399345316E-2</v>
      </c>
      <c r="L39" s="17">
        <f t="shared" si="2"/>
        <v>7.4690244609233841E-9</v>
      </c>
      <c r="M39" s="18">
        <f t="shared" si="3"/>
        <v>2672360.2594213216</v>
      </c>
      <c r="N39" s="21">
        <f>Corrientes!K39/Deflactados!H39</f>
        <v>0.2879937917455439</v>
      </c>
      <c r="O39" s="21">
        <f t="shared" si="4"/>
        <v>0.18234249501088404</v>
      </c>
    </row>
    <row r="40" spans="1:15" ht="15.75" x14ac:dyDescent="0.25">
      <c r="A40" s="6">
        <v>2008</v>
      </c>
      <c r="B40" s="3">
        <f>Corrientes!B40/Corrientes!F40*100</f>
        <v>8193907.3895899346</v>
      </c>
      <c r="C40" s="9">
        <f>Corrientes!C40/Corrientes!F40*100</f>
        <v>3411296</v>
      </c>
      <c r="D40" s="9">
        <f>Corrientes!D40/Corrientes!F40*100</f>
        <v>8567540</v>
      </c>
      <c r="E40" s="9">
        <f>Corrientes!E40/Corrientes!F40*100</f>
        <v>12256864</v>
      </c>
      <c r="F40" s="4">
        <v>14699146</v>
      </c>
      <c r="G40" s="4">
        <v>28.024159999999998</v>
      </c>
      <c r="H40" s="11">
        <v>48549880</v>
      </c>
      <c r="I40" s="18">
        <f t="shared" si="0"/>
        <v>168772.96894636887</v>
      </c>
      <c r="J40" s="15">
        <f>Corrientes!J40/Corrientes!F40*100</f>
        <v>50.840000000000011</v>
      </c>
      <c r="K40" s="17">
        <f t="shared" si="1"/>
        <v>6.709866247049566E-2</v>
      </c>
      <c r="L40" s="17">
        <f t="shared" si="2"/>
        <v>7.8317302831963043E-9</v>
      </c>
      <c r="M40" s="18">
        <f t="shared" si="3"/>
        <v>2515295.5771745974</v>
      </c>
      <c r="N40" s="21">
        <f>Corrientes!K40/Deflactados!H40</f>
        <v>0.28975194171437707</v>
      </c>
      <c r="O40" s="21">
        <f t="shared" si="4"/>
        <v>0.1764688192844143</v>
      </c>
    </row>
    <row r="41" spans="1:15" ht="15.75" x14ac:dyDescent="0.25">
      <c r="A41" s="6">
        <v>2009</v>
      </c>
      <c r="B41" s="3">
        <f>Corrientes!B41/Corrientes!F41*100</f>
        <v>7783853.8992399583</v>
      </c>
      <c r="C41" s="9">
        <f>Corrientes!C41/Corrientes!F41*100</f>
        <v>3351010.8688779175</v>
      </c>
      <c r="D41" s="9">
        <f>Corrientes!D41/Corrientes!F41*100</f>
        <v>8259194.5230167806</v>
      </c>
      <c r="E41" s="9">
        <f>Corrientes!E41/Corrientes!F41*100</f>
        <v>11660130.569980046</v>
      </c>
      <c r="F41" s="4">
        <v>14861232</v>
      </c>
      <c r="G41" s="4">
        <v>28.116720000000001</v>
      </c>
      <c r="H41" s="11">
        <v>48606636</v>
      </c>
      <c r="I41" s="18">
        <f t="shared" si="0"/>
        <v>160139.73687131851</v>
      </c>
      <c r="J41" s="15">
        <f>Corrientes!J41/Corrientes!F41*100</f>
        <v>51.372970582105957</v>
      </c>
      <c r="K41" s="17">
        <f t="shared" si="1"/>
        <v>6.5229065613837206E-2</v>
      </c>
      <c r="L41" s="17">
        <f t="shared" si="2"/>
        <v>7.8977514613630165E-9</v>
      </c>
      <c r="M41" s="18">
        <f t="shared" si="3"/>
        <v>2455036.4989031465</v>
      </c>
      <c r="N41" s="21">
        <f>Corrientes!K41/Deflactados!H41</f>
        <v>0.29173039253323352</v>
      </c>
      <c r="O41" s="21">
        <f t="shared" si="4"/>
        <v>0.16991907284052285</v>
      </c>
    </row>
    <row r="42" spans="1:15" ht="15.75" x14ac:dyDescent="0.25">
      <c r="A42" s="6">
        <v>2010</v>
      </c>
      <c r="B42" s="3">
        <f>Corrientes!B42/Corrientes!F42*100</f>
        <v>8293625.7103251209</v>
      </c>
      <c r="C42" s="9">
        <f>Corrientes!C42/Corrientes!F42*100</f>
        <v>3382394.4012027634</v>
      </c>
      <c r="D42" s="9">
        <f>Corrientes!D42/Corrientes!F42*100</f>
        <v>8766396.6425383035</v>
      </c>
      <c r="E42" s="9">
        <f>Corrientes!E42/Corrientes!F42*100</f>
        <v>12263605.39049424</v>
      </c>
      <c r="F42" s="4">
        <v>14906476</v>
      </c>
      <c r="G42" s="4">
        <v>28.146719999999998</v>
      </c>
      <c r="H42" s="11">
        <v>50387831</v>
      </c>
      <c r="I42" s="18">
        <f t="shared" si="0"/>
        <v>164595.80707740964</v>
      </c>
      <c r="J42" s="15">
        <f>Corrientes!J42/Corrientes!F42*100</f>
        <v>51.552618760814639</v>
      </c>
      <c r="K42" s="17">
        <f t="shared" si="1"/>
        <v>6.5610525372063841E-2</v>
      </c>
      <c r="L42" s="17">
        <f t="shared" si="2"/>
        <v>7.4843208729221226E-9</v>
      </c>
      <c r="M42" s="18">
        <f t="shared" si="3"/>
        <v>2508679.9129258692</v>
      </c>
      <c r="N42" s="21">
        <f>Corrientes!K42/Deflactados!H42</f>
        <v>0.28834156405740108</v>
      </c>
      <c r="O42" s="21">
        <f t="shared" si="4"/>
        <v>0.17397844814035165</v>
      </c>
    </row>
    <row r="43" spans="1:15" ht="15.75" x14ac:dyDescent="0.25">
      <c r="A43" s="6">
        <v>2011</v>
      </c>
      <c r="B43" s="3">
        <f>Corrientes!B43/Corrientes!F43*100</f>
        <v>8603764.866653854</v>
      </c>
      <c r="C43" s="9">
        <f>Corrientes!C43/Corrientes!F43*100</f>
        <v>3444955.3646912226</v>
      </c>
      <c r="D43" s="9">
        <f>Corrientes!D43/Corrientes!F43*100</f>
        <v>9127874.2668329198</v>
      </c>
      <c r="E43" s="9">
        <f>Corrientes!E43/Corrientes!F43*100</f>
        <v>12754333.449162057</v>
      </c>
      <c r="F43" s="4">
        <v>14906476</v>
      </c>
      <c r="G43" s="4">
        <v>28.146719999999998</v>
      </c>
      <c r="H43" s="11">
        <v>50716876</v>
      </c>
      <c r="I43" s="18">
        <f t="shared" si="0"/>
        <v>169643.03689868149</v>
      </c>
      <c r="J43" s="15">
        <f>Corrientes!J43/Corrientes!F43*100</f>
        <v>50.974008523265411</v>
      </c>
      <c r="K43" s="17">
        <f t="shared" si="1"/>
        <v>6.7582586978987266E-2</v>
      </c>
      <c r="L43" s="17">
        <f t="shared" si="2"/>
        <v>7.4039787362711191E-9</v>
      </c>
      <c r="M43" s="18">
        <f t="shared" si="3"/>
        <v>2510158.9696681304</v>
      </c>
      <c r="N43" s="21">
        <f>Corrientes!K43/Deflactados!H43</f>
        <v>0.29216580690025151</v>
      </c>
      <c r="O43" s="21">
        <f t="shared" si="4"/>
        <v>0.17997706063032984</v>
      </c>
    </row>
    <row r="44" spans="1:15" ht="15.75" x14ac:dyDescent="0.25">
      <c r="A44" s="6">
        <v>2012</v>
      </c>
      <c r="B44" s="3">
        <f>Corrientes!B44/Corrientes!F44*100</f>
        <v>8808338.6003840603</v>
      </c>
      <c r="C44" s="9">
        <f>Corrientes!C44/Corrientes!F44*100</f>
        <v>3586867.9917664491</v>
      </c>
      <c r="D44" s="9">
        <f>Corrientes!D44/Corrientes!F44*100</f>
        <v>9430405.3367927447</v>
      </c>
      <c r="E44" s="9">
        <f>Corrientes!E44/Corrientes!F44*100</f>
        <v>13260402.764494935</v>
      </c>
      <c r="F44" s="4">
        <v>14906476</v>
      </c>
      <c r="G44" s="4">
        <v>28.146719999999998</v>
      </c>
      <c r="H44" s="11">
        <v>52847521</v>
      </c>
      <c r="I44" s="18">
        <f t="shared" si="0"/>
        <v>166674.58442154856</v>
      </c>
      <c r="J44" s="15">
        <f>Corrientes!J44/Corrientes!F44*100</f>
        <v>51.571209334789728</v>
      </c>
      <c r="K44" s="17">
        <f t="shared" si="1"/>
        <v>6.9551752577319575E-2</v>
      </c>
      <c r="L44" s="17">
        <f t="shared" si="2"/>
        <v>7.3752665016384054E-9</v>
      </c>
      <c r="M44" s="18">
        <f t="shared" si="3"/>
        <v>2396410.9924657769</v>
      </c>
      <c r="N44" s="21">
        <f>Corrientes!K44/Deflactados!H44</f>
        <v>0.28952050560706527</v>
      </c>
      <c r="O44" s="21">
        <f t="shared" si="4"/>
        <v>0.17844555730045966</v>
      </c>
    </row>
    <row r="45" spans="1:15" x14ac:dyDescent="0.25">
      <c r="A45" s="7"/>
      <c r="C45" s="7"/>
      <c r="D45" s="7"/>
      <c r="E45" s="7"/>
      <c r="F45" s="7"/>
      <c r="G45" s="7"/>
      <c r="H45" s="7"/>
      <c r="I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15" x14ac:dyDescent="0.25">
      <c r="A47" s="7"/>
      <c r="C47" s="7"/>
      <c r="D47" s="7"/>
      <c r="E47" s="7"/>
      <c r="F47" s="7"/>
      <c r="G47" s="7"/>
      <c r="H47" s="7"/>
      <c r="I47" s="7"/>
    </row>
    <row r="48" spans="1:15" x14ac:dyDescent="0.25">
      <c r="A48" s="7"/>
      <c r="C48" s="7"/>
      <c r="D48" s="7"/>
      <c r="E48" s="7"/>
      <c r="F48" s="7"/>
      <c r="G48" s="7"/>
      <c r="H48" s="7"/>
      <c r="I48" s="7"/>
    </row>
    <row r="49" spans="1:9" x14ac:dyDescent="0.25">
      <c r="A49" s="7"/>
      <c r="C49" s="7"/>
      <c r="D49" s="7"/>
      <c r="E49" s="7"/>
      <c r="F49" s="7"/>
      <c r="G49" s="7"/>
      <c r="H49" s="7"/>
      <c r="I49" s="7"/>
    </row>
    <row r="50" spans="1:9" x14ac:dyDescent="0.25">
      <c r="A50" s="7"/>
      <c r="C50" s="7"/>
      <c r="D50" s="7"/>
      <c r="E50" s="7"/>
      <c r="F50" s="7"/>
      <c r="G50" s="7"/>
      <c r="H50" s="7"/>
      <c r="I50" s="7"/>
    </row>
    <row r="51" spans="1:9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25">
      <c r="B53" s="7"/>
      <c r="E53" s="7"/>
    </row>
    <row r="54" spans="1:9" x14ac:dyDescent="0.25">
      <c r="B54" s="7"/>
      <c r="E54" s="7"/>
    </row>
    <row r="55" spans="1:9" x14ac:dyDescent="0.25">
      <c r="B55" s="7"/>
      <c r="E55" s="7"/>
    </row>
    <row r="56" spans="1:9" x14ac:dyDescent="0.25">
      <c r="E56" s="7"/>
    </row>
    <row r="57" spans="1:9" x14ac:dyDescent="0.25">
      <c r="E5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J36" sqref="J36"/>
    </sheetView>
  </sheetViews>
  <sheetFormatPr baseColWidth="10" defaultRowHeight="15" x14ac:dyDescent="0.25"/>
  <cols>
    <col min="1" max="1" width="11.42578125" style="2"/>
    <col min="2" max="5" width="21.85546875" style="2" customWidth="1"/>
    <col min="6" max="6" width="20.140625" style="2" customWidth="1"/>
    <col min="7" max="8" width="22" style="2" customWidth="1"/>
    <col min="9" max="9" width="16" style="2" customWidth="1"/>
    <col min="10" max="10" width="22.85546875" style="2" customWidth="1"/>
    <col min="11" max="12" width="11.42578125" style="2"/>
    <col min="13" max="13" width="14.140625" style="2" bestFit="1" customWidth="1"/>
    <col min="14" max="16384" width="11.42578125" style="2"/>
  </cols>
  <sheetData>
    <row r="1" spans="1:15" ht="31.5" customHeight="1" x14ac:dyDescent="0.25">
      <c r="A1" s="5" t="s">
        <v>0</v>
      </c>
      <c r="B1" s="5" t="s">
        <v>9</v>
      </c>
      <c r="C1" s="23" t="s">
        <v>10</v>
      </c>
      <c r="D1" s="23" t="s">
        <v>11</v>
      </c>
      <c r="E1" s="10" t="s">
        <v>2</v>
      </c>
      <c r="F1" s="23" t="s">
        <v>3</v>
      </c>
      <c r="G1" s="23" t="s">
        <v>4</v>
      </c>
      <c r="H1" s="5" t="s">
        <v>18</v>
      </c>
      <c r="I1" s="23" t="s">
        <v>19</v>
      </c>
      <c r="J1" s="5" t="s">
        <v>12</v>
      </c>
      <c r="K1" s="22" t="s">
        <v>7</v>
      </c>
      <c r="L1" s="22" t="s">
        <v>16</v>
      </c>
      <c r="M1" s="22" t="s">
        <v>17</v>
      </c>
      <c r="N1" s="22" t="s">
        <v>23</v>
      </c>
      <c r="O1" s="22" t="s">
        <v>24</v>
      </c>
    </row>
    <row r="2" spans="1:15" ht="15.75" customHeight="1" x14ac:dyDescent="0.25">
      <c r="A2" s="6">
        <v>1970</v>
      </c>
      <c r="B2" s="20">
        <f>Deflactados!B2/Deflactados!B$40*100</f>
        <v>27.806926327795072</v>
      </c>
      <c r="C2" s="20">
        <f>Deflactados!C2/Deflactados!C$40*100</f>
        <v>33.122823563896233</v>
      </c>
      <c r="D2" s="20">
        <f>Deflactados!D2/Deflactados!D$40*100</f>
        <v>23.788960489849103</v>
      </c>
      <c r="E2" s="20">
        <f>Deflactados!E2/Deflactados!E$40*100</f>
        <v>25.847119302900541</v>
      </c>
      <c r="F2" s="20"/>
      <c r="G2" s="20"/>
      <c r="H2" s="20">
        <f>Deflactados!H2/Deflactados!H$40*100</f>
        <v>26.494401222000963</v>
      </c>
      <c r="I2" s="20">
        <f>Deflactados!I2/Deflactados!I$40*100</f>
        <v>104.95397157609356</v>
      </c>
      <c r="J2" s="20">
        <f>Deflactados!J2/Deflactados!J$40*100</f>
        <v>391.74994404467816</v>
      </c>
      <c r="K2" s="20">
        <f>Deflactados!K2/Deflactados!K$40*100</f>
        <v>8.45509337459373</v>
      </c>
      <c r="L2" s="20">
        <f>Deflactados!L2/Deflactados!L$40*100</f>
        <v>35.542088433000558</v>
      </c>
      <c r="M2" s="20">
        <f>Deflactados!M2/Deflactados!M$40*100</f>
        <v>1241.3106151076258</v>
      </c>
      <c r="N2" s="20">
        <f>1-Deflactados!N2</f>
        <v>0.86434121122599705</v>
      </c>
      <c r="O2" s="20">
        <f>Deflactados!O2/Deflactados!O$40*100</f>
        <v>89.788632286940455</v>
      </c>
    </row>
    <row r="3" spans="1:15" ht="15.75" x14ac:dyDescent="0.25">
      <c r="A3" s="6">
        <v>1971</v>
      </c>
      <c r="B3" s="20">
        <f>Deflactados!B3/Deflactados!B$40*100</f>
        <v>29.374152930359593</v>
      </c>
      <c r="C3" s="20">
        <f>Deflactados!C3/Deflactados!C$40*100</f>
        <v>34.192166638022258</v>
      </c>
      <c r="D3" s="20">
        <f>Deflactados!D3/Deflactados!D$40*100</f>
        <v>24.75447940220149</v>
      </c>
      <c r="E3" s="20">
        <f>Deflactados!E3/Deflactados!E$40*100</f>
        <v>26.819632961674056</v>
      </c>
      <c r="F3" s="20">
        <f>Deflactados!F3/Deflactados!F$40*100</f>
        <v>62.917192604250616</v>
      </c>
      <c r="G3" s="20">
        <f>Deflactados!G3/Deflactados!G$40*100</f>
        <v>163.81554344537003</v>
      </c>
      <c r="H3" s="20">
        <f>Deflactados!H3/Deflactados!H$40*100</f>
        <v>27.439820654551568</v>
      </c>
      <c r="I3" s="20">
        <f>Deflactados!I3/Deflactados!I$40*100</f>
        <v>107.04936194795125</v>
      </c>
      <c r="J3" s="20">
        <f>Deflactados!J3/Deflactados!J$40*100</f>
        <v>368.54605073528296</v>
      </c>
      <c r="K3" s="20">
        <f>Deflactados!K3/Deflactados!K$40*100</f>
        <v>9.2775832409018566</v>
      </c>
      <c r="L3" s="20">
        <f>Deflactados!L3/Deflactados!L$40*100</f>
        <v>37.478401747672265</v>
      </c>
      <c r="M3" s="20">
        <f>Deflactados!M3/Deflactados!M$40*100</f>
        <v>1153.849652094797</v>
      </c>
      <c r="N3" s="20">
        <f>1-Deflactados!N3</f>
        <v>0.86248468698393632</v>
      </c>
      <c r="O3" s="20">
        <f>Deflactados!O3/Deflactados!O$40*100</f>
        <v>90.21370698388786</v>
      </c>
    </row>
    <row r="4" spans="1:15" ht="15.75" x14ac:dyDescent="0.25">
      <c r="A4" s="6">
        <v>1972</v>
      </c>
      <c r="B4" s="20">
        <f>Deflactados!B4/Deflactados!B$40*100</f>
        <v>31.182333552815866</v>
      </c>
      <c r="C4" s="20">
        <f>Deflactados!C4/Deflactados!C$40*100</f>
        <v>38.5232991680992</v>
      </c>
      <c r="D4" s="20">
        <f>Deflactados!D4/Deflactados!D$40*100</f>
        <v>26.187215441667384</v>
      </c>
      <c r="E4" s="20">
        <f>Deflactados!E4/Deflactados!E$40*100</f>
        <v>29.026543179727142</v>
      </c>
      <c r="F4" s="20">
        <f>Deflactados!F4/Deflactados!F$40*100</f>
        <v>66.068436901028122</v>
      </c>
      <c r="G4" s="20">
        <f>Deflactados!G4/Deflactados!G$40*100</f>
        <v>166.40024179136859</v>
      </c>
      <c r="H4" s="20">
        <f>Deflactados!H4/Deflactados!H$40*100</f>
        <v>28.222520838362524</v>
      </c>
      <c r="I4" s="20">
        <f>Deflactados!I4/Deflactados!I$40*100</f>
        <v>110.48741440002803</v>
      </c>
      <c r="J4" s="20">
        <f>Deflactados!J4/Deflactados!J$40*100</f>
        <v>411.77663624118884</v>
      </c>
      <c r="K4" s="20">
        <f>Deflactados!K4/Deflactados!K$40*100</f>
        <v>9.3553873089426691</v>
      </c>
      <c r="L4" s="20">
        <f>Deflactados!L4/Deflactados!L$40*100</f>
        <v>35.725017536828254</v>
      </c>
      <c r="M4" s="20">
        <f>Deflactados!M4/Deflactados!M$40*100</f>
        <v>1181.0031028262704</v>
      </c>
      <c r="N4" s="20">
        <f>1-Deflactados!N4</f>
        <v>0.84987461684425636</v>
      </c>
      <c r="O4" s="20">
        <f>Deflactados!O4/Deflactados!O$40*100</f>
        <v>92.788364269967772</v>
      </c>
    </row>
    <row r="5" spans="1:15" ht="15.75" x14ac:dyDescent="0.25">
      <c r="A5" s="6">
        <v>1973</v>
      </c>
      <c r="B5" s="20">
        <f>Deflactados!B5/Deflactados!B$40*100</f>
        <v>33.010855790934386</v>
      </c>
      <c r="C5" s="20">
        <f>Deflactados!C5/Deflactados!C$40*100</f>
        <v>40.357668815545914</v>
      </c>
      <c r="D5" s="20">
        <f>Deflactados!D5/Deflactados!D$40*100</f>
        <v>28.721250496036333</v>
      </c>
      <c r="E5" s="20">
        <f>Deflactados!E5/Deflactados!E$40*100</f>
        <v>31.308368655686124</v>
      </c>
      <c r="F5" s="20">
        <f>Deflactados!F5/Deflactados!F$40*100</f>
        <v>69.358906973235051</v>
      </c>
      <c r="G5" s="20">
        <f>Deflactados!G5/Deflactados!G$40*100</f>
        <v>162.83189219587669</v>
      </c>
      <c r="H5" s="20">
        <f>Deflactados!H5/Deflactados!H$40*100</f>
        <v>29.744666722142259</v>
      </c>
      <c r="I5" s="20">
        <f>Deflactados!I5/Deflactados!I$40*100</f>
        <v>110.98075530414577</v>
      </c>
      <c r="J5" s="20">
        <f>Deflactados!J5/Deflactados!J$40*100</f>
        <v>395.65186625692388</v>
      </c>
      <c r="K5" s="20">
        <f>Deflactados!K5/Deflactados!K$40*100</f>
        <v>10.200297852086692</v>
      </c>
      <c r="L5" s="20">
        <f>Deflactados!L5/Deflactados!L$40*100</f>
        <v>35.514811075145843</v>
      </c>
      <c r="M5" s="20">
        <f>Deflactados!M5/Deflactados!M$40*100</f>
        <v>1088.0148493060155</v>
      </c>
      <c r="N5" s="20">
        <f>1-Deflactados!N5</f>
        <v>0.84083581469427326</v>
      </c>
      <c r="O5" s="20">
        <f>Deflactados!O5/Deflactados!O$40*100</f>
        <v>96.559328649851423</v>
      </c>
    </row>
    <row r="6" spans="1:15" ht="15.75" x14ac:dyDescent="0.25">
      <c r="A6" s="6">
        <v>1974</v>
      </c>
      <c r="B6" s="20">
        <f>Deflactados!B6/Deflactados!B$40*100</f>
        <v>34.596720442124656</v>
      </c>
      <c r="C6" s="20">
        <f>Deflactados!C6/Deflactados!C$40*100</f>
        <v>43.716294512033002</v>
      </c>
      <c r="D6" s="20">
        <f>Deflactados!D6/Deflactados!D$40*100</f>
        <v>29.971450262541328</v>
      </c>
      <c r="E6" s="20">
        <f>Deflactados!E6/Deflactados!E$40*100</f>
        <v>33.117020763716837</v>
      </c>
      <c r="F6" s="20">
        <f>Deflactados!F6/Deflactados!F$40*100</f>
        <v>73.2196618769553</v>
      </c>
      <c r="G6" s="20">
        <f>Deflactados!G6/Deflactados!G$40*100</f>
        <v>157.5684694920383</v>
      </c>
      <c r="H6" s="20">
        <f>Deflactados!H6/Deflactados!H$40*100</f>
        <v>30.168972611260831</v>
      </c>
      <c r="I6" s="20">
        <f>Deflactados!I6/Deflactados!I$40*100</f>
        <v>114.67649524535392</v>
      </c>
      <c r="J6" s="20">
        <f>Deflactados!J6/Deflactados!J$40*100</f>
        <v>444.90266333176186</v>
      </c>
      <c r="K6" s="20">
        <f>Deflactados!K6/Deflactados!K$40*100</f>
        <v>9.8260356961347188</v>
      </c>
      <c r="L6" s="20">
        <f>Deflactados!L6/Deflactados!L$40*100</f>
        <v>32.784652094114428</v>
      </c>
      <c r="M6" s="20">
        <f>Deflactados!M6/Deflactados!M$40*100</f>
        <v>1167.0677655940572</v>
      </c>
      <c r="N6" s="20">
        <f>1-Deflactados!N6</f>
        <v>0.8157606335768417</v>
      </c>
      <c r="O6" s="20">
        <f>Deflactados!O6/Deflactados!O$40*100</f>
        <v>99.345279830159754</v>
      </c>
    </row>
    <row r="7" spans="1:15" ht="15.75" x14ac:dyDescent="0.25">
      <c r="A7" s="6">
        <v>1975</v>
      </c>
      <c r="B7" s="20">
        <f>Deflactados!B7/Deflactados!B$40*100</f>
        <v>35.996700989732147</v>
      </c>
      <c r="C7" s="20">
        <f>Deflactados!C7/Deflactados!C$40*100</f>
        <v>47.914375261787342</v>
      </c>
      <c r="D7" s="20">
        <f>Deflactados!D7/Deflactados!D$40*100</f>
        <v>31.021526818553529</v>
      </c>
      <c r="E7" s="20">
        <f>Deflactados!E7/Deflactados!E$40*100</f>
        <v>35.01942165239528</v>
      </c>
      <c r="F7" s="20">
        <f>Deflactados!F7/Deflactados!F$40*100</f>
        <v>74.832326993690657</v>
      </c>
      <c r="G7" s="20">
        <f>Deflactados!G7/Deflactados!G$40*100</f>
        <v>162.17403126445183</v>
      </c>
      <c r="H7" s="20">
        <f>Deflactados!H7/Deflactados!H$40*100</f>
        <v>31.505742135716918</v>
      </c>
      <c r="I7" s="20">
        <f>Deflactados!I7/Deflactados!I$40*100</f>
        <v>114.25441379755338</v>
      </c>
      <c r="J7" s="20">
        <f>Deflactados!J7/Deflactados!J$40*100</f>
        <v>384.77902400183689</v>
      </c>
      <c r="K7" s="20">
        <f>Deflactados!K7/Deflactados!K$40*100</f>
        <v>12.452439523199837</v>
      </c>
      <c r="L7" s="20">
        <f>Deflactados!L7/Deflactados!L$40*100</f>
        <v>40.141285101906107</v>
      </c>
      <c r="M7" s="20">
        <f>Deflactados!M7/Deflactados!M$40*100</f>
        <v>917.52634963365017</v>
      </c>
      <c r="N7" s="20">
        <f>1-Deflactados!N7</f>
        <v>0.80044442991631803</v>
      </c>
      <c r="O7" s="20">
        <f>Deflactados!O7/Deflactados!O$40*100</f>
        <v>98.463088680541034</v>
      </c>
    </row>
    <row r="8" spans="1:15" ht="15.75" x14ac:dyDescent="0.25">
      <c r="A8" s="6">
        <v>1976</v>
      </c>
      <c r="B8" s="20">
        <f>Deflactados!B8/Deflactados!B$40*100</f>
        <v>37.301007494351055</v>
      </c>
      <c r="C8" s="20">
        <f>Deflactados!C8/Deflactados!C$40*100</f>
        <v>52.899744696340164</v>
      </c>
      <c r="D8" s="20">
        <f>Deflactados!D8/Deflactados!D$40*100</f>
        <v>31.249616735719631</v>
      </c>
      <c r="E8" s="20">
        <f>Deflactados!E8/Deflactados!E$40*100</f>
        <v>36.566370390631221</v>
      </c>
      <c r="F8" s="20">
        <f>Deflactados!F8/Deflactados!F$40*100</f>
        <v>77.973339403527248</v>
      </c>
      <c r="G8" s="20">
        <f>Deflactados!G8/Deflactados!G$40*100</f>
        <v>159.79718928239063</v>
      </c>
      <c r="H8" s="20">
        <f>Deflactados!H8/Deflactados!H$40*100</f>
        <v>32.028915416474767</v>
      </c>
      <c r="I8" s="20">
        <f>Deflactados!I8/Deflactados!I$40*100</f>
        <v>116.46041400191925</v>
      </c>
      <c r="J8" s="20">
        <f>Deflactados!J8/Deflactados!J$40*100</f>
        <v>482.26930898846769</v>
      </c>
      <c r="K8" s="20">
        <f>Deflactados!K8/Deflactados!K$40*100</f>
        <v>10.968922075363734</v>
      </c>
      <c r="L8" s="20">
        <f>Deflactados!L8/Deflactados!L$40*100</f>
        <v>35.100981135636758</v>
      </c>
      <c r="M8" s="20">
        <f>Deflactados!M8/Deflactados!M$40*100</f>
        <v>1061.7307079196967</v>
      </c>
      <c r="N8" s="20">
        <f>1-Deflactados!N8</f>
        <v>0.77485350482315107</v>
      </c>
      <c r="O8" s="20">
        <f>Deflactados!O8/Deflactados!O$40*100</f>
        <v>97.566890197117672</v>
      </c>
    </row>
    <row r="9" spans="1:15" ht="15.75" x14ac:dyDescent="0.25">
      <c r="A9" s="6">
        <v>1977</v>
      </c>
      <c r="B9" s="20">
        <f>Deflactados!B9/Deflactados!B$40*100</f>
        <v>37.450037037414916</v>
      </c>
      <c r="C9" s="20">
        <f>Deflactados!C9/Deflactados!C$40*100</f>
        <v>52.795284026642364</v>
      </c>
      <c r="D9" s="20">
        <f>Deflactados!D9/Deflactados!D$40*100</f>
        <v>33.064956729906008</v>
      </c>
      <c r="E9" s="20">
        <f>Deflactados!E9/Deflactados!E$40*100</f>
        <v>37.806218670672038</v>
      </c>
      <c r="F9" s="20">
        <f>Deflactados!F9/Deflactados!F$40*100</f>
        <v>82.645760508807783</v>
      </c>
      <c r="G9" s="20">
        <f>Deflactados!G9/Deflactados!G$40*100</f>
        <v>157.79548789330352</v>
      </c>
      <c r="H9" s="20">
        <f>Deflactados!H9/Deflactados!H$40*100</f>
        <v>33.446014696637768</v>
      </c>
      <c r="I9" s="20">
        <f>Deflactados!I9/Deflactados!I$40*100</f>
        <v>111.97159774369068</v>
      </c>
      <c r="J9" s="20">
        <f>Deflactados!J9/Deflactados!J$40*100</f>
        <v>449.50365278573219</v>
      </c>
      <c r="K9" s="20">
        <f>Deflactados!K9/Deflactados!K$40*100</f>
        <v>11.745240266558774</v>
      </c>
      <c r="L9" s="20">
        <f>Deflactados!L9/Deflactados!L$40*100</f>
        <v>35.521716730195038</v>
      </c>
      <c r="M9" s="20">
        <f>Deflactados!M9/Deflactados!M$40*100</f>
        <v>953.33594888218602</v>
      </c>
      <c r="N9" s="20">
        <f>1-Deflactados!N9</f>
        <v>0.76396274171696021</v>
      </c>
      <c r="O9" s="20">
        <f>Deflactados!O9/Deflactados!O$40*100</f>
        <v>98.860677512140001</v>
      </c>
    </row>
    <row r="10" spans="1:15" ht="15.75" x14ac:dyDescent="0.25">
      <c r="A10" s="6">
        <v>1978</v>
      </c>
      <c r="B10" s="20">
        <f>Deflactados!B10/Deflactados!B$40*100</f>
        <v>40.639698687347462</v>
      </c>
      <c r="C10" s="20">
        <f>Deflactados!C10/Deflactados!C$40*100</f>
        <v>56.061118258528118</v>
      </c>
      <c r="D10" s="20">
        <f>Deflactados!D10/Deflactados!D$40*100</f>
        <v>36.735843054955502</v>
      </c>
      <c r="E10" s="20">
        <f>Deflactados!E10/Deflactados!E$40*100</f>
        <v>41.281103655706495</v>
      </c>
      <c r="F10" s="20">
        <f>Deflactados!F10/Deflactados!F$40*100</f>
        <v>85.447379051817023</v>
      </c>
      <c r="G10" s="20">
        <f>Deflactados!G10/Deflactados!G$40*100</f>
        <v>156.62296389972084</v>
      </c>
      <c r="H10" s="20">
        <f>Deflactados!H10/Deflactados!H$40*100</f>
        <v>34.694215516083666</v>
      </c>
      <c r="I10" s="20">
        <f>Deflactados!I10/Deflactados!I$40*100</f>
        <v>117.1368139697742</v>
      </c>
      <c r="J10" s="20">
        <f>Deflactados!J10/Deflactados!J$40*100</f>
        <v>439.70119041285108</v>
      </c>
      <c r="K10" s="20">
        <f>Deflactados!K10/Deflactados!K$40*100</f>
        <v>12.749821806461414</v>
      </c>
      <c r="L10" s="20">
        <f>Deflactados!L10/Deflactados!L$40*100</f>
        <v>34.706762513625009</v>
      </c>
      <c r="M10" s="20">
        <f>Deflactados!M10/Deflactados!M$40*100</f>
        <v>918.7329497453137</v>
      </c>
      <c r="N10" s="20">
        <f>1-Deflactados!N10</f>
        <v>0.75315904773213016</v>
      </c>
      <c r="O10" s="20">
        <f>Deflactados!O10/Deflactados!O$40*100</f>
        <v>105.88463381720037</v>
      </c>
    </row>
    <row r="11" spans="1:15" ht="15.75" x14ac:dyDescent="0.25">
      <c r="A11" s="6">
        <v>1979</v>
      </c>
      <c r="B11" s="20">
        <f>Deflactados!B11/Deflactados!B$40*100</f>
        <v>43.549317153661498</v>
      </c>
      <c r="C11" s="20">
        <f>Deflactados!C11/Deflactados!C$40*100</f>
        <v>61.246821661942406</v>
      </c>
      <c r="D11" s="20">
        <f>Deflactados!D11/Deflactados!D$40*100</f>
        <v>40.259652189024067</v>
      </c>
      <c r="E11" s="20">
        <f>Deflactados!E11/Deflactados!E$40*100</f>
        <v>45.187514380811329</v>
      </c>
      <c r="F11" s="20">
        <f>Deflactados!F11/Deflactados!F$40*100</f>
        <v>92.088785294057217</v>
      </c>
      <c r="G11" s="20">
        <f>Deflactados!G11/Deflactados!G$40*100</f>
        <v>153.49050462172642</v>
      </c>
      <c r="H11" s="20">
        <f>Deflactados!H11/Deflactados!H$40*100</f>
        <v>36.407916971164497</v>
      </c>
      <c r="I11" s="20">
        <f>Deflactados!I11/Deflactados!I$40*100</f>
        <v>119.6149650312405</v>
      </c>
      <c r="J11" s="20">
        <f>Deflactados!J11/Deflactados!J$40*100</f>
        <v>425.39098101562536</v>
      </c>
      <c r="K11" s="20">
        <f>Deflactados!K11/Deflactados!K$40*100</f>
        <v>14.397771554938704</v>
      </c>
      <c r="L11" s="20">
        <f>Deflactados!L11/Deflactados!L$40*100</f>
        <v>35.762284997742597</v>
      </c>
      <c r="M11" s="20">
        <f>Deflactados!M11/Deflactados!M$40*100</f>
        <v>830.7880464335492</v>
      </c>
      <c r="N11" s="20">
        <f>1-Deflactados!N11</f>
        <v>0.73644133288074221</v>
      </c>
      <c r="O11" s="20">
        <f>Deflactados!O11/Deflactados!O$40*100</f>
        <v>110.5793891501955</v>
      </c>
    </row>
    <row r="12" spans="1:15" ht="15.75" x14ac:dyDescent="0.25">
      <c r="A12" s="6">
        <v>1980</v>
      </c>
      <c r="B12" s="20">
        <f>Deflactados!B12/Deflactados!B$40*100</f>
        <v>47.941871040103265</v>
      </c>
      <c r="C12" s="20">
        <f>Deflactados!C12/Deflactados!C$40*100</f>
        <v>62.549383700718174</v>
      </c>
      <c r="D12" s="20">
        <f>Deflactados!D12/Deflactados!D$40*100</f>
        <v>44.178102667017967</v>
      </c>
      <c r="E12" s="20">
        <f>Deflactados!E12/Deflactados!E$40*100</f>
        <v>48.289034139932383</v>
      </c>
      <c r="F12" s="20">
        <f>Deflactados!F12/Deflactados!F$40*100</f>
        <v>96.103637585476051</v>
      </c>
      <c r="G12" s="20">
        <f>Deflactados!G12/Deflactados!G$40*100</f>
        <v>150.42069452929189</v>
      </c>
      <c r="H12" s="20">
        <f>Deflactados!H12/Deflactados!H$40*100</f>
        <v>40.242118003175293</v>
      </c>
      <c r="I12" s="20">
        <f>Deflactados!I12/Deflactados!I$40*100</f>
        <v>119.13356806001221</v>
      </c>
      <c r="J12" s="20">
        <f>Deflactados!J12/Deflactados!J$40*100</f>
        <v>374.52580466680104</v>
      </c>
      <c r="K12" s="20">
        <f>Deflactados!K12/Deflactados!K$40*100</f>
        <v>16.700954359170414</v>
      </c>
      <c r="L12" s="20">
        <f>Deflactados!L12/Deflactados!L$40*100</f>
        <v>37.803693121567306</v>
      </c>
      <c r="M12" s="20">
        <f>Deflactados!M12/Deflactados!M$40*100</f>
        <v>713.33389396754148</v>
      </c>
      <c r="N12" s="20">
        <f>1-Deflactados!N12</f>
        <v>0.73699808061420347</v>
      </c>
      <c r="O12" s="20">
        <f>Deflactados!O12/Deflactados!O$40*100</f>
        <v>109.78075921235583</v>
      </c>
    </row>
    <row r="13" spans="1:15" ht="15.75" x14ac:dyDescent="0.25">
      <c r="A13" s="6">
        <v>1981</v>
      </c>
      <c r="B13" s="20">
        <f>Deflactados!B13/Deflactados!B$40*100</f>
        <v>51.740372757648935</v>
      </c>
      <c r="C13" s="20">
        <f>Deflactados!C13/Deflactados!C$40*100</f>
        <v>72.257710735624869</v>
      </c>
      <c r="D13" s="20">
        <f>Deflactados!D13/Deflactados!D$40*100</f>
        <v>48.051128512297907</v>
      </c>
      <c r="E13" s="20">
        <f>Deflactados!E13/Deflactados!E$40*100</f>
        <v>53.698271040279721</v>
      </c>
      <c r="F13" s="20">
        <f>Deflactados!F13/Deflactados!F$40*100</f>
        <v>99.776252307446981</v>
      </c>
      <c r="G13" s="20">
        <f>Deflactados!G13/Deflactados!G$40*100</f>
        <v>139.4764017904551</v>
      </c>
      <c r="H13" s="20">
        <f>Deflactados!H13/Deflactados!H$40*100</f>
        <v>42.833267559054725</v>
      </c>
      <c r="I13" s="20">
        <f>Deflactados!I13/Deflactados!I$40*100</f>
        <v>120.79483006126925</v>
      </c>
      <c r="J13" s="20">
        <f>Deflactados!J13/Deflactados!J$40*100</f>
        <v>386.7097345773729</v>
      </c>
      <c r="K13" s="20">
        <f>Deflactados!K13/Deflactados!K$40*100</f>
        <v>18.685257772110088</v>
      </c>
      <c r="L13" s="20">
        <f>Deflactados!L13/Deflactados!L$40*100</f>
        <v>38.886199659864168</v>
      </c>
      <c r="M13" s="20">
        <f>Deflactados!M13/Deflactados!M$40*100</f>
        <v>646.47130660177197</v>
      </c>
      <c r="N13" s="20">
        <f>1-Deflactados!N13</f>
        <v>0.72726238849751146</v>
      </c>
      <c r="O13" s="20">
        <f>Deflactados!O13/Deflactados!O$40*100</f>
        <v>112.18179525073415</v>
      </c>
    </row>
    <row r="14" spans="1:15" ht="15.75" x14ac:dyDescent="0.25">
      <c r="A14" s="6">
        <v>1982</v>
      </c>
      <c r="B14" s="20">
        <f>Deflactados!B14/Deflactados!B$40*100</f>
        <v>49.168075481170284</v>
      </c>
      <c r="C14" s="20">
        <f>Deflactados!C14/Deflactados!C$40*100</f>
        <v>67.500081720191574</v>
      </c>
      <c r="D14" s="20">
        <f>Deflactados!D14/Deflactados!D$40*100</f>
        <v>49.452173685800503</v>
      </c>
      <c r="E14" s="20">
        <f>Deflactados!E14/Deflactados!E$40*100</f>
        <v>53.353470750087951</v>
      </c>
      <c r="F14" s="20">
        <f>Deflactados!F14/Deflactados!F$40*100</f>
        <v>101.9176760336961</v>
      </c>
      <c r="G14" s="20">
        <f>Deflactados!G14/Deflactados!G$40*100</f>
        <v>133.50469737540752</v>
      </c>
      <c r="H14" s="20">
        <f>Deflactados!H14/Deflactados!H$40*100</f>
        <v>42.579919867979079</v>
      </c>
      <c r="I14" s="20">
        <f>Deflactados!I14/Deflactados!I$40*100</f>
        <v>115.47244718547634</v>
      </c>
      <c r="J14" s="20">
        <f>Deflactados!J14/Deflactados!J$40*100</f>
        <v>369.62582837879347</v>
      </c>
      <c r="K14" s="20">
        <f>Deflactados!K14/Deflactados!K$40*100</f>
        <v>18.261732957421291</v>
      </c>
      <c r="L14" s="20">
        <f>Deflactados!L14/Deflactados!L$40*100</f>
        <v>36.928069276487413</v>
      </c>
      <c r="M14" s="20">
        <f>Deflactados!M14/Deflactados!M$40*100</f>
        <v>632.31921885348845</v>
      </c>
      <c r="N14" s="20">
        <f>1-Deflactados!N14</f>
        <v>0.69377056475994681</v>
      </c>
      <c r="O14" s="20">
        <f>Deflactados!O14/Deflactados!O$40*100</f>
        <v>116.13965887941818</v>
      </c>
    </row>
    <row r="15" spans="1:15" ht="15.75" x14ac:dyDescent="0.25">
      <c r="A15" s="6">
        <v>1983</v>
      </c>
      <c r="B15" s="20">
        <f>Deflactados!B15/Deflactados!B$40*100</f>
        <v>46.532792100788164</v>
      </c>
      <c r="C15" s="20">
        <f>Deflactados!C15/Deflactados!C$40*100</f>
        <v>53.907748822409772</v>
      </c>
      <c r="D15" s="20">
        <f>Deflactados!D15/Deflactados!D$40*100</f>
        <v>51.660471925738037</v>
      </c>
      <c r="E15" s="20">
        <f>Deflactados!E15/Deflactados!E$40*100</f>
        <v>51.114089833217434</v>
      </c>
      <c r="F15" s="20">
        <f>Deflactados!F15/Deflactados!F$40*100</f>
        <v>103.56326823340621</v>
      </c>
      <c r="G15" s="20">
        <f>Deflactados!G15/Deflactados!G$40*100</f>
        <v>130.75931624712391</v>
      </c>
      <c r="H15" s="20">
        <f>Deflactados!H15/Deflactados!H$40*100</f>
        <v>41.778682048235751</v>
      </c>
      <c r="I15" s="20">
        <f>Deflactados!I15/Deflactados!I$40*100</f>
        <v>111.37927244105865</v>
      </c>
      <c r="J15" s="20">
        <f>Deflactados!J15/Deflactados!J$40*100</f>
        <v>295.37431831611991</v>
      </c>
      <c r="K15" s="20">
        <f>Deflactados!K15/Deflactados!K$40*100</f>
        <v>18.250655348010252</v>
      </c>
      <c r="L15" s="20">
        <f>Deflactados!L15/Deflactados!L$40*100</f>
        <v>35.328084834853193</v>
      </c>
      <c r="M15" s="20">
        <f>Deflactados!M15/Deflactados!M$40*100</f>
        <v>610.27546856393622</v>
      </c>
      <c r="N15" s="20">
        <f>1-Deflactados!N15</f>
        <v>0.66672379027288198</v>
      </c>
      <c r="O15" s="20">
        <f>Deflactados!O15/Deflactados!O$40*100</f>
        <v>123.65270849399515</v>
      </c>
    </row>
    <row r="16" spans="1:15" ht="15.75" x14ac:dyDescent="0.25">
      <c r="A16" s="6">
        <v>1984</v>
      </c>
      <c r="B16" s="20">
        <f>Deflactados!B16/Deflactados!B$40*100</f>
        <v>49.978398625878647</v>
      </c>
      <c r="C16" s="20">
        <f>Deflactados!C16/Deflactados!C$40*100</f>
        <v>54.526126486585305</v>
      </c>
      <c r="D16" s="20">
        <f>Deflactados!D16/Deflactados!D$40*100</f>
        <v>54.056207344764232</v>
      </c>
      <c r="E16" s="20">
        <f>Deflactados!E16/Deflactados!E$40*100</f>
        <v>52.960812476482069</v>
      </c>
      <c r="F16" s="20">
        <f>Deflactados!F16/Deflactados!F$40*100</f>
        <v>104.60575736848929</v>
      </c>
      <c r="G16" s="20">
        <f>Deflactados!G16/Deflactados!G$40*100</f>
        <v>128.18639345479045</v>
      </c>
      <c r="H16" s="20">
        <f>Deflactados!H16/Deflactados!H$40*100</f>
        <v>43.000106282446012</v>
      </c>
      <c r="I16" s="20">
        <f>Deflactados!I16/Deflactados!I$40*100</f>
        <v>116.22854673334002</v>
      </c>
      <c r="J16" s="20">
        <f>Deflactados!J16/Deflactados!J$40*100</f>
        <v>285.42947218507072</v>
      </c>
      <c r="K16" s="20">
        <f>Deflactados!K16/Deflactados!K$40*100</f>
        <v>19.103187231916579</v>
      </c>
      <c r="L16" s="20">
        <f>Deflactados!L16/Deflactados!L$40*100</f>
        <v>35.339488599484348</v>
      </c>
      <c r="M16" s="20">
        <f>Deflactados!M16/Deflactados!M$40*100</f>
        <v>608.42489435036066</v>
      </c>
      <c r="N16" s="20">
        <f>1-Deflactados!N16</f>
        <v>0.65656441453308745</v>
      </c>
      <c r="O16" s="20">
        <f>Deflactados!O16/Deflactados!O$40*100</f>
        <v>125.71179938416026</v>
      </c>
    </row>
    <row r="17" spans="1:15" ht="15.75" x14ac:dyDescent="0.25">
      <c r="A17" s="6">
        <v>1985</v>
      </c>
      <c r="B17" s="20">
        <f>Deflactados!B17/Deflactados!B$40*100</f>
        <v>52.428650927603115</v>
      </c>
      <c r="C17" s="20">
        <f>Deflactados!C17/Deflactados!C$40*100</f>
        <v>55.981255285880906</v>
      </c>
      <c r="D17" s="20">
        <f>Deflactados!D17/Deflactados!D$40*100</f>
        <v>55.440716906772771</v>
      </c>
      <c r="E17" s="20">
        <f>Deflactados!E17/Deflactados!E$40*100</f>
        <v>54.333571128728885</v>
      </c>
      <c r="F17" s="20">
        <f>Deflactados!F17/Deflactados!F$40*100</f>
        <v>103.53829399340614</v>
      </c>
      <c r="G17" s="20">
        <f>Deflactados!G17/Deflactados!G$40*100</f>
        <v>124.15772676148009</v>
      </c>
      <c r="H17" s="20">
        <f>Deflactados!H17/Deflactados!H$40*100</f>
        <v>45.22153298834106</v>
      </c>
      <c r="I17" s="20">
        <f>Deflactados!I17/Deflactados!I$40*100</f>
        <v>115.93735873819264</v>
      </c>
      <c r="J17" s="20">
        <f>Deflactados!J17/Deflactados!J$40*100</f>
        <v>282.81873895347809</v>
      </c>
      <c r="K17" s="20">
        <f>Deflactados!K17/Deflactados!K$40*100</f>
        <v>19.794040342952478</v>
      </c>
      <c r="L17" s="20">
        <f>Deflactados!L17/Deflactados!L$40*100</f>
        <v>35.703074287869441</v>
      </c>
      <c r="M17" s="20">
        <f>Deflactados!M17/Deflactados!M$40*100</f>
        <v>585.71851289305516</v>
      </c>
      <c r="N17" s="20">
        <f>1-Deflactados!N17</f>
        <v>0.66507287633796408</v>
      </c>
      <c r="O17" s="20">
        <f>Deflactados!O17/Deflactados!O$40*100</f>
        <v>122.59804841438347</v>
      </c>
    </row>
    <row r="18" spans="1:15" ht="15.75" x14ac:dyDescent="0.25">
      <c r="A18" s="6">
        <v>1986</v>
      </c>
      <c r="B18" s="20">
        <f>Deflactados!B18/Deflactados!B$40*100</f>
        <v>53.543174625047548</v>
      </c>
      <c r="C18" s="20">
        <f>Deflactados!C18/Deflactados!C$40*100</f>
        <v>53.632652140588988</v>
      </c>
      <c r="D18" s="20">
        <f>Deflactados!D18/Deflactados!D$40*100</f>
        <v>53.456069329126436</v>
      </c>
      <c r="E18" s="20">
        <f>Deflactados!E18/Deflactados!E$40*100</f>
        <v>52.292647118924265</v>
      </c>
      <c r="F18" s="20">
        <f>Deflactados!F18/Deflactados!F$40*100</f>
        <v>102.89141967839493</v>
      </c>
      <c r="G18" s="20">
        <f>Deflactados!G18/Deflactados!G$40*100</f>
        <v>119.99353415053298</v>
      </c>
      <c r="H18" s="20">
        <f>Deflactados!H18/Deflactados!H$40*100</f>
        <v>44.572715730708296</v>
      </c>
      <c r="I18" s="20">
        <f>Deflactados!I18/Deflactados!I$40*100</f>
        <v>120.12544837639112</v>
      </c>
      <c r="J18" s="20">
        <f>Deflactados!J18/Deflactados!J$40*100</f>
        <v>295.19995121076022</v>
      </c>
      <c r="K18" s="20">
        <f>Deflactados!K18/Deflactados!K$40*100</f>
        <v>18.168245597810941</v>
      </c>
      <c r="L18" s="20">
        <f>Deflactados!L18/Deflactados!L$40*100</f>
        <v>33.987245650161682</v>
      </c>
      <c r="M18" s="20">
        <f>Deflactados!M18/Deflactados!M$40*100</f>
        <v>661.18353436869438</v>
      </c>
      <c r="N18" s="20">
        <f>1-Deflactados!N18</f>
        <v>0.6415487985212569</v>
      </c>
      <c r="O18" s="20">
        <f>Deflactados!O18/Deflactados!O$40*100</f>
        <v>119.93002547138489</v>
      </c>
    </row>
    <row r="19" spans="1:15" ht="15.75" x14ac:dyDescent="0.25">
      <c r="A19" s="6">
        <v>1987</v>
      </c>
      <c r="B19" s="20">
        <f>Deflactados!B19/Deflactados!B$40*100</f>
        <v>52.453204762343574</v>
      </c>
      <c r="C19" s="20">
        <f>Deflactados!C19/Deflactados!C$40*100</f>
        <v>51.358777984806871</v>
      </c>
      <c r="D19" s="20">
        <f>Deflactados!D19/Deflactados!D$40*100</f>
        <v>55.75047157892206</v>
      </c>
      <c r="E19" s="20">
        <f>Deflactados!E19/Deflactados!E$40*100</f>
        <v>53.263574530625256</v>
      </c>
      <c r="F19" s="20">
        <f>Deflactados!F19/Deflactados!F$40*100</f>
        <v>102.01029365923708</v>
      </c>
      <c r="G19" s="20">
        <f>Deflactados!G19/Deflactados!G$40*100</f>
        <v>117.10199342281804</v>
      </c>
      <c r="H19" s="20">
        <f>Deflactados!H19/Deflactados!H$40*100</f>
        <v>44.990842407849414</v>
      </c>
      <c r="I19" s="20">
        <f>Deflactados!I19/Deflactados!I$40*100</f>
        <v>116.5864028213711</v>
      </c>
      <c r="J19" s="20">
        <f>Deflactados!J19/Deflactados!J$40*100</f>
        <v>280.65305362165748</v>
      </c>
      <c r="K19" s="20">
        <f>Deflactados!K19/Deflactados!K$40*100</f>
        <v>18.299739597361576</v>
      </c>
      <c r="L19" s="20">
        <f>Deflactados!L19/Deflactados!L$40*100</f>
        <v>32.824367362446267</v>
      </c>
      <c r="M19" s="20">
        <f>Deflactados!M19/Deflactados!M$40*100</f>
        <v>637.09323403804228</v>
      </c>
      <c r="N19" s="20">
        <f>1-Deflactados!N19</f>
        <v>0.63719370049901569</v>
      </c>
      <c r="O19" s="20">
        <f>Deflactados!O19/Deflactados!O$40*100</f>
        <v>123.91515382960567</v>
      </c>
    </row>
    <row r="20" spans="1:15" ht="15.75" x14ac:dyDescent="0.25">
      <c r="A20" s="6">
        <v>1988</v>
      </c>
      <c r="B20" s="20">
        <f>Deflactados!B20/Deflactados!B$40*100</f>
        <v>54.559005065844048</v>
      </c>
      <c r="C20" s="20">
        <f>Deflactados!C20/Deflactados!C$40*100</f>
        <v>52.62356400923327</v>
      </c>
      <c r="D20" s="20">
        <f>Deflactados!D20/Deflactados!D$40*100</f>
        <v>53.800042630885017</v>
      </c>
      <c r="E20" s="20">
        <f>Deflactados!E20/Deflactados!E$40*100</f>
        <v>52.252237656569747</v>
      </c>
      <c r="F20" s="20">
        <f>Deflactados!F20/Deflactados!F$40*100</f>
        <v>100.46847619582798</v>
      </c>
      <c r="G20" s="20">
        <f>Deflactados!G20/Deflactados!G$40*100</f>
        <v>113.78906629137144</v>
      </c>
      <c r="H20" s="20">
        <f>Deflactados!H20/Deflactados!H$40*100</f>
        <v>48.456348913735738</v>
      </c>
      <c r="I20" s="20">
        <f>Deflactados!I20/Deflactados!I$40*100</f>
        <v>112.59413119005836</v>
      </c>
      <c r="J20" s="20">
        <f>Deflactados!J20/Deflactados!J$40*100</f>
        <v>223.19184178956371</v>
      </c>
      <c r="K20" s="20">
        <f>Deflactados!K20/Deflactados!K$40*100</f>
        <v>23.577727387925481</v>
      </c>
      <c r="L20" s="20">
        <f>Deflactados!L20/Deflactados!L$40*100</f>
        <v>43.824737369985286</v>
      </c>
      <c r="M20" s="20">
        <f>Deflactados!M20/Deflactados!M$40*100</f>
        <v>477.54446108202757</v>
      </c>
      <c r="N20" s="20">
        <f>1-Deflactados!N20</f>
        <v>0.65495631298876689</v>
      </c>
      <c r="O20" s="20">
        <f>Deflactados!O20/Deflactados!O$40*100</f>
        <v>111.0278505024437</v>
      </c>
    </row>
    <row r="21" spans="1:15" ht="15.75" x14ac:dyDescent="0.25">
      <c r="A21" s="6">
        <v>1989</v>
      </c>
      <c r="B21" s="20">
        <f>Deflactados!B21/Deflactados!B$40*100</f>
        <v>57.872670984749554</v>
      </c>
      <c r="C21" s="20">
        <f>Deflactados!C21/Deflactados!C$40*100</f>
        <v>53.81947021923267</v>
      </c>
      <c r="D21" s="20">
        <f>Deflactados!D21/Deflactados!D$40*100</f>
        <v>55.938345945745979</v>
      </c>
      <c r="E21" s="20">
        <f>Deflactados!E21/Deflactados!E$40*100</f>
        <v>54.079751550233745</v>
      </c>
      <c r="F21" s="20">
        <f>Deflactados!F21/Deflactados!F$40*100</f>
        <v>99.708901455907707</v>
      </c>
      <c r="G21" s="20">
        <f>Deflactados!G21/Deflactados!G$40*100</f>
        <v>111.73951333420877</v>
      </c>
      <c r="H21" s="20">
        <f>Deflactados!H21/Deflactados!H$40*100</f>
        <v>49.727741860536014</v>
      </c>
      <c r="I21" s="20">
        <f>Deflactados!I21/Deflactados!I$40*100</f>
        <v>116.37904481377095</v>
      </c>
      <c r="J21" s="20">
        <f>Deflactados!J21/Deflactados!J$40*100</f>
        <v>207.97460271244361</v>
      </c>
      <c r="K21" s="20">
        <f>Deflactados!K21/Deflactados!K$40*100</f>
        <v>25.877905050573041</v>
      </c>
      <c r="L21" s="20">
        <f>Deflactados!L21/Deflactados!L$40*100</f>
        <v>46.261477011979849</v>
      </c>
      <c r="M21" s="20">
        <f>Deflactados!M21/Deflactados!M$40*100</f>
        <v>449.72359465084998</v>
      </c>
      <c r="N21" s="20">
        <f>1-Deflactados!N21</f>
        <v>0.66135991333881927</v>
      </c>
      <c r="O21" s="20">
        <f>Deflactados!O21/Deflactados!O$40*100</f>
        <v>112.48921397361644</v>
      </c>
    </row>
    <row r="22" spans="1:15" ht="15.75" x14ac:dyDescent="0.25">
      <c r="A22" s="6">
        <v>1990</v>
      </c>
      <c r="B22" s="20">
        <f>Deflactados!B22/Deflactados!B$40*100</f>
        <v>61.447321646350574</v>
      </c>
      <c r="C22" s="20">
        <f>Deflactados!C22/Deflactados!C$40*100</f>
        <v>55.926979519774001</v>
      </c>
      <c r="D22" s="20">
        <f>Deflactados!D22/Deflactados!D$40*100</f>
        <v>59.193464794018269</v>
      </c>
      <c r="E22" s="20">
        <f>Deflactados!E22/Deflactados!E$40*100</f>
        <v>56.941633593162997</v>
      </c>
      <c r="F22" s="20">
        <f>Deflactados!F22/Deflactados!F$40*100</f>
        <v>98.602755561445548</v>
      </c>
      <c r="G22" s="20">
        <f>Deflactados!G22/Deflactados!G$40*100</f>
        <v>110.85802393363441</v>
      </c>
      <c r="H22" s="20">
        <f>Deflactados!H22/Deflactados!H$40*100</f>
        <v>58.688804174181271</v>
      </c>
      <c r="I22" s="20">
        <f>Deflactados!I22/Deflactados!I$40*100</f>
        <v>104.70024480986586</v>
      </c>
      <c r="J22" s="20">
        <f>Deflactados!J22/Deflactados!J$40*100</f>
        <v>191.91325241130428</v>
      </c>
      <c r="K22" s="20">
        <f>Deflactados!K22/Deflactados!K$40*100</f>
        <v>29.141801734417243</v>
      </c>
      <c r="L22" s="20">
        <f>Deflactados!L22/Deflactados!L$40*100</f>
        <v>49.231451201285545</v>
      </c>
      <c r="M22" s="20">
        <f>Deflactados!M22/Deflactados!M$40*100</f>
        <v>359.27855718753341</v>
      </c>
      <c r="N22" s="20">
        <f>1-Deflactados!N22</f>
        <v>0.71539770832093286</v>
      </c>
      <c r="O22" s="20">
        <f>Deflactados!O22/Deflactados!O$40*100</f>
        <v>100.85989249046415</v>
      </c>
    </row>
    <row r="23" spans="1:15" ht="15.75" x14ac:dyDescent="0.25">
      <c r="A23" s="6">
        <v>1991</v>
      </c>
      <c r="B23" s="20">
        <f>Deflactados!B23/Deflactados!B$40*100</f>
        <v>64.891178802188151</v>
      </c>
      <c r="C23" s="20">
        <f>Deflactados!C23/Deflactados!C$40*100</f>
        <v>60.098430325225429</v>
      </c>
      <c r="D23" s="20">
        <f>Deflactados!D23/Deflactados!D$40*100</f>
        <v>60.204415350129537</v>
      </c>
      <c r="E23" s="20">
        <f>Deflactados!E23/Deflactados!E$40*100</f>
        <v>58.80927386185968</v>
      </c>
      <c r="F23" s="20">
        <f>Deflactados!F23/Deflactados!F$40*100</f>
        <v>97.975678314917076</v>
      </c>
      <c r="G23" s="20">
        <f>Deflactados!G23/Deflactados!G$40*100</f>
        <v>108.96348008289991</v>
      </c>
      <c r="H23" s="20">
        <f>Deflactados!H23/Deflactados!H$40*100</f>
        <v>65.915382283128196</v>
      </c>
      <c r="I23" s="20">
        <f>Deflactados!I23/Deflactados!I$40*100</f>
        <v>98.446184417863563</v>
      </c>
      <c r="J23" s="20">
        <f>Deflactados!J23/Deflactados!J$40*100</f>
        <v>178.72480790030986</v>
      </c>
      <c r="K23" s="20">
        <f>Deflactados!K23/Deflactados!K$40*100</f>
        <v>33.626238590642366</v>
      </c>
      <c r="L23" s="20">
        <f>Deflactados!L23/Deflactados!L$40*100</f>
        <v>55.853442633871566</v>
      </c>
      <c r="M23" s="20">
        <f>Deflactados!M23/Deflactados!M$40*100</f>
        <v>292.76597247858558</v>
      </c>
      <c r="N23" s="20">
        <f>1-Deflactados!N23</f>
        <v>0.74956761078636758</v>
      </c>
      <c r="O23" s="20">
        <f>Deflactados!O23/Deflactados!O$40*100</f>
        <v>91.335911686792343</v>
      </c>
    </row>
    <row r="24" spans="1:15" ht="15.75" x14ac:dyDescent="0.25">
      <c r="A24" s="6">
        <v>1992</v>
      </c>
      <c r="B24" s="20">
        <f>Deflactados!B24/Deflactados!B$40*100</f>
        <v>68.495137334207357</v>
      </c>
      <c r="C24" s="20">
        <f>Deflactados!C24/Deflactados!C$40*100</f>
        <v>66.02157520656688</v>
      </c>
      <c r="D24" s="20">
        <f>Deflactados!D24/Deflactados!D$40*100</f>
        <v>60.631135160724213</v>
      </c>
      <c r="E24" s="20">
        <f>Deflactados!E24/Deflactados!E$40*100</f>
        <v>60.756063798274319</v>
      </c>
      <c r="F24" s="20">
        <f>Deflactados!F24/Deflactados!F$40*100</f>
        <v>97.944417995440006</v>
      </c>
      <c r="G24" s="20">
        <f>Deflactados!G24/Deflactados!G$40*100</f>
        <v>107.11382607007668</v>
      </c>
      <c r="H24" s="20">
        <f>Deflactados!H24/Deflactados!H$40*100</f>
        <v>68.620188144646292</v>
      </c>
      <c r="I24" s="20">
        <f>Deflactados!I24/Deflactados!I$40*100</f>
        <v>99.817763818753548</v>
      </c>
      <c r="J24" s="20">
        <f>Deflactados!J24/Deflactados!J$40*100</f>
        <v>165.07480859638966</v>
      </c>
      <c r="K24" s="20">
        <f>Deflactados!K24/Deflactados!K$40*100</f>
        <v>39.994942758340912</v>
      </c>
      <c r="L24" s="20">
        <f>Deflactados!L24/Deflactados!L$40*100</f>
        <v>65.964364104878143</v>
      </c>
      <c r="M24" s="20">
        <f>Deflactados!M24/Deflactados!M$40*100</f>
        <v>249.57596369590158</v>
      </c>
      <c r="N24" s="20">
        <f>1-Deflactados!N24</f>
        <v>0.75941712655184135</v>
      </c>
      <c r="O24" s="20">
        <f>Deflactados!O24/Deflactados!O$40*100</f>
        <v>88.357576392705667</v>
      </c>
    </row>
    <row r="25" spans="1:15" ht="15.75" x14ac:dyDescent="0.25">
      <c r="A25" s="6">
        <v>1993</v>
      </c>
      <c r="B25" s="20">
        <f>Deflactados!B25/Deflactados!B$40*100</f>
        <v>69.314439250899568</v>
      </c>
      <c r="C25" s="20">
        <f>Deflactados!C25/Deflactados!C$40*100</f>
        <v>57.497081719927436</v>
      </c>
      <c r="D25" s="20">
        <f>Deflactados!D25/Deflactados!D$40*100</f>
        <v>49.165304520166025</v>
      </c>
      <c r="E25" s="20">
        <f>Deflactados!E25/Deflactados!E$40*100</f>
        <v>50.368942493900967</v>
      </c>
      <c r="F25" s="20">
        <f>Deflactados!F25/Deflactados!F$40*100</f>
        <v>98.139504158949094</v>
      </c>
      <c r="G25" s="20">
        <f>Deflactados!G25/Deflactados!G$40*100</f>
        <v>105.76805870363286</v>
      </c>
      <c r="H25" s="20">
        <f>Deflactados!H25/Deflactados!H$40*100</f>
        <v>71.354242276191002</v>
      </c>
      <c r="I25" s="20">
        <f>Deflactados!I25/Deflactados!I$40*100</f>
        <v>97.141300979140155</v>
      </c>
      <c r="J25" s="20">
        <f>Deflactados!J25/Deflactados!J$40*100</f>
        <v>133.05881899749141</v>
      </c>
      <c r="K25" s="20">
        <f>Deflactados!K25/Deflactados!K$40*100</f>
        <v>43.211778184361791</v>
      </c>
      <c r="L25" s="20">
        <f>Deflactados!L25/Deflactados!L$40*100</f>
        <v>87.890797394812651</v>
      </c>
      <c r="M25" s="20">
        <f>Deflactados!M25/Deflactados!M$40*100</f>
        <v>224.80283168327304</v>
      </c>
      <c r="N25" s="20">
        <f>1-Deflactados!N25</f>
        <v>0.766601729862877</v>
      </c>
      <c r="O25" s="20">
        <f>Deflactados!O25/Deflactados!O$40*100</f>
        <v>68.903127483102949</v>
      </c>
    </row>
    <row r="26" spans="1:15" ht="15.75" x14ac:dyDescent="0.25">
      <c r="A26" s="6">
        <v>1994</v>
      </c>
      <c r="B26" s="20">
        <f>Deflactados!B26/Deflactados!B$40*100</f>
        <v>73.308009196030639</v>
      </c>
      <c r="C26" s="20">
        <f>Deflactados!C26/Deflactados!C$40*100</f>
        <v>70.411248502001257</v>
      </c>
      <c r="D26" s="20">
        <f>Deflactados!D26/Deflactados!D$40*100</f>
        <v>51.292870459621277</v>
      </c>
      <c r="E26" s="20">
        <f>Deflactados!E26/Deflactados!E$40*100</f>
        <v>55.450344374181391</v>
      </c>
      <c r="F26" s="20">
        <f>Deflactados!F26/Deflactados!F$40*100</f>
        <v>98.437351394427949</v>
      </c>
      <c r="G26" s="20">
        <f>Deflactados!G26/Deflactados!G$40*100</f>
        <v>103.99790751979721</v>
      </c>
      <c r="H26" s="20">
        <f>Deflactados!H26/Deflactados!H$40*100</f>
        <v>72.993622229344339</v>
      </c>
      <c r="I26" s="20">
        <f>Deflactados!I26/Deflactados!I$40*100</f>
        <v>100.43070470691056</v>
      </c>
      <c r="J26" s="20">
        <f>Deflactados!J26/Deflactados!J$40*100</f>
        <v>131.50351740545042</v>
      </c>
      <c r="K26" s="20">
        <f>Deflactados!K26/Deflactados!K$40*100</f>
        <v>53.543243474552817</v>
      </c>
      <c r="L26" s="20">
        <f>Deflactados!L26/Deflactados!L$40*100</f>
        <v>104.38730177267632</v>
      </c>
      <c r="M26" s="20">
        <f>Deflactados!M26/Deflactados!M$40*100</f>
        <v>187.56933310295568</v>
      </c>
      <c r="N26" s="20">
        <f>1-Deflactados!N26</f>
        <v>0.76479252005089626</v>
      </c>
      <c r="O26" s="20">
        <f>Deflactados!O26/Deflactados!O$40*100</f>
        <v>70.270345398753093</v>
      </c>
    </row>
    <row r="27" spans="1:15" ht="15.75" x14ac:dyDescent="0.25">
      <c r="A27" s="6">
        <v>1995</v>
      </c>
      <c r="B27" s="20">
        <f>Deflactados!B27/Deflactados!B$40*100</f>
        <v>64.32974198142611</v>
      </c>
      <c r="C27" s="20">
        <f>Deflactados!C27/Deflactados!C$40*100</f>
        <v>60.872951043756643</v>
      </c>
      <c r="D27" s="20">
        <f>Deflactados!D27/Deflactados!D$40*100</f>
        <v>53.74804242033202</v>
      </c>
      <c r="E27" s="20">
        <f>Deflactados!E27/Deflactados!E$40*100</f>
        <v>54.511835797611376</v>
      </c>
      <c r="F27" s="20">
        <f>Deflactados!F27/Deflactados!F$40*100</f>
        <v>99.149991434876554</v>
      </c>
      <c r="G27" s="20">
        <f>Deflactados!G27/Deflactados!G$40*100</f>
        <v>102.44046565534882</v>
      </c>
      <c r="H27" s="20">
        <f>Deflactados!H27/Deflactados!H$40*100</f>
        <v>74.819455784442724</v>
      </c>
      <c r="I27" s="20">
        <f>Deflactados!I27/Deflactados!I$40*100</f>
        <v>85.979965113301787</v>
      </c>
      <c r="J27" s="20">
        <f>Deflactados!J27/Deflactados!J$40*100</f>
        <v>119.52005298781829</v>
      </c>
      <c r="K27" s="20">
        <f>Deflactados!K27/Deflactados!K$40*100</f>
        <v>50.931161359141072</v>
      </c>
      <c r="L27" s="20">
        <f>Deflactados!L27/Deflactados!L$40*100</f>
        <v>94.759100174920292</v>
      </c>
      <c r="M27" s="20">
        <f>Deflactados!M27/Deflactados!M$40*100</f>
        <v>168.81603093048295</v>
      </c>
      <c r="N27" s="20">
        <f>1-Deflactados!N27</f>
        <v>0.76090462933873526</v>
      </c>
      <c r="O27" s="20">
        <f>Deflactados!O27/Deflactados!O$40*100</f>
        <v>71.836986592340196</v>
      </c>
    </row>
    <row r="28" spans="1:15" ht="15.75" x14ac:dyDescent="0.25">
      <c r="A28" s="6">
        <v>1996</v>
      </c>
      <c r="B28" s="20">
        <f>Deflactados!B28/Deflactados!B$40*100</f>
        <v>68.297609492465</v>
      </c>
      <c r="C28" s="20">
        <f>Deflactados!C28/Deflactados!C$40*100</f>
        <v>60.128813073200369</v>
      </c>
      <c r="D28" s="20">
        <f>Deflactados!D28/Deflactados!D$40*100</f>
        <v>59.011901876528917</v>
      </c>
      <c r="E28" s="20">
        <f>Deflactados!E28/Deflactados!E$40*100</f>
        <v>57.984163757107268</v>
      </c>
      <c r="F28" s="20">
        <f>Deflactados!F28/Deflactados!F$40*100</f>
        <v>99.484949669865173</v>
      </c>
      <c r="G28" s="20">
        <f>Deflactados!G28/Deflactados!G$40*100</f>
        <v>101.11703615737278</v>
      </c>
      <c r="H28" s="20">
        <f>Deflactados!H28/Deflactados!H$40*100</f>
        <v>76.71792597633609</v>
      </c>
      <c r="I28" s="20">
        <f>Deflactados!I28/Deflactados!I$40*100</f>
        <v>89.024316837673155</v>
      </c>
      <c r="J28" s="20">
        <f>Deflactados!J28/Deflactados!J$40*100</f>
        <v>116.95598359695671</v>
      </c>
      <c r="K28" s="20">
        <f>Deflactados!K28/Deflactados!K$40*100</f>
        <v>51.411489368864558</v>
      </c>
      <c r="L28" s="20">
        <f>Deflactados!L28/Deflactados!L$40*100</f>
        <v>87.12054303288383</v>
      </c>
      <c r="M28" s="20">
        <f>Deflactados!M28/Deflactados!M$40*100</f>
        <v>173.1603537079931</v>
      </c>
      <c r="N28" s="20">
        <f>1-Deflactados!N28</f>
        <v>0.75508384541554163</v>
      </c>
      <c r="O28" s="20">
        <f>Deflactados!O28/Deflactados!O$40*100</f>
        <v>76.920616825240231</v>
      </c>
    </row>
    <row r="29" spans="1:15" ht="15.75" x14ac:dyDescent="0.25">
      <c r="A29" s="6">
        <v>1997</v>
      </c>
      <c r="B29" s="20">
        <f>Deflactados!B29/Deflactados!B$40*100</f>
        <v>74.522733163820334</v>
      </c>
      <c r="C29" s="20">
        <f>Deflactados!C29/Deflactados!C$40*100</f>
        <v>65.85888813026817</v>
      </c>
      <c r="D29" s="20">
        <f>Deflactados!D29/Deflactados!D$40*100</f>
        <v>62.283963556062091</v>
      </c>
      <c r="E29" s="20">
        <f>Deflactados!E29/Deflactados!E$40*100</f>
        <v>61.866111165819873</v>
      </c>
      <c r="F29" s="20">
        <f>Deflactados!F29/Deflactados!F$40*100</f>
        <v>99.669198469081138</v>
      </c>
      <c r="G29" s="20">
        <f>Deflactados!G29/Deflactados!G$40*100</f>
        <v>99.591352604324271</v>
      </c>
      <c r="H29" s="20">
        <f>Deflactados!H29/Deflactados!H$40*100</f>
        <v>80.417525233841985</v>
      </c>
      <c r="I29" s="20">
        <f>Deflactados!I29/Deflactados!I$40*100</f>
        <v>92.669766878699022</v>
      </c>
      <c r="J29" s="20">
        <f>Deflactados!J29/Deflactados!J$40*100</f>
        <v>114.17955293526327</v>
      </c>
      <c r="K29" s="20">
        <f>Deflactados!K29/Deflactados!K$40*100</f>
        <v>57.680106846808535</v>
      </c>
      <c r="L29" s="20">
        <f>Deflactados!L29/Deflactados!L$40*100</f>
        <v>92.608279167863785</v>
      </c>
      <c r="M29" s="20">
        <f>Deflactados!M29/Deflactados!M$40*100</f>
        <v>160.6615728448958</v>
      </c>
      <c r="N29" s="20">
        <f>1-Deflactados!N29</f>
        <v>0.75599780567959951</v>
      </c>
      <c r="O29" s="20">
        <f>Deflactados!O29/Deflactados!O$40*100</f>
        <v>77.450733997284487</v>
      </c>
    </row>
    <row r="30" spans="1:15" ht="15.75" x14ac:dyDescent="0.25">
      <c r="A30" s="6">
        <v>1998</v>
      </c>
      <c r="B30" s="20">
        <f>Deflactados!B30/Deflactados!B$40*100</f>
        <v>77.861254989297279</v>
      </c>
      <c r="C30" s="20">
        <f>Deflactados!C30/Deflactados!C$40*100</f>
        <v>71.596600305679246</v>
      </c>
      <c r="D30" s="20">
        <f>Deflactados!D30/Deflactados!D$40*100</f>
        <v>64.657472843150245</v>
      </c>
      <c r="E30" s="20">
        <f>Deflactados!E30/Deflactados!E$40*100</f>
        <v>65.12209657535287</v>
      </c>
      <c r="F30" s="20">
        <f>Deflactados!F30/Deflactados!F$40*100</f>
        <v>99.650666780233351</v>
      </c>
      <c r="G30" s="20">
        <f>Deflactados!G30/Deflactados!G$40*100</f>
        <v>98.361949118189457</v>
      </c>
      <c r="H30" s="20">
        <f>Deflactados!H30/Deflactados!H$40*100</f>
        <v>81.982602222703733</v>
      </c>
      <c r="I30" s="20">
        <f>Deflactados!I30/Deflactados!I$40*100</f>
        <v>94.9729001987386</v>
      </c>
      <c r="J30" s="20">
        <f>Deflactados!J30/Deflactados!J$40*100</f>
        <v>122.25038597295929</v>
      </c>
      <c r="K30" s="20">
        <f>Deflactados!K30/Deflactados!K$40*100</f>
        <v>58.565541315767945</v>
      </c>
      <c r="L30" s="20">
        <f>Deflactados!L30/Deflactados!L$40*100</f>
        <v>90.578147800238881</v>
      </c>
      <c r="M30" s="20">
        <f>Deflactados!M30/Deflactados!M$40*100</f>
        <v>162.16515388575172</v>
      </c>
      <c r="N30" s="20">
        <f>1-Deflactados!N30</f>
        <v>0.74538590647235203</v>
      </c>
      <c r="O30" s="20">
        <f>Deflactados!O30/Deflactados!O$40*100</f>
        <v>78.867309758611697</v>
      </c>
    </row>
    <row r="31" spans="1:15" ht="15.75" x14ac:dyDescent="0.25">
      <c r="A31" s="6">
        <v>1999</v>
      </c>
      <c r="B31" s="20">
        <f>Deflactados!B31/Deflactados!B$40*100</f>
        <v>79.873419245995166</v>
      </c>
      <c r="C31" s="20">
        <f>Deflactados!C31/Deflactados!C$40*100</f>
        <v>74.159842252828426</v>
      </c>
      <c r="D31" s="20">
        <f>Deflactados!D31/Deflactados!D$40*100</f>
        <v>64.840234415956459</v>
      </c>
      <c r="E31" s="20">
        <f>Deflactados!E31/Deflactados!E$40*100</f>
        <v>65.963241103579847</v>
      </c>
      <c r="F31" s="20">
        <f>Deflactados!F31/Deflactados!F$40*100</f>
        <v>99.991625363813654</v>
      </c>
      <c r="G31" s="20">
        <f>Deflactados!G31/Deflactados!G$40*100</f>
        <v>97.151065366455242</v>
      </c>
      <c r="H31" s="20">
        <f>Deflactados!H31/Deflactados!H$40*100</f>
        <v>82.64861004805779</v>
      </c>
      <c r="I31" s="20">
        <f>Deflactados!I31/Deflactados!I$40*100</f>
        <v>96.642180914538159</v>
      </c>
      <c r="J31" s="20">
        <f>Deflactados!J31/Deflactados!J$40*100</f>
        <v>110.70838936996232</v>
      </c>
      <c r="K31" s="20">
        <f>Deflactados!K31/Deflactados!K$40*100</f>
        <v>66.986650853534712</v>
      </c>
      <c r="L31" s="20">
        <f>Deflactados!L31/Deflactados!L$40*100</f>
        <v>103.31031566574667</v>
      </c>
      <c r="M31" s="20">
        <f>Deflactados!M31/Deflactados!M$40*100</f>
        <v>144.27080572492687</v>
      </c>
      <c r="N31" s="20">
        <f>1-Deflactados!N31</f>
        <v>0.73683740294679723</v>
      </c>
      <c r="O31" s="20">
        <f>Deflactados!O31/Deflactados!O$40*100</f>
        <v>78.452903658335842</v>
      </c>
    </row>
    <row r="32" spans="1:15" ht="15.75" x14ac:dyDescent="0.25">
      <c r="A32" s="6">
        <v>2000</v>
      </c>
      <c r="B32" s="20">
        <f>Deflactados!B32/Deflactados!B$40*100</f>
        <v>83.907494338809158</v>
      </c>
      <c r="C32" s="20">
        <f>Deflactados!C32/Deflactados!C$40*100</f>
        <v>80.240171557733987</v>
      </c>
      <c r="D32" s="20">
        <f>Deflactados!D32/Deflactados!D$40*100</f>
        <v>70.075099803140773</v>
      </c>
      <c r="E32" s="20">
        <f>Deflactados!E32/Deflactados!E$40*100</f>
        <v>71.314668812643461</v>
      </c>
      <c r="F32" s="20">
        <f>Deflactados!F32/Deflactados!F$40*100</f>
        <v>100.45211470108535</v>
      </c>
      <c r="G32" s="20">
        <f>Deflactados!G32/Deflactados!G$40*100</f>
        <v>96.908988529897073</v>
      </c>
      <c r="H32" s="20">
        <f>Deflactados!H32/Deflactados!H$40*100</f>
        <v>84.05950745913276</v>
      </c>
      <c r="I32" s="20">
        <f>Deflactados!I32/Deflactados!I$40*100</f>
        <v>99.819160110594865</v>
      </c>
      <c r="J32" s="20">
        <f>Deflactados!J32/Deflactados!J$40*100</f>
        <v>109.95113916848229</v>
      </c>
      <c r="K32" s="20">
        <f>Deflactados!K32/Deflactados!K$40*100</f>
        <v>72.978026571219914</v>
      </c>
      <c r="L32" s="20">
        <f>Deflactados!L32/Deflactados!L$40*100</f>
        <v>104.14259384037156</v>
      </c>
      <c r="M32" s="20">
        <f>Deflactados!M32/Deflactados!M$40*100</f>
        <v>136.77974700121612</v>
      </c>
      <c r="N32" s="20">
        <f>1-Deflactados!N32</f>
        <v>0.72907003270458626</v>
      </c>
      <c r="O32" s="20">
        <f>Deflactados!O32/Deflactados!O$40*100</f>
        <v>83.363681184081656</v>
      </c>
    </row>
    <row r="33" spans="1:15" ht="15.75" x14ac:dyDescent="0.25">
      <c r="A33" s="6">
        <v>2001</v>
      </c>
      <c r="B33" s="20">
        <f>Deflactados!B33/Deflactados!B$40*100</f>
        <v>86.025969332481523</v>
      </c>
      <c r="C33" s="20">
        <f>Deflactados!C33/Deflactados!C$40*100</f>
        <v>83.735324347841626</v>
      </c>
      <c r="D33" s="20">
        <f>Deflactados!D33/Deflactados!D$40*100</f>
        <v>69.087164500193708</v>
      </c>
      <c r="E33" s="20">
        <f>Deflactados!E33/Deflactados!E$40*100</f>
        <v>71.596863793910444</v>
      </c>
      <c r="F33" s="20">
        <f>Deflactados!F33/Deflactados!F$40*100</f>
        <v>100.63528860792321</v>
      </c>
      <c r="G33" s="20">
        <f>Deflactados!G33/Deflactados!G$40*100</f>
        <v>96.285062603125311</v>
      </c>
      <c r="H33" s="20">
        <f>Deflactados!H33/Deflactados!H$40*100</f>
        <v>84.825253945014907</v>
      </c>
      <c r="I33" s="20">
        <f>Deflactados!I33/Deflactados!I$40*100</f>
        <v>101.41551640770203</v>
      </c>
      <c r="J33" s="20">
        <f>Deflactados!J33/Deflactados!J$40*100</f>
        <v>111.62364375974205</v>
      </c>
      <c r="K33" s="20">
        <f>Deflactados!K33/Deflactados!K$40*100</f>
        <v>75.015759679081015</v>
      </c>
      <c r="L33" s="20">
        <f>Deflactados!L33/Deflactados!L$40*100</f>
        <v>108.58132653406361</v>
      </c>
      <c r="M33" s="20">
        <f>Deflactados!M33/Deflactados!M$40*100</f>
        <v>135.19228071749154</v>
      </c>
      <c r="N33" s="20">
        <f>1-Deflactados!N33</f>
        <v>0.72306142996116396</v>
      </c>
      <c r="O33" s="20">
        <f>Deflactados!O33/Deflactados!O$40*100</f>
        <v>81.446457613881265</v>
      </c>
    </row>
    <row r="34" spans="1:15" ht="15.75" x14ac:dyDescent="0.25">
      <c r="A34" s="6">
        <v>2002</v>
      </c>
      <c r="B34" s="20">
        <f>Deflactados!B34/Deflactados!B$40*100</f>
        <v>87.480237762031081</v>
      </c>
      <c r="C34" s="20">
        <f>Deflactados!C34/Deflactados!C$40*100</f>
        <v>85.483415123078132</v>
      </c>
      <c r="D34" s="20">
        <f>Deflactados!D34/Deflactados!D$40*100</f>
        <v>70.507643240052076</v>
      </c>
      <c r="E34" s="20">
        <f>Deflactados!E34/Deflactados!E$40*100</f>
        <v>73.076301233380079</v>
      </c>
      <c r="F34" s="20">
        <f>Deflactados!F34/Deflactados!F$40*100</f>
        <v>100.98124748199658</v>
      </c>
      <c r="G34" s="20">
        <f>Deflactados!G34/Deflactados!G$40*100</f>
        <v>95.882517085257874</v>
      </c>
      <c r="H34" s="20">
        <f>Deflactados!H34/Deflactados!H$40*100</f>
        <v>86.534716460679206</v>
      </c>
      <c r="I34" s="20">
        <f>Deflactados!I34/Deflactados!I$40*100</f>
        <v>101.09264967867723</v>
      </c>
      <c r="J34" s="20">
        <f>Deflactados!J34/Deflactados!J$40*100</f>
        <v>111.78572779999152</v>
      </c>
      <c r="K34" s="20">
        <f>Deflactados!K34/Deflactados!K$40*100</f>
        <v>76.47077744667564</v>
      </c>
      <c r="L34" s="20">
        <f>Deflactados!L34/Deflactados!L$40*100</f>
        <v>108.45742948224964</v>
      </c>
      <c r="M34" s="20">
        <f>Deflactados!M34/Deflactados!M$40*100</f>
        <v>132.19775325178412</v>
      </c>
      <c r="N34" s="20">
        <f>1-Deflactados!N34</f>
        <v>0.71817790614274546</v>
      </c>
      <c r="O34" s="20">
        <f>Deflactados!O34/Deflactados!O$40*100</f>
        <v>81.479024978478179</v>
      </c>
    </row>
    <row r="35" spans="1:15" ht="15.75" x14ac:dyDescent="0.25">
      <c r="A35" s="6">
        <v>2003</v>
      </c>
      <c r="B35" s="20">
        <f>Deflactados!B35/Deflactados!B$40*100</f>
        <v>86.500526706064278</v>
      </c>
      <c r="C35" s="20">
        <f>Deflactados!C35/Deflactados!C$40*100</f>
        <v>91.524342206521169</v>
      </c>
      <c r="D35" s="20">
        <f>Deflactados!D35/Deflactados!D$40*100</f>
        <v>84.360426259938933</v>
      </c>
      <c r="E35" s="20">
        <f>Deflactados!E35/Deflactados!E$40*100</f>
        <v>84.739558827099117</v>
      </c>
      <c r="F35" s="20">
        <f>Deflactados!F35/Deflactados!F$40*100</f>
        <v>101.07519851833568</v>
      </c>
      <c r="G35" s="20">
        <f>Deflactados!G35/Deflactados!G$40*100</f>
        <v>95.133235037196485</v>
      </c>
      <c r="H35" s="20">
        <f>Deflactados!H35/Deflactados!H$40*100</f>
        <v>87.189154741474127</v>
      </c>
      <c r="I35" s="20">
        <f>Deflactados!I35/Deflactados!I$40*100</f>
        <v>99.210190719875982</v>
      </c>
      <c r="J35" s="20">
        <f>Deflactados!J35/Deflactados!J$40*100</f>
        <v>110.24398948951728</v>
      </c>
      <c r="K35" s="20">
        <f>Deflactados!K35/Deflactados!K$40*100</f>
        <v>83.019802376821545</v>
      </c>
      <c r="L35" s="20">
        <f>Deflactados!L35/Deflactados!L$40*100</f>
        <v>98.410837945523738</v>
      </c>
      <c r="M35" s="20">
        <f>Deflactados!M35/Deflactados!M$40*100</f>
        <v>119.50183917514919</v>
      </c>
      <c r="N35" s="20">
        <f>1-Deflactados!N35</f>
        <v>0.70647511246690597</v>
      </c>
      <c r="O35" s="20">
        <f>Deflactados!O35/Deflactados!O$40*100</f>
        <v>96.755641811274927</v>
      </c>
    </row>
    <row r="36" spans="1:15" ht="15.75" x14ac:dyDescent="0.25">
      <c r="A36" s="6">
        <v>2004</v>
      </c>
      <c r="B36" s="20">
        <f>Deflactados!B36/Deflactados!B$40*100</f>
        <v>90.455751014641464</v>
      </c>
      <c r="C36" s="20">
        <f>Deflactados!C36/Deflactados!C$40*100</f>
        <v>91.359246939942167</v>
      </c>
      <c r="D36" s="20">
        <f>Deflactados!D36/Deflactados!D$40*100</f>
        <v>89.524743616515451</v>
      </c>
      <c r="E36" s="20">
        <f>Deflactados!E36/Deflactados!E$40*100</f>
        <v>88.344648150590317</v>
      </c>
      <c r="F36" s="20">
        <f>Deflactados!F36/Deflactados!F$40*100</f>
        <v>100.5590869020554</v>
      </c>
      <c r="G36" s="20">
        <f>Deflactados!G36/Deflactados!G$40*100</f>
        <v>101.59651529251903</v>
      </c>
      <c r="H36" s="20">
        <f>Deflactados!H36/Deflactados!H$40*100</f>
        <v>90.871192678540098</v>
      </c>
      <c r="I36" s="20">
        <f>Deflactados!I36/Deflactados!I$40*100</f>
        <v>99.542823581761184</v>
      </c>
      <c r="J36" s="20">
        <f>Deflactados!J36/Deflactados!J$40*100</f>
        <v>106.11564206863717</v>
      </c>
      <c r="K36" s="20">
        <f>Deflactados!K36/Deflactados!K$40*100</f>
        <v>86.094043402997713</v>
      </c>
      <c r="L36" s="20">
        <f>Deflactados!L36/Deflactados!L$40*100</f>
        <v>96.167874852327571</v>
      </c>
      <c r="M36" s="20">
        <f>Deflactados!M36/Deflactados!M$40*100</f>
        <v>115.62103444928363</v>
      </c>
      <c r="N36" s="20">
        <f>1-Deflactados!N36</f>
        <v>0.71153098898393852</v>
      </c>
      <c r="O36" s="20">
        <f>Deflactados!O36/Deflactados!O$40*100</f>
        <v>98.518288335019719</v>
      </c>
    </row>
    <row r="37" spans="1:15" ht="15.75" x14ac:dyDescent="0.25">
      <c r="A37" s="6">
        <v>2005</v>
      </c>
      <c r="B37" s="20">
        <f>Deflactados!B37/Deflactados!B$40*100</f>
        <v>93.26747445309681</v>
      </c>
      <c r="C37" s="20">
        <f>Deflactados!C37/Deflactados!C$40*100</f>
        <v>93.212548291669606</v>
      </c>
      <c r="D37" s="20">
        <f>Deflactados!D37/Deflactados!D$40*100</f>
        <v>92.472728799181127</v>
      </c>
      <c r="E37" s="20">
        <f>Deflactados!E37/Deflactados!E$40*100</f>
        <v>90.89351684784404</v>
      </c>
      <c r="F37" s="20">
        <f>Deflactados!F37/Deflactados!F$40*100</f>
        <v>100.00584387691637</v>
      </c>
      <c r="G37" s="20">
        <f>Deflactados!G37/Deflactados!G$40*100</f>
        <v>101.04709650530114</v>
      </c>
      <c r="H37" s="20">
        <f>Deflactados!H37/Deflactados!H$40*100</f>
        <v>92.370242727685422</v>
      </c>
      <c r="I37" s="20">
        <f>Deflactados!I37/Deflactados!I$40*100</f>
        <v>100.97134282526082</v>
      </c>
      <c r="J37" s="20">
        <f>Deflactados!J37/Deflactados!J$40*100</f>
        <v>105.18802720958931</v>
      </c>
      <c r="K37" s="20">
        <f>Deflactados!K37/Deflactados!K$40*100</f>
        <v>88.615169201663676</v>
      </c>
      <c r="L37" s="20">
        <f>Deflactados!L37/Deflactados!L$40*100</f>
        <v>95.828435423491456</v>
      </c>
      <c r="M37" s="20">
        <f>Deflactados!M37/Deflactados!M$40*100</f>
        <v>113.9436326025377</v>
      </c>
      <c r="N37" s="20">
        <f>1-Deflactados!N37</f>
        <v>0.71124815205009218</v>
      </c>
      <c r="O37" s="20">
        <f>Deflactados!O37/Deflactados!O$40*100</f>
        <v>100.11095139351083</v>
      </c>
    </row>
    <row r="38" spans="1:15" ht="15.75" x14ac:dyDescent="0.25">
      <c r="A38" s="6">
        <v>2006</v>
      </c>
      <c r="B38" s="20">
        <f>Deflactados!B38/Deflactados!B$40*100</f>
        <v>96.25177095941973</v>
      </c>
      <c r="C38" s="20">
        <f>Deflactados!C38/Deflactados!C$40*100</f>
        <v>95.645679362646433</v>
      </c>
      <c r="D38" s="20">
        <f>Deflactados!D38/Deflactados!D$40*100</f>
        <v>97.36397585964221</v>
      </c>
      <c r="E38" s="20">
        <f>Deflactados!E38/Deflactados!E$40*100</f>
        <v>95.451901206509163</v>
      </c>
      <c r="F38" s="20">
        <f>Deflactados!F38/Deflactados!F$40*100</f>
        <v>99.29280925572138</v>
      </c>
      <c r="G38" s="20">
        <f>Deflactados!G38/Deflactados!G$40*100</f>
        <v>99.927955021667032</v>
      </c>
      <c r="H38" s="20">
        <f>Deflactados!H38/Deflactados!H$40*100</f>
        <v>95.504046559950311</v>
      </c>
      <c r="I38" s="20">
        <f>Deflactados!I38/Deflactados!I$40*100</f>
        <v>100.78292431200815</v>
      </c>
      <c r="J38" s="20">
        <f>Deflactados!J38/Deflactados!J$40*100</f>
        <v>102.9128393349025</v>
      </c>
      <c r="K38" s="20">
        <f>Deflactados!K38/Deflactados!K$40*100</f>
        <v>92.938529323239237</v>
      </c>
      <c r="L38" s="20">
        <f>Deflactados!L38/Deflactados!L$40*100</f>
        <v>95.454739294148567</v>
      </c>
      <c r="M38" s="20">
        <f>Deflactados!M38/Deflactados!M$40*100</f>
        <v>108.44041222288571</v>
      </c>
      <c r="N38" s="20">
        <f>1-Deflactados!N38</f>
        <v>0.71250776951761052</v>
      </c>
      <c r="O38" s="20">
        <f>Deflactados!O38/Deflactados!O$40*100</f>
        <v>101.94748742769175</v>
      </c>
    </row>
    <row r="39" spans="1:15" ht="15.75" x14ac:dyDescent="0.25">
      <c r="A39" s="6">
        <v>2007</v>
      </c>
      <c r="B39" s="20">
        <f>Deflactados!B39/Deflactados!B$40*100</f>
        <v>99.796335040947397</v>
      </c>
      <c r="C39" s="20">
        <f>Deflactados!C39/Deflactados!C$40*100</f>
        <v>98.051444857164384</v>
      </c>
      <c r="D39" s="20">
        <f>Deflactados!D39/Deflactados!D$40*100</f>
        <v>100.8814194304644</v>
      </c>
      <c r="E39" s="20">
        <f>Deflactados!E39/Deflactados!E$40*100</f>
        <v>98.586254606741903</v>
      </c>
      <c r="F39" s="20">
        <f>Deflactados!F39/Deflactados!F$40*100</f>
        <v>99.539782787380986</v>
      </c>
      <c r="G39" s="20">
        <f>Deflactados!G39/Deflactados!G$40*100</f>
        <v>99.87949683416025</v>
      </c>
      <c r="H39" s="20">
        <f>Deflactados!H39/Deflactados!H$40*100</f>
        <v>97.631794352529809</v>
      </c>
      <c r="I39" s="20">
        <f>Deflactados!I39/Deflactados!I$40*100</f>
        <v>102.21704487024161</v>
      </c>
      <c r="J39" s="20">
        <f>Deflactados!J39/Deflactados!J$40*100</f>
        <v>101.91465862044859</v>
      </c>
      <c r="K39" s="20">
        <f>Deflactados!K39/Deflactados!K$40*100</f>
        <v>96.20936397611689</v>
      </c>
      <c r="L39" s="20">
        <f>Deflactados!L39/Deflactados!L$40*100</f>
        <v>95.368765149495275</v>
      </c>
      <c r="M39" s="20">
        <f>Deflactados!M39/Deflactados!M$40*100</f>
        <v>106.24438271478031</v>
      </c>
      <c r="N39" s="20">
        <f>1-Deflactados!N39</f>
        <v>0.71200620825445604</v>
      </c>
      <c r="O39" s="20">
        <f>Deflactados!O39/Deflactados!O$40*100</f>
        <v>103.32844960956142</v>
      </c>
    </row>
    <row r="40" spans="1:15" ht="15.75" x14ac:dyDescent="0.25">
      <c r="A40" s="6">
        <v>2008</v>
      </c>
      <c r="B40" s="20">
        <f>Deflactados!B40/Deflactados!B$40*100</f>
        <v>100</v>
      </c>
      <c r="C40" s="20">
        <f>Deflactados!C40/Deflactados!C$40*100</f>
        <v>100</v>
      </c>
      <c r="D40" s="20">
        <f>Deflactados!D40/Deflactados!D$40*100</f>
        <v>100</v>
      </c>
      <c r="E40" s="20">
        <f>Deflactados!E40/Deflactados!E$40*100</f>
        <v>100</v>
      </c>
      <c r="F40" s="20">
        <f>Deflactados!F40/Deflactados!F$40*100</f>
        <v>100</v>
      </c>
      <c r="G40" s="20">
        <f>Deflactados!G40/Deflactados!G$40*100</f>
        <v>100</v>
      </c>
      <c r="H40" s="20">
        <f>Deflactados!H40/Deflactados!H$40*100</f>
        <v>100</v>
      </c>
      <c r="I40" s="20">
        <f>Deflactados!I40/Deflactados!I$40*100</f>
        <v>100</v>
      </c>
      <c r="J40" s="20">
        <f>Deflactados!J40/Deflactados!J$40*100</f>
        <v>100</v>
      </c>
      <c r="K40" s="20">
        <f>Deflactados!K40/Deflactados!K$40*100</f>
        <v>100</v>
      </c>
      <c r="L40" s="20">
        <f>Deflactados!L40/Deflactados!L$40*100</f>
        <v>100</v>
      </c>
      <c r="M40" s="20">
        <f>Deflactados!M40/Deflactados!M$40*100</f>
        <v>100</v>
      </c>
      <c r="N40" s="20">
        <f>1-Deflactados!N40</f>
        <v>0.71024805828562299</v>
      </c>
      <c r="O40" s="20">
        <f>Deflactados!O40/Deflactados!O$40*100</f>
        <v>100</v>
      </c>
    </row>
    <row r="41" spans="1:15" ht="15.75" x14ac:dyDescent="0.25">
      <c r="A41" s="6">
        <v>2009</v>
      </c>
      <c r="B41" s="20">
        <f>Deflactados!B41/Deflactados!B$40*100</f>
        <v>94.995629424968428</v>
      </c>
      <c r="C41" s="20">
        <f>Deflactados!C41/Deflactados!C$40*100</f>
        <v>98.232779239266179</v>
      </c>
      <c r="D41" s="20">
        <f>Deflactados!D41/Deflactados!D$40*100</f>
        <v>96.40100335705209</v>
      </c>
      <c r="E41" s="20">
        <f>Deflactados!E41/Deflactados!E$40*100</f>
        <v>95.131434680029457</v>
      </c>
      <c r="F41" s="20">
        <f>Deflactados!F41/Deflactados!F$40*100</f>
        <v>101.10268991137308</v>
      </c>
      <c r="G41" s="20">
        <f>Deflactados!G41/Deflactados!G$40*100</f>
        <v>100.33028643855874</v>
      </c>
      <c r="H41" s="20">
        <f>Deflactados!H41/Deflactados!H$40*100</f>
        <v>100.11690245166413</v>
      </c>
      <c r="I41" s="20">
        <f>Deflactados!I41/Deflactados!I$40*100</f>
        <v>94.884706876375603</v>
      </c>
      <c r="J41" s="20">
        <f>Deflactados!J41/Deflactados!J$40*100</f>
        <v>101.04832923309588</v>
      </c>
      <c r="K41" s="20">
        <f>Deflactados!K41/Deflactados!K$40*100</f>
        <v>97.213660022685929</v>
      </c>
      <c r="L41" s="20">
        <f>Deflactados!L41/Deflactados!L$40*100</f>
        <v>100.84299606573998</v>
      </c>
      <c r="M41" s="20">
        <f>Deflactados!M41/Deflactados!M$40*100</f>
        <v>97.604294349408462</v>
      </c>
      <c r="N41" s="20">
        <f>1-Deflactados!N41</f>
        <v>0.70826960746676648</v>
      </c>
      <c r="O41" s="20">
        <f>Deflactados!O41/Deflactados!O$40*100</f>
        <v>96.288439810244753</v>
      </c>
    </row>
    <row r="42" spans="1:15" ht="15.75" x14ac:dyDescent="0.25">
      <c r="A42" s="6">
        <v>2010</v>
      </c>
      <c r="B42" s="20">
        <f>Deflactados!B42/Deflactados!B$40*100</f>
        <v>101.21698130078789</v>
      </c>
      <c r="C42" s="20">
        <f>Deflactados!C42/Deflactados!C$40*100</f>
        <v>99.152767781006503</v>
      </c>
      <c r="D42" s="20">
        <f>Deflactados!D42/Deflactados!D$40*100</f>
        <v>102.32104714466817</v>
      </c>
      <c r="E42" s="20">
        <f>Deflactados!E42/Deflactados!E$40*100</f>
        <v>100.0550009406504</v>
      </c>
      <c r="F42" s="20">
        <f>Deflactados!F42/Deflactados!F$40*100</f>
        <v>101.41049010602386</v>
      </c>
      <c r="G42" s="20">
        <f>Deflactados!G42/Deflactados!G$40*100</f>
        <v>100.4373369264235</v>
      </c>
      <c r="H42" s="20">
        <f>Deflactados!H42/Deflactados!H$40*100</f>
        <v>103.78569627772509</v>
      </c>
      <c r="I42" s="20">
        <f>Deflactados!I42/Deflactados!I$40*100</f>
        <v>97.524981698765629</v>
      </c>
      <c r="J42" s="20">
        <f>Deflactados!J42/Deflactados!J$40*100</f>
        <v>101.40168914400989</v>
      </c>
      <c r="K42" s="20">
        <f>Deflactados!K42/Deflactados!K$40*100</f>
        <v>97.782165778511342</v>
      </c>
      <c r="L42" s="20">
        <f>Deflactados!L42/Deflactados!L$40*100</f>
        <v>95.564078463994335</v>
      </c>
      <c r="M42" s="20">
        <f>Deflactados!M42/Deflactados!M$40*100</f>
        <v>99.736982631036966</v>
      </c>
      <c r="N42" s="20">
        <f>1-Deflactados!N42</f>
        <v>0.71165843594259892</v>
      </c>
      <c r="O42" s="20">
        <f>Deflactados!O42/Deflactados!O$40*100</f>
        <v>98.588775538839585</v>
      </c>
    </row>
    <row r="43" spans="1:15" ht="15.75" x14ac:dyDescent="0.25">
      <c r="A43" s="6">
        <v>2011</v>
      </c>
      <c r="B43" s="20">
        <f>Deflactados!B43/Deflactados!B$40*100</f>
        <v>105.00197839170879</v>
      </c>
      <c r="C43" s="20">
        <f>Deflactados!C43/Deflactados!C$40*100</f>
        <v>100.98670313837388</v>
      </c>
      <c r="D43" s="20">
        <f>Deflactados!D43/Deflactados!D$40*100</f>
        <v>106.54020018386747</v>
      </c>
      <c r="E43" s="20">
        <f>Deflactados!E43/Deflactados!E$40*100</f>
        <v>104.05870089740783</v>
      </c>
      <c r="F43" s="20">
        <f>Deflactados!F43/Deflactados!F$40*100</f>
        <v>101.41049010602386</v>
      </c>
      <c r="G43" s="20">
        <f>Deflactados!G43/Deflactados!G$40*100</f>
        <v>100.4373369264235</v>
      </c>
      <c r="H43" s="20">
        <f>Deflactados!H43/Deflactados!H$40*100</f>
        <v>104.46344254609899</v>
      </c>
      <c r="I43" s="20">
        <f>Deflactados!I43/Deflactados!I$40*100</f>
        <v>100.51552565422315</v>
      </c>
      <c r="J43" s="20">
        <f>Deflactados!J43/Deflactados!J$40*100</f>
        <v>100.26358875543941</v>
      </c>
      <c r="K43" s="20">
        <f>Deflactados!K43/Deflactados!K$40*100</f>
        <v>100.7212133456526</v>
      </c>
      <c r="L43" s="20">
        <f>Deflactados!L43/Deflactados!L$40*100</f>
        <v>94.538224230691839</v>
      </c>
      <c r="M43" s="20">
        <f>Deflactados!M43/Deflactados!M$40*100</f>
        <v>99.795785133441967</v>
      </c>
      <c r="N43" s="20">
        <f>1-Deflactados!N43</f>
        <v>0.70783419309974849</v>
      </c>
      <c r="O43" s="20">
        <f>Deflactados!O43/Deflactados!O$40*100</f>
        <v>101.9880233574076</v>
      </c>
    </row>
    <row r="44" spans="1:15" ht="15.75" x14ac:dyDescent="0.25">
      <c r="A44" s="6">
        <v>2012</v>
      </c>
      <c r="B44" s="20">
        <f>Deflactados!B44/Deflactados!B$40*100</f>
        <v>107.49863504162542</v>
      </c>
      <c r="C44" s="20">
        <f>Deflactados!C44/Deflactados!C$40*100</f>
        <v>105.14678268219613</v>
      </c>
      <c r="D44" s="20">
        <f>Deflactados!D44/Deflactados!D$40*100</f>
        <v>110.07133128987721</v>
      </c>
      <c r="E44" s="20">
        <f>Deflactados!E44/Deflactados!E$40*100</f>
        <v>108.18756546939684</v>
      </c>
      <c r="F44" s="20">
        <f>Deflactados!F44/Deflactados!F$40*100</f>
        <v>101.41049010602386</v>
      </c>
      <c r="G44" s="20">
        <f>Deflactados!G44/Deflactados!G$40*100</f>
        <v>100.4373369264235</v>
      </c>
      <c r="H44" s="20">
        <f>Deflactados!H44/Deflactados!H$40*100</f>
        <v>108.85201158066715</v>
      </c>
      <c r="I44" s="20">
        <f>Deflactados!I44/Deflactados!I$40*100</f>
        <v>98.756682105007513</v>
      </c>
      <c r="J44" s="20">
        <f>Deflactados!J44/Deflactados!J$40*100</f>
        <v>101.43825596929528</v>
      </c>
      <c r="K44" s="20">
        <f>Deflactados!K44/Deflactados!K$40*100</f>
        <v>103.65594486760831</v>
      </c>
      <c r="L44" s="20">
        <f>Deflactados!L44/Deflactados!L$40*100</f>
        <v>94.171610039517276</v>
      </c>
      <c r="M44" s="20">
        <f>Deflactados!M44/Deflactados!M$40*100</f>
        <v>95.273534220484649</v>
      </c>
      <c r="N44" s="20">
        <f>1-Deflactados!N44</f>
        <v>0.71047949439293467</v>
      </c>
      <c r="O44" s="20">
        <f>Deflactados!O44/Deflactados!O$40*100</f>
        <v>101.12016277099892</v>
      </c>
    </row>
    <row r="45" spans="1:15" x14ac:dyDescent="0.25">
      <c r="A45" s="7"/>
      <c r="C45" s="7"/>
      <c r="D45" s="7"/>
      <c r="E45" s="7"/>
      <c r="F45" s="7"/>
      <c r="G45" s="7"/>
      <c r="H45" s="7"/>
      <c r="I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15" x14ac:dyDescent="0.25">
      <c r="A47" s="7"/>
      <c r="C47" s="7"/>
      <c r="D47" s="7"/>
      <c r="E47" s="7"/>
      <c r="F47" s="7"/>
      <c r="G47" s="7"/>
      <c r="H47" s="7"/>
      <c r="I47" s="7"/>
    </row>
    <row r="48" spans="1:15" x14ac:dyDescent="0.25">
      <c r="A48" s="7"/>
      <c r="C48" s="7"/>
      <c r="D48" s="7"/>
      <c r="E48" s="7"/>
      <c r="F48" s="7"/>
      <c r="G48" s="7"/>
      <c r="H48" s="7"/>
      <c r="I48" s="7"/>
    </row>
    <row r="49" spans="1:9" x14ac:dyDescent="0.25">
      <c r="A49" s="7"/>
      <c r="C49" s="7"/>
      <c r="D49" s="7"/>
      <c r="E49" s="7"/>
      <c r="F49" s="7"/>
      <c r="G49" s="7"/>
      <c r="H49" s="7"/>
      <c r="I49" s="7"/>
    </row>
    <row r="50" spans="1:9" x14ac:dyDescent="0.25">
      <c r="A50" s="7"/>
      <c r="C50" s="7"/>
      <c r="D50" s="7"/>
      <c r="E50" s="7"/>
      <c r="F50" s="7"/>
      <c r="G50" s="7"/>
      <c r="H50" s="7"/>
      <c r="I50" s="7"/>
    </row>
    <row r="51" spans="1:9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25">
      <c r="B53" s="7"/>
      <c r="E53" s="7"/>
    </row>
    <row r="54" spans="1:9" x14ac:dyDescent="0.25">
      <c r="B54" s="7"/>
      <c r="E54" s="7"/>
    </row>
    <row r="55" spans="1:9" x14ac:dyDescent="0.25">
      <c r="B55" s="7"/>
      <c r="E55" s="7"/>
    </row>
    <row r="56" spans="1:9" x14ac:dyDescent="0.25">
      <c r="E56" s="7"/>
    </row>
    <row r="57" spans="1:9" x14ac:dyDescent="0.25">
      <c r="E57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3" sqref="B3:P44"/>
    </sheetView>
  </sheetViews>
  <sheetFormatPr baseColWidth="10" defaultRowHeight="15" x14ac:dyDescent="0.25"/>
  <cols>
    <col min="1" max="1" width="11.42578125" style="2"/>
    <col min="2" max="16" width="12.5703125" style="2" customWidth="1"/>
    <col min="17" max="16384" width="11.42578125" style="2"/>
  </cols>
  <sheetData>
    <row r="1" spans="1:16" ht="31.5" customHeight="1" x14ac:dyDescent="0.25">
      <c r="A1" s="5" t="s">
        <v>0</v>
      </c>
      <c r="B1" s="26" t="s">
        <v>25</v>
      </c>
      <c r="C1" s="25" t="s">
        <v>32</v>
      </c>
      <c r="D1" s="26" t="s">
        <v>26</v>
      </c>
      <c r="E1" s="27" t="s">
        <v>27</v>
      </c>
      <c r="F1" s="27" t="s">
        <v>28</v>
      </c>
      <c r="G1" s="27" t="s">
        <v>29</v>
      </c>
      <c r="H1" s="27" t="s">
        <v>30</v>
      </c>
      <c r="I1" s="27" t="s">
        <v>33</v>
      </c>
      <c r="J1" s="25" t="s">
        <v>11</v>
      </c>
      <c r="K1" s="25" t="s">
        <v>19</v>
      </c>
      <c r="L1" s="16" t="s">
        <v>7</v>
      </c>
      <c r="M1" s="16" t="s">
        <v>16</v>
      </c>
      <c r="N1" s="16" t="s">
        <v>17</v>
      </c>
      <c r="O1" s="16" t="s">
        <v>23</v>
      </c>
      <c r="P1" s="16" t="s">
        <v>34</v>
      </c>
    </row>
    <row r="2" spans="1:16" ht="15.75" customHeight="1" x14ac:dyDescent="0.25">
      <c r="A2" s="6">
        <v>1970</v>
      </c>
      <c r="B2" s="20">
        <f>'2008'!C2</f>
        <v>33.122823563896233</v>
      </c>
      <c r="C2" s="20">
        <f>'2008'!D2</f>
        <v>23.788960489849103</v>
      </c>
      <c r="D2" s="20">
        <f>'2008'!I2</f>
        <v>104.95397157609356</v>
      </c>
      <c r="E2" s="20">
        <f>'2008'!K2</f>
        <v>8.45509337459373</v>
      </c>
      <c r="F2" s="20">
        <f>'2008'!L2</f>
        <v>35.542088433000558</v>
      </c>
      <c r="G2" s="20">
        <f>'2008'!M2</f>
        <v>1241.3106151076258</v>
      </c>
      <c r="H2" s="20">
        <f>'2008'!N2</f>
        <v>0.86434121122599705</v>
      </c>
      <c r="I2" s="20">
        <f>'2008'!O2</f>
        <v>89.788632286940455</v>
      </c>
      <c r="J2" s="20"/>
      <c r="K2" s="20"/>
      <c r="L2" s="20"/>
      <c r="M2" s="20"/>
      <c r="N2" s="20"/>
      <c r="O2" s="20"/>
      <c r="P2" s="20"/>
    </row>
    <row r="3" spans="1:16" ht="15.75" x14ac:dyDescent="0.25">
      <c r="A3" s="6">
        <v>1971</v>
      </c>
      <c r="B3" s="20">
        <f>'2008'!C3</f>
        <v>34.192166638022258</v>
      </c>
      <c r="C3" s="20">
        <f>'2008'!D3</f>
        <v>24.75447940220149</v>
      </c>
      <c r="D3" s="20">
        <f>'2008'!I3</f>
        <v>107.04936194795125</v>
      </c>
      <c r="E3" s="20">
        <f>'2008'!K3</f>
        <v>9.2775832409018566</v>
      </c>
      <c r="F3" s="20">
        <f>'2008'!L3</f>
        <v>37.478401747672265</v>
      </c>
      <c r="G3" s="20">
        <f>'2008'!M3</f>
        <v>1153.849652094797</v>
      </c>
      <c r="H3" s="20">
        <f>'2008'!N3</f>
        <v>0.86248468698393632</v>
      </c>
      <c r="I3" s="20">
        <f>'2008'!O3</f>
        <v>90.21370698388786</v>
      </c>
      <c r="J3" s="20">
        <f>((C3/C2)-1)*100</f>
        <v>4.0586847532256831</v>
      </c>
      <c r="K3" s="20">
        <f>((D3/D2)-1)*100</f>
        <v>1.996485069017595</v>
      </c>
      <c r="L3" s="20">
        <f t="shared" ref="L3:P3" si="0">((E3/E2)-1)*100</f>
        <v>9.7277443295846311</v>
      </c>
      <c r="M3" s="20">
        <f t="shared" si="0"/>
        <v>5.4479446764131412</v>
      </c>
      <c r="N3" s="20">
        <f t="shared" si="0"/>
        <v>-7.0458563673239549</v>
      </c>
      <c r="O3" s="20">
        <f t="shared" si="0"/>
        <v>-0.21479066576350903</v>
      </c>
      <c r="P3" s="20">
        <f t="shared" si="0"/>
        <v>0.47341705305075088</v>
      </c>
    </row>
    <row r="4" spans="1:16" ht="15.75" x14ac:dyDescent="0.25">
      <c r="A4" s="6">
        <v>1972</v>
      </c>
      <c r="B4" s="20">
        <f>'2008'!C4</f>
        <v>38.5232991680992</v>
      </c>
      <c r="C4" s="20">
        <f>'2008'!D4</f>
        <v>26.187215441667384</v>
      </c>
      <c r="D4" s="20">
        <f>'2008'!I4</f>
        <v>110.48741440002803</v>
      </c>
      <c r="E4" s="20">
        <f>'2008'!K4</f>
        <v>9.3553873089426691</v>
      </c>
      <c r="F4" s="20">
        <f>'2008'!L4</f>
        <v>35.725017536828254</v>
      </c>
      <c r="G4" s="20">
        <f>'2008'!M4</f>
        <v>1181.0031028262704</v>
      </c>
      <c r="H4" s="20">
        <f>'2008'!N4</f>
        <v>0.84987461684425636</v>
      </c>
      <c r="I4" s="20">
        <f>'2008'!O4</f>
        <v>92.788364269967772</v>
      </c>
      <c r="J4" s="20">
        <f t="shared" ref="J4:J44" si="1">((C4/C3)-1)*100</f>
        <v>5.7877849749426558</v>
      </c>
      <c r="K4" s="20">
        <f t="shared" ref="K4:K44" si="2">((D4/D3)-1)*100</f>
        <v>3.2116515124568368</v>
      </c>
      <c r="L4" s="20">
        <f t="shared" ref="L4:L44" si="3">((E4/E3)-1)*100</f>
        <v>0.83862430571142177</v>
      </c>
      <c r="M4" s="20">
        <f t="shared" ref="M4:M44" si="4">((F4/F3)-1)*100</f>
        <v>-4.6783857610814827</v>
      </c>
      <c r="N4" s="20">
        <f t="shared" ref="N4:N44" si="5">((G4/G3)-1)*100</f>
        <v>2.3532919286474385</v>
      </c>
      <c r="O4" s="20">
        <f t="shared" ref="O4:O44" si="6">((H4/H3)-1)*100</f>
        <v>-1.4620630754357711</v>
      </c>
      <c r="P4" s="20">
        <f t="shared" ref="P4:P44" si="7">((I4/I3)-1)*100</f>
        <v>2.8539535422701823</v>
      </c>
    </row>
    <row r="5" spans="1:16" ht="15.75" x14ac:dyDescent="0.25">
      <c r="A5" s="6">
        <v>1973</v>
      </c>
      <c r="B5" s="20">
        <f>'2008'!C5</f>
        <v>40.357668815545914</v>
      </c>
      <c r="C5" s="20">
        <f>'2008'!D5</f>
        <v>28.721250496036333</v>
      </c>
      <c r="D5" s="20">
        <f>'2008'!I5</f>
        <v>110.98075530414577</v>
      </c>
      <c r="E5" s="20">
        <f>'2008'!K5</f>
        <v>10.200297852086692</v>
      </c>
      <c r="F5" s="20">
        <f>'2008'!L5</f>
        <v>35.514811075145843</v>
      </c>
      <c r="G5" s="20">
        <f>'2008'!M5</f>
        <v>1088.0148493060155</v>
      </c>
      <c r="H5" s="20">
        <f>'2008'!N5</f>
        <v>0.84083581469427326</v>
      </c>
      <c r="I5" s="20">
        <f>'2008'!O5</f>
        <v>96.559328649851423</v>
      </c>
      <c r="J5" s="20">
        <f t="shared" si="1"/>
        <v>9.676611322091766</v>
      </c>
      <c r="K5" s="20">
        <f t="shared" si="2"/>
        <v>0.44651321310820169</v>
      </c>
      <c r="L5" s="20">
        <f t="shared" si="3"/>
        <v>9.0312727334803675</v>
      </c>
      <c r="M5" s="20">
        <f t="shared" si="4"/>
        <v>-0.58840128340235109</v>
      </c>
      <c r="N5" s="20">
        <f t="shared" si="5"/>
        <v>-7.8736671646097882</v>
      </c>
      <c r="O5" s="20">
        <f t="shared" si="6"/>
        <v>-1.0635453713802923</v>
      </c>
      <c r="P5" s="20">
        <f t="shared" si="7"/>
        <v>4.0640487733052622</v>
      </c>
    </row>
    <row r="6" spans="1:16" ht="15.75" x14ac:dyDescent="0.25">
      <c r="A6" s="6">
        <v>1974</v>
      </c>
      <c r="B6" s="20">
        <f>'2008'!C6</f>
        <v>43.716294512033002</v>
      </c>
      <c r="C6" s="20">
        <f>'2008'!D6</f>
        <v>29.971450262541328</v>
      </c>
      <c r="D6" s="20">
        <f>'2008'!I6</f>
        <v>114.67649524535392</v>
      </c>
      <c r="E6" s="20">
        <f>'2008'!K6</f>
        <v>9.8260356961347188</v>
      </c>
      <c r="F6" s="20">
        <f>'2008'!L6</f>
        <v>32.784652094114428</v>
      </c>
      <c r="G6" s="20">
        <f>'2008'!M6</f>
        <v>1167.0677655940572</v>
      </c>
      <c r="H6" s="20">
        <f>'2008'!N6</f>
        <v>0.8157606335768417</v>
      </c>
      <c r="I6" s="20">
        <f>'2008'!O6</f>
        <v>99.345279830159754</v>
      </c>
      <c r="J6" s="20">
        <f t="shared" si="1"/>
        <v>4.3528737255974503</v>
      </c>
      <c r="K6" s="20">
        <f t="shared" si="2"/>
        <v>3.3300727960265508</v>
      </c>
      <c r="L6" s="20">
        <f t="shared" si="3"/>
        <v>-3.6691296801240947</v>
      </c>
      <c r="M6" s="20">
        <f t="shared" si="4"/>
        <v>-7.6873814005505192</v>
      </c>
      <c r="N6" s="20">
        <f t="shared" si="5"/>
        <v>7.2657938757421547</v>
      </c>
      <c r="O6" s="20">
        <f t="shared" si="6"/>
        <v>-2.9821732946221924</v>
      </c>
      <c r="P6" s="20">
        <f t="shared" si="7"/>
        <v>2.8852221937156308</v>
      </c>
    </row>
    <row r="7" spans="1:16" ht="15.75" x14ac:dyDescent="0.25">
      <c r="A7" s="6">
        <v>1975</v>
      </c>
      <c r="B7" s="20">
        <f>'2008'!C7</f>
        <v>47.914375261787342</v>
      </c>
      <c r="C7" s="20">
        <f>'2008'!D7</f>
        <v>31.021526818553529</v>
      </c>
      <c r="D7" s="20">
        <f>'2008'!I7</f>
        <v>114.25441379755338</v>
      </c>
      <c r="E7" s="20">
        <f>'2008'!K7</f>
        <v>12.452439523199837</v>
      </c>
      <c r="F7" s="20">
        <f>'2008'!L7</f>
        <v>40.141285101906107</v>
      </c>
      <c r="G7" s="20">
        <f>'2008'!M7</f>
        <v>917.52634963365017</v>
      </c>
      <c r="H7" s="20">
        <f>'2008'!N7</f>
        <v>0.80044442991631803</v>
      </c>
      <c r="I7" s="20">
        <f>'2008'!O7</f>
        <v>98.463088680541034</v>
      </c>
      <c r="J7" s="20">
        <f t="shared" si="1"/>
        <v>3.5035894052968031</v>
      </c>
      <c r="K7" s="20">
        <f t="shared" si="2"/>
        <v>-0.36806273761460506</v>
      </c>
      <c r="L7" s="20">
        <f t="shared" si="3"/>
        <v>26.729027944588779</v>
      </c>
      <c r="M7" s="20">
        <f t="shared" si="4"/>
        <v>22.439259037043001</v>
      </c>
      <c r="N7" s="20">
        <f t="shared" si="5"/>
        <v>-21.381913143097243</v>
      </c>
      <c r="O7" s="20">
        <f t="shared" si="6"/>
        <v>-1.877536501530741</v>
      </c>
      <c r="P7" s="20">
        <f t="shared" si="7"/>
        <v>-0.88800509810522676</v>
      </c>
    </row>
    <row r="8" spans="1:16" ht="15.75" x14ac:dyDescent="0.25">
      <c r="A8" s="6">
        <v>1976</v>
      </c>
      <c r="B8" s="20">
        <f>'2008'!C8</f>
        <v>52.899744696340164</v>
      </c>
      <c r="C8" s="20">
        <f>'2008'!D8</f>
        <v>31.249616735719631</v>
      </c>
      <c r="D8" s="20">
        <f>'2008'!I8</f>
        <v>116.46041400191925</v>
      </c>
      <c r="E8" s="20">
        <f>'2008'!K8</f>
        <v>10.968922075363734</v>
      </c>
      <c r="F8" s="20">
        <f>'2008'!L8</f>
        <v>35.100981135636758</v>
      </c>
      <c r="G8" s="20">
        <f>'2008'!M8</f>
        <v>1061.7307079196967</v>
      </c>
      <c r="H8" s="20">
        <f>'2008'!N8</f>
        <v>0.77485350482315107</v>
      </c>
      <c r="I8" s="20">
        <f>'2008'!O8</f>
        <v>97.566890197117672</v>
      </c>
      <c r="J8" s="20">
        <f t="shared" si="1"/>
        <v>0.73526334954501227</v>
      </c>
      <c r="K8" s="20">
        <f t="shared" si="2"/>
        <v>1.9307789791601859</v>
      </c>
      <c r="L8" s="20">
        <f t="shared" si="3"/>
        <v>-11.913468401691073</v>
      </c>
      <c r="M8" s="20">
        <f t="shared" si="4"/>
        <v>-12.556409077271946</v>
      </c>
      <c r="N8" s="20">
        <f t="shared" si="5"/>
        <v>15.716644905470488</v>
      </c>
      <c r="O8" s="20">
        <f t="shared" si="6"/>
        <v>-3.1970895338533811</v>
      </c>
      <c r="P8" s="20">
        <f t="shared" si="7"/>
        <v>-0.91018725436395886</v>
      </c>
    </row>
    <row r="9" spans="1:16" ht="15.75" x14ac:dyDescent="0.25">
      <c r="A9" s="6">
        <v>1977</v>
      </c>
      <c r="B9" s="20">
        <f>'2008'!C9</f>
        <v>52.795284026642364</v>
      </c>
      <c r="C9" s="20">
        <f>'2008'!D9</f>
        <v>33.064956729906008</v>
      </c>
      <c r="D9" s="20">
        <f>'2008'!I9</f>
        <v>111.97159774369068</v>
      </c>
      <c r="E9" s="20">
        <f>'2008'!K9</f>
        <v>11.745240266558774</v>
      </c>
      <c r="F9" s="20">
        <f>'2008'!L9</f>
        <v>35.521716730195038</v>
      </c>
      <c r="G9" s="20">
        <f>'2008'!M9</f>
        <v>953.33594888218602</v>
      </c>
      <c r="H9" s="20">
        <f>'2008'!N9</f>
        <v>0.76396274171696021</v>
      </c>
      <c r="I9" s="20">
        <f>'2008'!O9</f>
        <v>98.860677512140001</v>
      </c>
      <c r="J9" s="20">
        <f t="shared" si="1"/>
        <v>5.8091592275798076</v>
      </c>
      <c r="K9" s="20">
        <f t="shared" si="2"/>
        <v>-3.8543708578561264</v>
      </c>
      <c r="L9" s="20">
        <f t="shared" si="3"/>
        <v>7.0774337337909943</v>
      </c>
      <c r="M9" s="20">
        <f t="shared" si="4"/>
        <v>1.198643402395172</v>
      </c>
      <c r="N9" s="20">
        <f t="shared" si="5"/>
        <v>-10.209251576597422</v>
      </c>
      <c r="O9" s="20">
        <f t="shared" si="6"/>
        <v>-1.4055254365373915</v>
      </c>
      <c r="P9" s="20">
        <f t="shared" si="7"/>
        <v>1.326051606655132</v>
      </c>
    </row>
    <row r="10" spans="1:16" ht="15.75" x14ac:dyDescent="0.25">
      <c r="A10" s="6">
        <v>1978</v>
      </c>
      <c r="B10" s="20">
        <f>'2008'!C10</f>
        <v>56.061118258528118</v>
      </c>
      <c r="C10" s="20">
        <f>'2008'!D10</f>
        <v>36.735843054955502</v>
      </c>
      <c r="D10" s="20">
        <f>'2008'!I10</f>
        <v>117.1368139697742</v>
      </c>
      <c r="E10" s="20">
        <f>'2008'!K10</f>
        <v>12.749821806461414</v>
      </c>
      <c r="F10" s="20">
        <f>'2008'!L10</f>
        <v>34.706762513625009</v>
      </c>
      <c r="G10" s="20">
        <f>'2008'!M10</f>
        <v>918.7329497453137</v>
      </c>
      <c r="H10" s="20">
        <f>'2008'!N10</f>
        <v>0.75315904773213016</v>
      </c>
      <c r="I10" s="20">
        <f>'2008'!O10</f>
        <v>105.88463381720037</v>
      </c>
      <c r="J10" s="20">
        <f t="shared" si="1"/>
        <v>11.102044847768733</v>
      </c>
      <c r="K10" s="20">
        <f t="shared" si="2"/>
        <v>4.6129700121873674</v>
      </c>
      <c r="L10" s="20">
        <f t="shared" si="3"/>
        <v>8.5530948461131082</v>
      </c>
      <c r="M10" s="20">
        <f t="shared" si="4"/>
        <v>-2.2942422033259469</v>
      </c>
      <c r="N10" s="20">
        <f t="shared" si="5"/>
        <v>-3.6296752658331322</v>
      </c>
      <c r="O10" s="20">
        <f t="shared" si="6"/>
        <v>-1.4141650364452807</v>
      </c>
      <c r="P10" s="20">
        <f t="shared" si="7"/>
        <v>7.1049040749268988</v>
      </c>
    </row>
    <row r="11" spans="1:16" ht="15.75" x14ac:dyDescent="0.25">
      <c r="A11" s="6">
        <v>1979</v>
      </c>
      <c r="B11" s="20">
        <f>'2008'!C11</f>
        <v>61.246821661942406</v>
      </c>
      <c r="C11" s="20">
        <f>'2008'!D11</f>
        <v>40.259652189024067</v>
      </c>
      <c r="D11" s="20">
        <f>'2008'!I11</f>
        <v>119.6149650312405</v>
      </c>
      <c r="E11" s="20">
        <f>'2008'!K11</f>
        <v>14.397771554938704</v>
      </c>
      <c r="F11" s="20">
        <f>'2008'!L11</f>
        <v>35.762284997742597</v>
      </c>
      <c r="G11" s="20">
        <f>'2008'!M11</f>
        <v>830.7880464335492</v>
      </c>
      <c r="H11" s="20">
        <f>'2008'!N11</f>
        <v>0.73644133288074221</v>
      </c>
      <c r="I11" s="20">
        <f>'2008'!O11</f>
        <v>110.5793891501955</v>
      </c>
      <c r="J11" s="20">
        <f t="shared" si="1"/>
        <v>9.5922914544170688</v>
      </c>
      <c r="K11" s="20">
        <f t="shared" si="2"/>
        <v>2.1156039484783618</v>
      </c>
      <c r="L11" s="20">
        <f t="shared" si="3"/>
        <v>12.925276709688083</v>
      </c>
      <c r="M11" s="20">
        <f t="shared" si="4"/>
        <v>3.0412588431525833</v>
      </c>
      <c r="N11" s="20">
        <f t="shared" si="5"/>
        <v>-9.5724120198523508</v>
      </c>
      <c r="O11" s="20">
        <f t="shared" si="6"/>
        <v>-2.2196792167241908</v>
      </c>
      <c r="P11" s="20">
        <f t="shared" si="7"/>
        <v>4.4338400802331535</v>
      </c>
    </row>
    <row r="12" spans="1:16" ht="15.75" x14ac:dyDescent="0.25">
      <c r="A12" s="6">
        <v>1980</v>
      </c>
      <c r="B12" s="20">
        <f>'2008'!C12</f>
        <v>62.549383700718174</v>
      </c>
      <c r="C12" s="20">
        <f>'2008'!D12</f>
        <v>44.178102667017967</v>
      </c>
      <c r="D12" s="20">
        <f>'2008'!I12</f>
        <v>119.13356806001221</v>
      </c>
      <c r="E12" s="20">
        <f>'2008'!K12</f>
        <v>16.700954359170414</v>
      </c>
      <c r="F12" s="20">
        <f>'2008'!L12</f>
        <v>37.803693121567306</v>
      </c>
      <c r="G12" s="20">
        <f>'2008'!M12</f>
        <v>713.33389396754148</v>
      </c>
      <c r="H12" s="20">
        <f>'2008'!N12</f>
        <v>0.73699808061420347</v>
      </c>
      <c r="I12" s="20">
        <f>'2008'!O12</f>
        <v>109.78075921235583</v>
      </c>
      <c r="J12" s="20">
        <f t="shared" si="1"/>
        <v>9.7329466722571034</v>
      </c>
      <c r="K12" s="20">
        <f t="shared" si="2"/>
        <v>-0.40245547127197856</v>
      </c>
      <c r="L12" s="20">
        <f t="shared" si="3"/>
        <v>15.996800584335391</v>
      </c>
      <c r="M12" s="20">
        <f t="shared" si="4"/>
        <v>5.7082709450852143</v>
      </c>
      <c r="N12" s="20">
        <f t="shared" si="5"/>
        <v>-14.137679636848544</v>
      </c>
      <c r="O12" s="20">
        <f t="shared" si="6"/>
        <v>7.559974007480541E-2</v>
      </c>
      <c r="P12" s="20">
        <f t="shared" si="7"/>
        <v>-0.72222314119940734</v>
      </c>
    </row>
    <row r="13" spans="1:16" ht="15.75" x14ac:dyDescent="0.25">
      <c r="A13" s="6">
        <v>1981</v>
      </c>
      <c r="B13" s="20">
        <f>'2008'!C13</f>
        <v>72.257710735624869</v>
      </c>
      <c r="C13" s="20">
        <f>'2008'!D13</f>
        <v>48.051128512297907</v>
      </c>
      <c r="D13" s="20">
        <f>'2008'!I13</f>
        <v>120.79483006126925</v>
      </c>
      <c r="E13" s="20">
        <f>'2008'!K13</f>
        <v>18.685257772110088</v>
      </c>
      <c r="F13" s="20">
        <f>'2008'!L13</f>
        <v>38.886199659864168</v>
      </c>
      <c r="G13" s="20">
        <f>'2008'!M13</f>
        <v>646.47130660177197</v>
      </c>
      <c r="H13" s="20">
        <f>'2008'!N13</f>
        <v>0.72726238849751146</v>
      </c>
      <c r="I13" s="20">
        <f>'2008'!O13</f>
        <v>112.18179525073415</v>
      </c>
      <c r="J13" s="20">
        <f t="shared" si="1"/>
        <v>8.7668451369945934</v>
      </c>
      <c r="K13" s="20">
        <f t="shared" si="2"/>
        <v>1.3944533252124192</v>
      </c>
      <c r="L13" s="20">
        <f t="shared" si="3"/>
        <v>11.881377376797042</v>
      </c>
      <c r="M13" s="20">
        <f t="shared" si="4"/>
        <v>2.863494142796541</v>
      </c>
      <c r="N13" s="20">
        <f t="shared" si="5"/>
        <v>-9.3732525443143917</v>
      </c>
      <c r="O13" s="20">
        <f t="shared" si="6"/>
        <v>-1.3209928726786391</v>
      </c>
      <c r="P13" s="20">
        <f t="shared" si="7"/>
        <v>2.1871191779005983</v>
      </c>
    </row>
    <row r="14" spans="1:16" ht="15.75" x14ac:dyDescent="0.25">
      <c r="A14" s="6">
        <v>1982</v>
      </c>
      <c r="B14" s="20">
        <f>'2008'!C14</f>
        <v>67.500081720191574</v>
      </c>
      <c r="C14" s="20">
        <f>'2008'!D14</f>
        <v>49.452173685800503</v>
      </c>
      <c r="D14" s="20">
        <f>'2008'!I14</f>
        <v>115.47244718547634</v>
      </c>
      <c r="E14" s="20">
        <f>'2008'!K14</f>
        <v>18.261732957421291</v>
      </c>
      <c r="F14" s="20">
        <f>'2008'!L14</f>
        <v>36.928069276487413</v>
      </c>
      <c r="G14" s="20">
        <f>'2008'!M14</f>
        <v>632.31921885348845</v>
      </c>
      <c r="H14" s="20">
        <f>'2008'!N14</f>
        <v>0.69377056475994681</v>
      </c>
      <c r="I14" s="20">
        <f>'2008'!O14</f>
        <v>116.13965887941818</v>
      </c>
      <c r="J14" s="20">
        <f t="shared" si="1"/>
        <v>2.9157383330633335</v>
      </c>
      <c r="K14" s="20">
        <f t="shared" si="2"/>
        <v>-4.4061346608073375</v>
      </c>
      <c r="L14" s="20">
        <f t="shared" si="3"/>
        <v>-2.2666254854720624</v>
      </c>
      <c r="M14" s="20">
        <f t="shared" si="4"/>
        <v>-5.0355406301063947</v>
      </c>
      <c r="N14" s="20">
        <f t="shared" si="5"/>
        <v>-2.1891285202857769</v>
      </c>
      <c r="O14" s="20">
        <f t="shared" si="6"/>
        <v>-4.6051912304659552</v>
      </c>
      <c r="P14" s="20">
        <f t="shared" si="7"/>
        <v>3.5280801308607446</v>
      </c>
    </row>
    <row r="15" spans="1:16" ht="15.75" x14ac:dyDescent="0.25">
      <c r="A15" s="6">
        <v>1983</v>
      </c>
      <c r="B15" s="20">
        <f>'2008'!C15</f>
        <v>53.907748822409772</v>
      </c>
      <c r="C15" s="20">
        <f>'2008'!D15</f>
        <v>51.660471925738037</v>
      </c>
      <c r="D15" s="20">
        <f>'2008'!I15</f>
        <v>111.37927244105865</v>
      </c>
      <c r="E15" s="20">
        <f>'2008'!K15</f>
        <v>18.250655348010252</v>
      </c>
      <c r="F15" s="20">
        <f>'2008'!L15</f>
        <v>35.328084834853193</v>
      </c>
      <c r="G15" s="20">
        <f>'2008'!M15</f>
        <v>610.27546856393622</v>
      </c>
      <c r="H15" s="20">
        <f>'2008'!N15</f>
        <v>0.66672379027288198</v>
      </c>
      <c r="I15" s="20">
        <f>'2008'!O15</f>
        <v>123.65270849399515</v>
      </c>
      <c r="J15" s="20">
        <f t="shared" si="1"/>
        <v>4.4655231011040852</v>
      </c>
      <c r="K15" s="20">
        <f t="shared" si="2"/>
        <v>-3.5447198393943058</v>
      </c>
      <c r="L15" s="20">
        <f t="shared" si="3"/>
        <v>-6.0660231079201488E-2</v>
      </c>
      <c r="M15" s="20">
        <f t="shared" si="4"/>
        <v>-4.332705372855628</v>
      </c>
      <c r="N15" s="20">
        <f t="shared" si="5"/>
        <v>-3.4861743297193493</v>
      </c>
      <c r="O15" s="20">
        <f t="shared" si="6"/>
        <v>-3.8985185969115488</v>
      </c>
      <c r="P15" s="20">
        <f t="shared" si="7"/>
        <v>6.4689785445102732</v>
      </c>
    </row>
    <row r="16" spans="1:16" ht="15.75" x14ac:dyDescent="0.25">
      <c r="A16" s="6">
        <v>1984</v>
      </c>
      <c r="B16" s="20">
        <f>'2008'!C16</f>
        <v>54.526126486585305</v>
      </c>
      <c r="C16" s="20">
        <f>'2008'!D16</f>
        <v>54.056207344764232</v>
      </c>
      <c r="D16" s="20">
        <f>'2008'!I16</f>
        <v>116.22854673334002</v>
      </c>
      <c r="E16" s="20">
        <f>'2008'!K16</f>
        <v>19.103187231916579</v>
      </c>
      <c r="F16" s="20">
        <f>'2008'!L16</f>
        <v>35.339488599484348</v>
      </c>
      <c r="G16" s="20">
        <f>'2008'!M16</f>
        <v>608.42489435036066</v>
      </c>
      <c r="H16" s="20">
        <f>'2008'!N16</f>
        <v>0.65656441453308745</v>
      </c>
      <c r="I16" s="20">
        <f>'2008'!O16</f>
        <v>125.71179938416026</v>
      </c>
      <c r="J16" s="20">
        <f t="shared" si="1"/>
        <v>4.6374632861853504</v>
      </c>
      <c r="K16" s="20">
        <f t="shared" si="2"/>
        <v>4.353839081546873</v>
      </c>
      <c r="L16" s="20">
        <f t="shared" si="3"/>
        <v>4.6712398412546374</v>
      </c>
      <c r="M16" s="20">
        <f t="shared" si="4"/>
        <v>3.2279600449514056E-2</v>
      </c>
      <c r="N16" s="20">
        <f t="shared" si="5"/>
        <v>-0.30323588426882653</v>
      </c>
      <c r="O16" s="20">
        <f t="shared" si="6"/>
        <v>-1.5237757956164111</v>
      </c>
      <c r="P16" s="20">
        <f t="shared" si="7"/>
        <v>1.6652210171887116</v>
      </c>
    </row>
    <row r="17" spans="1:16" ht="15.75" x14ac:dyDescent="0.25">
      <c r="A17" s="6">
        <v>1985</v>
      </c>
      <c r="B17" s="20">
        <f>'2008'!C17</f>
        <v>55.981255285880906</v>
      </c>
      <c r="C17" s="20">
        <f>'2008'!D17</f>
        <v>55.440716906772771</v>
      </c>
      <c r="D17" s="20">
        <f>'2008'!I17</f>
        <v>115.93735873819264</v>
      </c>
      <c r="E17" s="20">
        <f>'2008'!K17</f>
        <v>19.794040342952478</v>
      </c>
      <c r="F17" s="20">
        <f>'2008'!L17</f>
        <v>35.703074287869441</v>
      </c>
      <c r="G17" s="20">
        <f>'2008'!M17</f>
        <v>585.71851289305516</v>
      </c>
      <c r="H17" s="20">
        <f>'2008'!N17</f>
        <v>0.66507287633796408</v>
      </c>
      <c r="I17" s="20">
        <f>'2008'!O17</f>
        <v>122.59804841438347</v>
      </c>
      <c r="J17" s="20">
        <f t="shared" si="1"/>
        <v>2.5612406604449633</v>
      </c>
      <c r="K17" s="20">
        <f t="shared" si="2"/>
        <v>-0.25053053086471211</v>
      </c>
      <c r="L17" s="20">
        <f t="shared" si="3"/>
        <v>3.616428518701098</v>
      </c>
      <c r="M17" s="20">
        <f t="shared" si="4"/>
        <v>1.0288368700117401</v>
      </c>
      <c r="N17" s="20">
        <f t="shared" si="5"/>
        <v>-3.731994148850537</v>
      </c>
      <c r="O17" s="20">
        <f t="shared" si="6"/>
        <v>1.2959066340699321</v>
      </c>
      <c r="P17" s="20">
        <f t="shared" si="7"/>
        <v>-2.4768963494520846</v>
      </c>
    </row>
    <row r="18" spans="1:16" ht="15.75" x14ac:dyDescent="0.25">
      <c r="A18" s="6">
        <v>1986</v>
      </c>
      <c r="B18" s="20">
        <f>'2008'!C18</f>
        <v>53.632652140588988</v>
      </c>
      <c r="C18" s="20">
        <f>'2008'!D18</f>
        <v>53.456069329126436</v>
      </c>
      <c r="D18" s="20">
        <f>'2008'!I18</f>
        <v>120.12544837639112</v>
      </c>
      <c r="E18" s="20">
        <f>'2008'!K18</f>
        <v>18.168245597810941</v>
      </c>
      <c r="F18" s="20">
        <f>'2008'!L18</f>
        <v>33.987245650161682</v>
      </c>
      <c r="G18" s="20">
        <f>'2008'!M18</f>
        <v>661.18353436869438</v>
      </c>
      <c r="H18" s="20">
        <f>'2008'!N18</f>
        <v>0.6415487985212569</v>
      </c>
      <c r="I18" s="20">
        <f>'2008'!O18</f>
        <v>119.93002547138489</v>
      </c>
      <c r="J18" s="20">
        <f t="shared" si="1"/>
        <v>-3.579765357261977</v>
      </c>
      <c r="K18" s="20">
        <f t="shared" si="2"/>
        <v>3.612372822513521</v>
      </c>
      <c r="L18" s="20">
        <f t="shared" si="3"/>
        <v>-8.2135567927160924</v>
      </c>
      <c r="M18" s="20">
        <f t="shared" si="4"/>
        <v>-4.8058288310783741</v>
      </c>
      <c r="N18" s="20">
        <f t="shared" si="5"/>
        <v>12.884178972403104</v>
      </c>
      <c r="O18" s="20">
        <f t="shared" si="6"/>
        <v>-3.5370676889179276</v>
      </c>
      <c r="P18" s="20">
        <f t="shared" si="7"/>
        <v>-2.1762360637100908</v>
      </c>
    </row>
    <row r="19" spans="1:16" ht="15.75" x14ac:dyDescent="0.25">
      <c r="A19" s="6">
        <v>1987</v>
      </c>
      <c r="B19" s="20">
        <f>'2008'!C19</f>
        <v>51.358777984806871</v>
      </c>
      <c r="C19" s="20">
        <f>'2008'!D19</f>
        <v>55.75047157892206</v>
      </c>
      <c r="D19" s="20">
        <f>'2008'!I19</f>
        <v>116.5864028213711</v>
      </c>
      <c r="E19" s="20">
        <f>'2008'!K19</f>
        <v>18.299739597361576</v>
      </c>
      <c r="F19" s="20">
        <f>'2008'!L19</f>
        <v>32.824367362446267</v>
      </c>
      <c r="G19" s="20">
        <f>'2008'!M19</f>
        <v>637.09323403804228</v>
      </c>
      <c r="H19" s="20">
        <f>'2008'!N19</f>
        <v>0.63719370049901569</v>
      </c>
      <c r="I19" s="20">
        <f>'2008'!O19</f>
        <v>123.91515382960567</v>
      </c>
      <c r="J19" s="20">
        <f t="shared" si="1"/>
        <v>4.2921267474215208</v>
      </c>
      <c r="K19" s="20">
        <f t="shared" si="2"/>
        <v>-2.9461247411381786</v>
      </c>
      <c r="L19" s="20">
        <f t="shared" si="3"/>
        <v>0.72375727663258616</v>
      </c>
      <c r="M19" s="20">
        <f t="shared" si="4"/>
        <v>-3.4215137633840098</v>
      </c>
      <c r="N19" s="20">
        <f t="shared" si="5"/>
        <v>-3.6435118357346585</v>
      </c>
      <c r="O19" s="20">
        <f t="shared" si="6"/>
        <v>-0.67884127166624175</v>
      </c>
      <c r="P19" s="20">
        <f t="shared" si="7"/>
        <v>3.3228779386623497</v>
      </c>
    </row>
    <row r="20" spans="1:16" ht="15.75" x14ac:dyDescent="0.25">
      <c r="A20" s="6">
        <v>1988</v>
      </c>
      <c r="B20" s="20">
        <f>'2008'!C20</f>
        <v>52.62356400923327</v>
      </c>
      <c r="C20" s="20">
        <f>'2008'!D20</f>
        <v>53.800042630885017</v>
      </c>
      <c r="D20" s="20">
        <f>'2008'!I20</f>
        <v>112.59413119005836</v>
      </c>
      <c r="E20" s="20">
        <f>'2008'!K20</f>
        <v>23.577727387925481</v>
      </c>
      <c r="F20" s="20">
        <f>'2008'!L20</f>
        <v>43.824737369985286</v>
      </c>
      <c r="G20" s="20">
        <f>'2008'!M20</f>
        <v>477.54446108202757</v>
      </c>
      <c r="H20" s="20">
        <f>'2008'!N20</f>
        <v>0.65495631298876689</v>
      </c>
      <c r="I20" s="20">
        <f>'2008'!O20</f>
        <v>111.0278505024437</v>
      </c>
      <c r="J20" s="20">
        <f t="shared" si="1"/>
        <v>-3.4984976679093283</v>
      </c>
      <c r="K20" s="20">
        <f t="shared" si="2"/>
        <v>-3.4243029501729527</v>
      </c>
      <c r="L20" s="20">
        <f t="shared" si="3"/>
        <v>28.841873746251977</v>
      </c>
      <c r="M20" s="20">
        <f t="shared" si="4"/>
        <v>33.512816518512189</v>
      </c>
      <c r="N20" s="20">
        <f t="shared" si="5"/>
        <v>-25.043237697684873</v>
      </c>
      <c r="O20" s="20">
        <f t="shared" si="6"/>
        <v>2.7876315280330743</v>
      </c>
      <c r="P20" s="20">
        <f t="shared" si="7"/>
        <v>-10.400102754892405</v>
      </c>
    </row>
    <row r="21" spans="1:16" ht="15.75" x14ac:dyDescent="0.25">
      <c r="A21" s="6">
        <v>1989</v>
      </c>
      <c r="B21" s="20">
        <f>'2008'!C21</f>
        <v>53.81947021923267</v>
      </c>
      <c r="C21" s="20">
        <f>'2008'!D21</f>
        <v>55.938345945745979</v>
      </c>
      <c r="D21" s="20">
        <f>'2008'!I21</f>
        <v>116.37904481377095</v>
      </c>
      <c r="E21" s="20">
        <f>'2008'!K21</f>
        <v>25.877905050573041</v>
      </c>
      <c r="F21" s="20">
        <f>'2008'!L21</f>
        <v>46.261477011979849</v>
      </c>
      <c r="G21" s="20">
        <f>'2008'!M21</f>
        <v>449.72359465084998</v>
      </c>
      <c r="H21" s="20">
        <f>'2008'!N21</f>
        <v>0.66135991333881927</v>
      </c>
      <c r="I21" s="20">
        <f>'2008'!O21</f>
        <v>112.48921397361644</v>
      </c>
      <c r="J21" s="20">
        <f t="shared" si="1"/>
        <v>3.9745383280299196</v>
      </c>
      <c r="K21" s="20">
        <f t="shared" si="2"/>
        <v>3.3615549795607658</v>
      </c>
      <c r="L21" s="20">
        <f t="shared" si="3"/>
        <v>9.7557225291590832</v>
      </c>
      <c r="M21" s="20">
        <f t="shared" si="4"/>
        <v>5.5601922298419426</v>
      </c>
      <c r="N21" s="20">
        <f t="shared" si="5"/>
        <v>-5.8258170073087312</v>
      </c>
      <c r="O21" s="20">
        <f t="shared" si="6"/>
        <v>0.97771411971445676</v>
      </c>
      <c r="P21" s="20">
        <f t="shared" si="7"/>
        <v>1.3162134226318178</v>
      </c>
    </row>
    <row r="22" spans="1:16" ht="15.75" x14ac:dyDescent="0.25">
      <c r="A22" s="6">
        <v>1990</v>
      </c>
      <c r="B22" s="20">
        <f>'2008'!C22</f>
        <v>55.926979519774001</v>
      </c>
      <c r="C22" s="20">
        <f>'2008'!D22</f>
        <v>59.193464794018269</v>
      </c>
      <c r="D22" s="20">
        <f>'2008'!I22</f>
        <v>104.70024480986586</v>
      </c>
      <c r="E22" s="20">
        <f>'2008'!K22</f>
        <v>29.141801734417243</v>
      </c>
      <c r="F22" s="20">
        <f>'2008'!L22</f>
        <v>49.231451201285545</v>
      </c>
      <c r="G22" s="20">
        <f>'2008'!M22</f>
        <v>359.27855718753341</v>
      </c>
      <c r="H22" s="20">
        <f>'2008'!N22</f>
        <v>0.71539770832093286</v>
      </c>
      <c r="I22" s="20">
        <f>'2008'!O22</f>
        <v>100.85989249046415</v>
      </c>
      <c r="J22" s="20">
        <f t="shared" si="1"/>
        <v>5.8191188767529711</v>
      </c>
      <c r="K22" s="20">
        <f t="shared" si="2"/>
        <v>-10.035139936569703</v>
      </c>
      <c r="L22" s="20">
        <f t="shared" si="3"/>
        <v>12.612677407485595</v>
      </c>
      <c r="M22" s="20">
        <f t="shared" si="4"/>
        <v>6.4199726881538854</v>
      </c>
      <c r="N22" s="20">
        <f t="shared" si="5"/>
        <v>-20.11125022994068</v>
      </c>
      <c r="O22" s="20">
        <f t="shared" si="6"/>
        <v>8.1707091543103072</v>
      </c>
      <c r="P22" s="20">
        <f t="shared" si="7"/>
        <v>-10.338165831507961</v>
      </c>
    </row>
    <row r="23" spans="1:16" ht="15.75" x14ac:dyDescent="0.25">
      <c r="A23" s="6">
        <v>1991</v>
      </c>
      <c r="B23" s="20">
        <f>'2008'!C23</f>
        <v>60.098430325225429</v>
      </c>
      <c r="C23" s="20">
        <f>'2008'!D23</f>
        <v>60.204415350129537</v>
      </c>
      <c r="D23" s="20">
        <f>'2008'!I23</f>
        <v>98.446184417863563</v>
      </c>
      <c r="E23" s="20">
        <f>'2008'!K23</f>
        <v>33.626238590642366</v>
      </c>
      <c r="F23" s="20">
        <f>'2008'!L23</f>
        <v>55.853442633871566</v>
      </c>
      <c r="G23" s="20">
        <f>'2008'!M23</f>
        <v>292.76597247858558</v>
      </c>
      <c r="H23" s="20">
        <f>'2008'!N23</f>
        <v>0.74956761078636758</v>
      </c>
      <c r="I23" s="20">
        <f>'2008'!O23</f>
        <v>91.335911686792343</v>
      </c>
      <c r="J23" s="20">
        <f t="shared" si="1"/>
        <v>1.707875285944449</v>
      </c>
      <c r="K23" s="20">
        <f t="shared" si="2"/>
        <v>-5.973300638751688</v>
      </c>
      <c r="L23" s="20">
        <f t="shared" si="3"/>
        <v>15.388330814593676</v>
      </c>
      <c r="M23" s="20">
        <f t="shared" si="4"/>
        <v>13.450733770799573</v>
      </c>
      <c r="N23" s="20">
        <f t="shared" si="5"/>
        <v>-18.512817806221072</v>
      </c>
      <c r="O23" s="20">
        <f t="shared" si="6"/>
        <v>4.7763505624910163</v>
      </c>
      <c r="P23" s="20">
        <f t="shared" si="7"/>
        <v>-9.4427830215784265</v>
      </c>
    </row>
    <row r="24" spans="1:16" ht="15.75" x14ac:dyDescent="0.25">
      <c r="A24" s="6">
        <v>1992</v>
      </c>
      <c r="B24" s="20">
        <f>'2008'!C24</f>
        <v>66.02157520656688</v>
      </c>
      <c r="C24" s="20">
        <f>'2008'!D24</f>
        <v>60.631135160724213</v>
      </c>
      <c r="D24" s="20">
        <f>'2008'!I24</f>
        <v>99.817763818753548</v>
      </c>
      <c r="E24" s="20">
        <f>'2008'!K24</f>
        <v>39.994942758340912</v>
      </c>
      <c r="F24" s="20">
        <f>'2008'!L24</f>
        <v>65.964364104878143</v>
      </c>
      <c r="G24" s="20">
        <f>'2008'!M24</f>
        <v>249.57596369590158</v>
      </c>
      <c r="H24" s="20">
        <f>'2008'!N24</f>
        <v>0.75941712655184135</v>
      </c>
      <c r="I24" s="20">
        <f>'2008'!O24</f>
        <v>88.357576392705667</v>
      </c>
      <c r="J24" s="20">
        <f t="shared" si="1"/>
        <v>0.70878490906856051</v>
      </c>
      <c r="K24" s="20">
        <f t="shared" si="2"/>
        <v>1.3932275882508449</v>
      </c>
      <c r="L24" s="20">
        <f t="shared" si="3"/>
        <v>18.939686490747889</v>
      </c>
      <c r="M24" s="20">
        <f t="shared" si="4"/>
        <v>18.102593133399701</v>
      </c>
      <c r="N24" s="20">
        <f t="shared" si="5"/>
        <v>-14.752400498265949</v>
      </c>
      <c r="O24" s="20">
        <f t="shared" si="6"/>
        <v>1.3140263298117461</v>
      </c>
      <c r="P24" s="20">
        <f t="shared" si="7"/>
        <v>-3.2608589973896929</v>
      </c>
    </row>
    <row r="25" spans="1:16" ht="15.75" x14ac:dyDescent="0.25">
      <c r="A25" s="6">
        <v>1993</v>
      </c>
      <c r="B25" s="20">
        <f>'2008'!C25</f>
        <v>57.497081719927436</v>
      </c>
      <c r="C25" s="20">
        <f>'2008'!D25</f>
        <v>49.165304520166025</v>
      </c>
      <c r="D25" s="20">
        <f>'2008'!I25</f>
        <v>97.141300979140155</v>
      </c>
      <c r="E25" s="20">
        <f>'2008'!K25</f>
        <v>43.211778184361791</v>
      </c>
      <c r="F25" s="20">
        <f>'2008'!L25</f>
        <v>87.890797394812651</v>
      </c>
      <c r="G25" s="20">
        <f>'2008'!M25</f>
        <v>224.80283168327304</v>
      </c>
      <c r="H25" s="20">
        <f>'2008'!N25</f>
        <v>0.766601729862877</v>
      </c>
      <c r="I25" s="20">
        <f>'2008'!O25</f>
        <v>68.903127483102949</v>
      </c>
      <c r="J25" s="20">
        <f t="shared" si="1"/>
        <v>-18.910796590174272</v>
      </c>
      <c r="K25" s="20">
        <f t="shared" si="2"/>
        <v>-2.6813492280524764</v>
      </c>
      <c r="L25" s="20">
        <f t="shared" si="3"/>
        <v>8.0431054632526191</v>
      </c>
      <c r="M25" s="20">
        <f t="shared" si="4"/>
        <v>33.239816054427827</v>
      </c>
      <c r="N25" s="20">
        <f t="shared" si="5"/>
        <v>-9.9260888932451881</v>
      </c>
      <c r="O25" s="20">
        <f t="shared" si="6"/>
        <v>0.94606811722268702</v>
      </c>
      <c r="P25" s="20">
        <f t="shared" si="7"/>
        <v>-22.017861629813527</v>
      </c>
    </row>
    <row r="26" spans="1:16" ht="15.75" x14ac:dyDescent="0.25">
      <c r="A26" s="6">
        <v>1994</v>
      </c>
      <c r="B26" s="20">
        <f>'2008'!C26</f>
        <v>70.411248502001257</v>
      </c>
      <c r="C26" s="20">
        <f>'2008'!D26</f>
        <v>51.292870459621277</v>
      </c>
      <c r="D26" s="20">
        <f>'2008'!I26</f>
        <v>100.43070470691056</v>
      </c>
      <c r="E26" s="20">
        <f>'2008'!K26</f>
        <v>53.543243474552817</v>
      </c>
      <c r="F26" s="20">
        <f>'2008'!L26</f>
        <v>104.38730177267632</v>
      </c>
      <c r="G26" s="20">
        <f>'2008'!M26</f>
        <v>187.56933310295568</v>
      </c>
      <c r="H26" s="20">
        <f>'2008'!N26</f>
        <v>0.76479252005089626</v>
      </c>
      <c r="I26" s="20">
        <f>'2008'!O26</f>
        <v>70.270345398753093</v>
      </c>
      <c r="J26" s="20">
        <f t="shared" si="1"/>
        <v>4.327372646665073</v>
      </c>
      <c r="K26" s="20">
        <f t="shared" si="2"/>
        <v>3.3862051409799143</v>
      </c>
      <c r="L26" s="20">
        <f t="shared" si="3"/>
        <v>23.908910311702812</v>
      </c>
      <c r="M26" s="20">
        <f t="shared" si="4"/>
        <v>18.769319276692897</v>
      </c>
      <c r="N26" s="20">
        <f t="shared" si="5"/>
        <v>-16.562735576558929</v>
      </c>
      <c r="O26" s="20">
        <f t="shared" si="6"/>
        <v>-0.23600387808990764</v>
      </c>
      <c r="P26" s="20">
        <f t="shared" si="7"/>
        <v>1.9842610424112062</v>
      </c>
    </row>
    <row r="27" spans="1:16" ht="15.75" x14ac:dyDescent="0.25">
      <c r="A27" s="6">
        <v>1995</v>
      </c>
      <c r="B27" s="20">
        <f>'2008'!C27</f>
        <v>60.872951043756643</v>
      </c>
      <c r="C27" s="20">
        <f>'2008'!D27</f>
        <v>53.74804242033202</v>
      </c>
      <c r="D27" s="20">
        <f>'2008'!I27</f>
        <v>85.979965113301787</v>
      </c>
      <c r="E27" s="20">
        <f>'2008'!K27</f>
        <v>50.931161359141072</v>
      </c>
      <c r="F27" s="20">
        <f>'2008'!L27</f>
        <v>94.759100174920292</v>
      </c>
      <c r="G27" s="20">
        <f>'2008'!M27</f>
        <v>168.81603093048295</v>
      </c>
      <c r="H27" s="20">
        <f>'2008'!N27</f>
        <v>0.76090462933873526</v>
      </c>
      <c r="I27" s="20">
        <f>'2008'!O27</f>
        <v>71.836986592340196</v>
      </c>
      <c r="J27" s="20">
        <f t="shared" si="1"/>
        <v>4.78657548058945</v>
      </c>
      <c r="K27" s="20">
        <f t="shared" si="2"/>
        <v>-14.38876649903108</v>
      </c>
      <c r="L27" s="20">
        <f t="shared" si="3"/>
        <v>-4.8784532760948185</v>
      </c>
      <c r="M27" s="20">
        <f t="shared" si="4"/>
        <v>-9.2235371872369303</v>
      </c>
      <c r="N27" s="20">
        <f t="shared" si="5"/>
        <v>-9.9980641090082418</v>
      </c>
      <c r="O27" s="20">
        <f t="shared" si="6"/>
        <v>-0.50835888299513021</v>
      </c>
      <c r="P27" s="20">
        <f t="shared" si="7"/>
        <v>2.2294485457515556</v>
      </c>
    </row>
    <row r="28" spans="1:16" ht="15.75" x14ac:dyDescent="0.25">
      <c r="A28" s="6">
        <v>1996</v>
      </c>
      <c r="B28" s="20">
        <f>'2008'!C28</f>
        <v>60.128813073200369</v>
      </c>
      <c r="C28" s="20">
        <f>'2008'!D28</f>
        <v>59.011901876528917</v>
      </c>
      <c r="D28" s="20">
        <f>'2008'!I28</f>
        <v>89.024316837673155</v>
      </c>
      <c r="E28" s="20">
        <f>'2008'!K28</f>
        <v>51.411489368864558</v>
      </c>
      <c r="F28" s="20">
        <f>'2008'!L28</f>
        <v>87.12054303288383</v>
      </c>
      <c r="G28" s="20">
        <f>'2008'!M28</f>
        <v>173.1603537079931</v>
      </c>
      <c r="H28" s="20">
        <f>'2008'!N28</f>
        <v>0.75508384541554163</v>
      </c>
      <c r="I28" s="20">
        <f>'2008'!O28</f>
        <v>76.920616825240231</v>
      </c>
      <c r="J28" s="20">
        <f t="shared" si="1"/>
        <v>9.7935835784145109</v>
      </c>
      <c r="K28" s="20">
        <f t="shared" si="2"/>
        <v>3.5407687364836793</v>
      </c>
      <c r="L28" s="20">
        <f t="shared" si="3"/>
        <v>0.94309259185443306</v>
      </c>
      <c r="M28" s="20">
        <f t="shared" si="4"/>
        <v>-8.0610275191892793</v>
      </c>
      <c r="N28" s="20">
        <f t="shared" si="5"/>
        <v>2.5734065382090998</v>
      </c>
      <c r="O28" s="20">
        <f t="shared" si="6"/>
        <v>-0.76498206197695984</v>
      </c>
      <c r="P28" s="20">
        <f t="shared" si="7"/>
        <v>7.0766195438410673</v>
      </c>
    </row>
    <row r="29" spans="1:16" ht="15.75" x14ac:dyDescent="0.25">
      <c r="A29" s="6">
        <v>1997</v>
      </c>
      <c r="B29" s="20">
        <f>'2008'!C29</f>
        <v>65.85888813026817</v>
      </c>
      <c r="C29" s="20">
        <f>'2008'!D29</f>
        <v>62.283963556062091</v>
      </c>
      <c r="D29" s="20">
        <f>'2008'!I29</f>
        <v>92.669766878699022</v>
      </c>
      <c r="E29" s="20">
        <f>'2008'!K29</f>
        <v>57.680106846808535</v>
      </c>
      <c r="F29" s="20">
        <f>'2008'!L29</f>
        <v>92.608279167863785</v>
      </c>
      <c r="G29" s="20">
        <f>'2008'!M29</f>
        <v>160.6615728448958</v>
      </c>
      <c r="H29" s="20">
        <f>'2008'!N29</f>
        <v>0.75599780567959951</v>
      </c>
      <c r="I29" s="20">
        <f>'2008'!O29</f>
        <v>77.450733997284487</v>
      </c>
      <c r="J29" s="20">
        <f t="shared" si="1"/>
        <v>5.5447487294670417</v>
      </c>
      <c r="K29" s="20">
        <f t="shared" si="2"/>
        <v>4.0948924636770689</v>
      </c>
      <c r="L29" s="20">
        <f t="shared" si="3"/>
        <v>12.193028357860269</v>
      </c>
      <c r="M29" s="20">
        <f t="shared" si="4"/>
        <v>6.2990150703130965</v>
      </c>
      <c r="N29" s="20">
        <f t="shared" si="5"/>
        <v>-7.218038422452322</v>
      </c>
      <c r="O29" s="20">
        <f t="shared" si="6"/>
        <v>0.12104089759130687</v>
      </c>
      <c r="P29" s="20">
        <f t="shared" si="7"/>
        <v>0.68917436433024726</v>
      </c>
    </row>
    <row r="30" spans="1:16" ht="15.75" x14ac:dyDescent="0.25">
      <c r="A30" s="6">
        <v>1998</v>
      </c>
      <c r="B30" s="20">
        <f>'2008'!C30</f>
        <v>71.596600305679246</v>
      </c>
      <c r="C30" s="20">
        <f>'2008'!D30</f>
        <v>64.657472843150245</v>
      </c>
      <c r="D30" s="20">
        <f>'2008'!I30</f>
        <v>94.9729001987386</v>
      </c>
      <c r="E30" s="20">
        <f>'2008'!K30</f>
        <v>58.565541315767945</v>
      </c>
      <c r="F30" s="20">
        <f>'2008'!L30</f>
        <v>90.578147800238881</v>
      </c>
      <c r="G30" s="20">
        <f>'2008'!M30</f>
        <v>162.16515388575172</v>
      </c>
      <c r="H30" s="20">
        <f>'2008'!N30</f>
        <v>0.74538590647235203</v>
      </c>
      <c r="I30" s="20">
        <f>'2008'!O30</f>
        <v>78.867309758611697</v>
      </c>
      <c r="J30" s="20">
        <f t="shared" si="1"/>
        <v>3.8107871618538569</v>
      </c>
      <c r="K30" s="20">
        <f t="shared" si="2"/>
        <v>2.485312521670946</v>
      </c>
      <c r="L30" s="20">
        <f t="shared" si="3"/>
        <v>1.5350777197951748</v>
      </c>
      <c r="M30" s="20">
        <f t="shared" si="4"/>
        <v>-2.1921704904429129</v>
      </c>
      <c r="N30" s="20">
        <f t="shared" si="5"/>
        <v>0.93586849315081544</v>
      </c>
      <c r="O30" s="20">
        <f t="shared" si="6"/>
        <v>-1.4036944456086053</v>
      </c>
      <c r="P30" s="20">
        <f t="shared" si="7"/>
        <v>1.8290023712065562</v>
      </c>
    </row>
    <row r="31" spans="1:16" ht="15.75" x14ac:dyDescent="0.25">
      <c r="A31" s="6">
        <v>1999</v>
      </c>
      <c r="B31" s="20">
        <f>'2008'!C31</f>
        <v>74.159842252828426</v>
      </c>
      <c r="C31" s="20">
        <f>'2008'!D31</f>
        <v>64.840234415956459</v>
      </c>
      <c r="D31" s="20">
        <f>'2008'!I31</f>
        <v>96.642180914538159</v>
      </c>
      <c r="E31" s="20">
        <f>'2008'!K31</f>
        <v>66.986650853534712</v>
      </c>
      <c r="F31" s="20">
        <f>'2008'!L31</f>
        <v>103.31031566574667</v>
      </c>
      <c r="G31" s="20">
        <f>'2008'!M31</f>
        <v>144.27080572492687</v>
      </c>
      <c r="H31" s="20">
        <f>'2008'!N31</f>
        <v>0.73683740294679723</v>
      </c>
      <c r="I31" s="20">
        <f>'2008'!O31</f>
        <v>78.452903658335842</v>
      </c>
      <c r="J31" s="20">
        <f t="shared" si="1"/>
        <v>0.28266117552964154</v>
      </c>
      <c r="K31" s="20">
        <f t="shared" si="2"/>
        <v>1.7576389815478377</v>
      </c>
      <c r="L31" s="20">
        <f t="shared" si="3"/>
        <v>14.378949376328066</v>
      </c>
      <c r="M31" s="20">
        <f t="shared" si="4"/>
        <v>14.056555775005819</v>
      </c>
      <c r="N31" s="20">
        <f t="shared" si="5"/>
        <v>-11.034644454770925</v>
      </c>
      <c r="O31" s="20">
        <f t="shared" si="6"/>
        <v>-1.1468560716437315</v>
      </c>
      <c r="P31" s="20">
        <f t="shared" si="7"/>
        <v>-0.52544723732078635</v>
      </c>
    </row>
    <row r="32" spans="1:16" ht="15.75" x14ac:dyDescent="0.25">
      <c r="A32" s="6">
        <v>2000</v>
      </c>
      <c r="B32" s="20">
        <f>'2008'!C32</f>
        <v>80.240171557733987</v>
      </c>
      <c r="C32" s="20">
        <f>'2008'!D32</f>
        <v>70.075099803140773</v>
      </c>
      <c r="D32" s="20">
        <f>'2008'!I32</f>
        <v>99.819160110594865</v>
      </c>
      <c r="E32" s="20">
        <f>'2008'!K32</f>
        <v>72.978026571219914</v>
      </c>
      <c r="F32" s="20">
        <f>'2008'!L32</f>
        <v>104.14259384037156</v>
      </c>
      <c r="G32" s="20">
        <f>'2008'!M32</f>
        <v>136.77974700121612</v>
      </c>
      <c r="H32" s="20">
        <f>'2008'!N32</f>
        <v>0.72907003270458626</v>
      </c>
      <c r="I32" s="20">
        <f>'2008'!O32</f>
        <v>83.363681184081656</v>
      </c>
      <c r="J32" s="20">
        <f t="shared" si="1"/>
        <v>8.0734831302461618</v>
      </c>
      <c r="K32" s="20">
        <f t="shared" si="2"/>
        <v>3.2873628947448497</v>
      </c>
      <c r="L32" s="20">
        <f t="shared" si="3"/>
        <v>8.9441338555427343</v>
      </c>
      <c r="M32" s="20">
        <f t="shared" si="4"/>
        <v>0.80560994249370133</v>
      </c>
      <c r="N32" s="20">
        <f t="shared" si="5"/>
        <v>-5.1923593869667162</v>
      </c>
      <c r="O32" s="20">
        <f t="shared" si="6"/>
        <v>-1.0541498315839171</v>
      </c>
      <c r="P32" s="20">
        <f t="shared" si="7"/>
        <v>6.2595229707906874</v>
      </c>
    </row>
    <row r="33" spans="1:16" ht="15.75" x14ac:dyDescent="0.25">
      <c r="A33" s="6">
        <v>2001</v>
      </c>
      <c r="B33" s="20">
        <f>'2008'!C33</f>
        <v>83.735324347841626</v>
      </c>
      <c r="C33" s="20">
        <f>'2008'!D33</f>
        <v>69.087164500193708</v>
      </c>
      <c r="D33" s="20">
        <f>'2008'!I33</f>
        <v>101.41551640770203</v>
      </c>
      <c r="E33" s="20">
        <f>'2008'!K33</f>
        <v>75.015759679081015</v>
      </c>
      <c r="F33" s="20">
        <f>'2008'!L33</f>
        <v>108.58132653406361</v>
      </c>
      <c r="G33" s="20">
        <f>'2008'!M33</f>
        <v>135.19228071749154</v>
      </c>
      <c r="H33" s="20">
        <f>'2008'!N33</f>
        <v>0.72306142996116396</v>
      </c>
      <c r="I33" s="20">
        <f>'2008'!O33</f>
        <v>81.446457613881265</v>
      </c>
      <c r="J33" s="20">
        <f t="shared" si="1"/>
        <v>-1.4098236117000673</v>
      </c>
      <c r="K33" s="20">
        <f t="shared" si="2"/>
        <v>1.5992483761018139</v>
      </c>
      <c r="L33" s="20">
        <f t="shared" si="3"/>
        <v>2.7922557016151428</v>
      </c>
      <c r="M33" s="20">
        <f t="shared" si="4"/>
        <v>4.2621683693568002</v>
      </c>
      <c r="N33" s="20">
        <f t="shared" si="5"/>
        <v>-1.1606003948161026</v>
      </c>
      <c r="O33" s="20">
        <f t="shared" si="6"/>
        <v>-0.82414616893969894</v>
      </c>
      <c r="P33" s="20">
        <f t="shared" si="7"/>
        <v>-2.2998307451980504</v>
      </c>
    </row>
    <row r="34" spans="1:16" ht="15.75" x14ac:dyDescent="0.25">
      <c r="A34" s="6">
        <v>2002</v>
      </c>
      <c r="B34" s="20">
        <f>'2008'!C34</f>
        <v>85.483415123078132</v>
      </c>
      <c r="C34" s="20">
        <f>'2008'!D34</f>
        <v>70.507643240052076</v>
      </c>
      <c r="D34" s="20">
        <f>'2008'!I34</f>
        <v>101.09264967867723</v>
      </c>
      <c r="E34" s="20">
        <f>'2008'!K34</f>
        <v>76.47077744667564</v>
      </c>
      <c r="F34" s="20">
        <f>'2008'!L34</f>
        <v>108.45742948224964</v>
      </c>
      <c r="G34" s="20">
        <f>'2008'!M34</f>
        <v>132.19775325178412</v>
      </c>
      <c r="H34" s="20">
        <f>'2008'!N34</f>
        <v>0.71817790614274546</v>
      </c>
      <c r="I34" s="20">
        <f>'2008'!O34</f>
        <v>81.479024978478179</v>
      </c>
      <c r="J34" s="20">
        <f t="shared" si="1"/>
        <v>2.0560675056426447</v>
      </c>
      <c r="K34" s="20">
        <f t="shared" si="2"/>
        <v>-0.31836028692772134</v>
      </c>
      <c r="L34" s="20">
        <f t="shared" si="3"/>
        <v>1.9396161204248585</v>
      </c>
      <c r="M34" s="20">
        <f t="shared" si="4"/>
        <v>-0.11410530315735246</v>
      </c>
      <c r="N34" s="20">
        <f t="shared" si="5"/>
        <v>-2.2150136456126623</v>
      </c>
      <c r="O34" s="20">
        <f t="shared" si="6"/>
        <v>-0.67539542507208949</v>
      </c>
      <c r="P34" s="20">
        <f t="shared" si="7"/>
        <v>3.9986225983335011E-2</v>
      </c>
    </row>
    <row r="35" spans="1:16" ht="15.75" x14ac:dyDescent="0.25">
      <c r="A35" s="6">
        <v>2003</v>
      </c>
      <c r="B35" s="20">
        <f>'2008'!C35</f>
        <v>91.524342206521169</v>
      </c>
      <c r="C35" s="20">
        <f>'2008'!D35</f>
        <v>84.360426259938933</v>
      </c>
      <c r="D35" s="20">
        <f>'2008'!I35</f>
        <v>99.210190719875982</v>
      </c>
      <c r="E35" s="20">
        <f>'2008'!K35</f>
        <v>83.019802376821545</v>
      </c>
      <c r="F35" s="20">
        <f>'2008'!L35</f>
        <v>98.410837945523738</v>
      </c>
      <c r="G35" s="20">
        <f>'2008'!M35</f>
        <v>119.50183917514919</v>
      </c>
      <c r="H35" s="20">
        <f>'2008'!N35</f>
        <v>0.70647511246690597</v>
      </c>
      <c r="I35" s="20">
        <f>'2008'!O35</f>
        <v>96.755641811274927</v>
      </c>
      <c r="J35" s="20">
        <f t="shared" si="1"/>
        <v>19.647207569714563</v>
      </c>
      <c r="K35" s="20">
        <f t="shared" si="2"/>
        <v>-1.8621125915530334</v>
      </c>
      <c r="L35" s="20">
        <f t="shared" si="3"/>
        <v>8.5640883338902185</v>
      </c>
      <c r="M35" s="20">
        <f t="shared" si="4"/>
        <v>-9.2631658197008466</v>
      </c>
      <c r="N35" s="20">
        <f t="shared" si="5"/>
        <v>-9.6037290833939295</v>
      </c>
      <c r="O35" s="20">
        <f t="shared" si="6"/>
        <v>-1.6295117930728242</v>
      </c>
      <c r="P35" s="20">
        <f t="shared" si="7"/>
        <v>18.749140452812128</v>
      </c>
    </row>
    <row r="36" spans="1:16" ht="15.75" x14ac:dyDescent="0.25">
      <c r="A36" s="6">
        <v>2004</v>
      </c>
      <c r="B36" s="20">
        <f>'2008'!C36</f>
        <v>91.359246939942167</v>
      </c>
      <c r="C36" s="20">
        <f>'2008'!D36</f>
        <v>89.524743616515451</v>
      </c>
      <c r="D36" s="20">
        <f>'2008'!I36</f>
        <v>99.542823581761184</v>
      </c>
      <c r="E36" s="20">
        <f>'2008'!K36</f>
        <v>86.094043402997713</v>
      </c>
      <c r="F36" s="20">
        <f>'2008'!L36</f>
        <v>96.167874852327571</v>
      </c>
      <c r="G36" s="20">
        <f>'2008'!M36</f>
        <v>115.62103444928363</v>
      </c>
      <c r="H36" s="20">
        <f>'2008'!N36</f>
        <v>0.71153098898393852</v>
      </c>
      <c r="I36" s="20">
        <f>'2008'!O36</f>
        <v>98.518288335019719</v>
      </c>
      <c r="J36" s="20">
        <f t="shared" si="1"/>
        <v>6.1217298033366507</v>
      </c>
      <c r="K36" s="20">
        <f t="shared" si="2"/>
        <v>0.33528094187864621</v>
      </c>
      <c r="L36" s="20">
        <f t="shared" si="3"/>
        <v>3.7030213734096762</v>
      </c>
      <c r="M36" s="20">
        <f t="shared" si="4"/>
        <v>-2.2791830046582695</v>
      </c>
      <c r="N36" s="20">
        <f t="shared" si="5"/>
        <v>-3.2474853547463933</v>
      </c>
      <c r="O36" s="20">
        <f t="shared" si="6"/>
        <v>0.71564821291130176</v>
      </c>
      <c r="P36" s="20">
        <f t="shared" si="7"/>
        <v>1.821750639805475</v>
      </c>
    </row>
    <row r="37" spans="1:16" ht="15.75" x14ac:dyDescent="0.25">
      <c r="A37" s="6">
        <v>2005</v>
      </c>
      <c r="B37" s="20">
        <f>'2008'!C37</f>
        <v>93.212548291669606</v>
      </c>
      <c r="C37" s="20">
        <f>'2008'!D37</f>
        <v>92.472728799181127</v>
      </c>
      <c r="D37" s="20">
        <f>'2008'!I37</f>
        <v>100.97134282526082</v>
      </c>
      <c r="E37" s="20">
        <f>'2008'!K37</f>
        <v>88.615169201663676</v>
      </c>
      <c r="F37" s="20">
        <f>'2008'!L37</f>
        <v>95.828435423491456</v>
      </c>
      <c r="G37" s="20">
        <f>'2008'!M37</f>
        <v>113.9436326025377</v>
      </c>
      <c r="H37" s="20">
        <f>'2008'!N37</f>
        <v>0.71124815205009218</v>
      </c>
      <c r="I37" s="20">
        <f>'2008'!O37</f>
        <v>100.11095139351083</v>
      </c>
      <c r="J37" s="20">
        <f t="shared" si="1"/>
        <v>3.2929278136707651</v>
      </c>
      <c r="K37" s="20">
        <f t="shared" si="2"/>
        <v>1.4350800912597217</v>
      </c>
      <c r="L37" s="20">
        <f t="shared" si="3"/>
        <v>2.9283394053928102</v>
      </c>
      <c r="M37" s="20">
        <f t="shared" si="4"/>
        <v>-0.35296550886390055</v>
      </c>
      <c r="N37" s="20">
        <f t="shared" si="5"/>
        <v>-1.4507756782626835</v>
      </c>
      <c r="O37" s="20">
        <f t="shared" si="6"/>
        <v>-3.9750473025812472E-2</v>
      </c>
      <c r="P37" s="20">
        <f t="shared" si="7"/>
        <v>1.6166166560619866</v>
      </c>
    </row>
    <row r="38" spans="1:16" ht="15.75" x14ac:dyDescent="0.25">
      <c r="A38" s="6">
        <v>2006</v>
      </c>
      <c r="B38" s="20">
        <f>'2008'!C38</f>
        <v>95.645679362646433</v>
      </c>
      <c r="C38" s="20">
        <f>'2008'!D38</f>
        <v>97.36397585964221</v>
      </c>
      <c r="D38" s="20">
        <f>'2008'!I38</f>
        <v>100.78292431200815</v>
      </c>
      <c r="E38" s="20">
        <f>'2008'!K38</f>
        <v>92.938529323239237</v>
      </c>
      <c r="F38" s="20">
        <f>'2008'!L38</f>
        <v>95.454739294148567</v>
      </c>
      <c r="G38" s="20">
        <f>'2008'!M38</f>
        <v>108.44041222288571</v>
      </c>
      <c r="H38" s="20">
        <f>'2008'!N38</f>
        <v>0.71250776951761052</v>
      </c>
      <c r="I38" s="20">
        <f>'2008'!O38</f>
        <v>101.94748742769175</v>
      </c>
      <c r="J38" s="20">
        <f t="shared" si="1"/>
        <v>5.2893940991870059</v>
      </c>
      <c r="K38" s="20">
        <f t="shared" si="2"/>
        <v>-0.18660592994068637</v>
      </c>
      <c r="L38" s="20">
        <f t="shared" si="3"/>
        <v>4.8788036636670862</v>
      </c>
      <c r="M38" s="20">
        <f t="shared" si="4"/>
        <v>-0.38996371764959958</v>
      </c>
      <c r="N38" s="20">
        <f t="shared" si="5"/>
        <v>-4.8297743840136516</v>
      </c>
      <c r="O38" s="20">
        <f t="shared" si="6"/>
        <v>0.17709957683371691</v>
      </c>
      <c r="P38" s="20">
        <f t="shared" si="7"/>
        <v>1.8345006301677902</v>
      </c>
    </row>
    <row r="39" spans="1:16" ht="15.75" x14ac:dyDescent="0.25">
      <c r="A39" s="6">
        <v>2007</v>
      </c>
      <c r="B39" s="20">
        <f>'2008'!C39</f>
        <v>98.051444857164384</v>
      </c>
      <c r="C39" s="20">
        <f>'2008'!D39</f>
        <v>100.8814194304644</v>
      </c>
      <c r="D39" s="20">
        <f>'2008'!I39</f>
        <v>102.21704487024161</v>
      </c>
      <c r="E39" s="20">
        <f>'2008'!K39</f>
        <v>96.20936397611689</v>
      </c>
      <c r="F39" s="20">
        <f>'2008'!L39</f>
        <v>95.368765149495275</v>
      </c>
      <c r="G39" s="20">
        <f>'2008'!M39</f>
        <v>106.24438271478031</v>
      </c>
      <c r="H39" s="20">
        <f>'2008'!N39</f>
        <v>0.71200620825445604</v>
      </c>
      <c r="I39" s="20">
        <f>'2008'!O39</f>
        <v>103.32844960956142</v>
      </c>
      <c r="J39" s="20">
        <f t="shared" si="1"/>
        <v>3.6126745439122754</v>
      </c>
      <c r="K39" s="20">
        <f t="shared" si="2"/>
        <v>1.4229797041745318</v>
      </c>
      <c r="L39" s="20">
        <f t="shared" si="3"/>
        <v>3.5193527126964996</v>
      </c>
      <c r="M39" s="20">
        <f t="shared" si="4"/>
        <v>-9.0067968640461515E-2</v>
      </c>
      <c r="N39" s="20">
        <f t="shared" si="5"/>
        <v>-2.0251025084557339</v>
      </c>
      <c r="O39" s="20">
        <f t="shared" si="6"/>
        <v>-7.0393795634549061E-2</v>
      </c>
      <c r="P39" s="20">
        <f t="shared" si="7"/>
        <v>1.3545818702487722</v>
      </c>
    </row>
    <row r="40" spans="1:16" ht="15.75" x14ac:dyDescent="0.25">
      <c r="A40" s="6">
        <v>2008</v>
      </c>
      <c r="B40" s="20">
        <f>'2008'!C40</f>
        <v>100</v>
      </c>
      <c r="C40" s="20">
        <f>'2008'!D40</f>
        <v>100</v>
      </c>
      <c r="D40" s="20">
        <f>'2008'!I40</f>
        <v>100</v>
      </c>
      <c r="E40" s="20">
        <f>'2008'!K40</f>
        <v>100</v>
      </c>
      <c r="F40" s="20">
        <f>'2008'!L40</f>
        <v>100</v>
      </c>
      <c r="G40" s="20">
        <f>'2008'!M40</f>
        <v>100</v>
      </c>
      <c r="H40" s="20">
        <f>'2008'!N40</f>
        <v>0.71024805828562299</v>
      </c>
      <c r="I40" s="20">
        <f>'2008'!O40</f>
        <v>100</v>
      </c>
      <c r="J40" s="20">
        <f t="shared" si="1"/>
        <v>-0.87371830753427693</v>
      </c>
      <c r="K40" s="20">
        <f t="shared" si="2"/>
        <v>-2.1689580960357557</v>
      </c>
      <c r="L40" s="20">
        <f t="shared" si="3"/>
        <v>3.9399865743048768</v>
      </c>
      <c r="M40" s="20">
        <f t="shared" si="4"/>
        <v>4.8561338119928799</v>
      </c>
      <c r="N40" s="20">
        <f t="shared" si="5"/>
        <v>-5.8773768129876114</v>
      </c>
      <c r="O40" s="20">
        <f t="shared" si="6"/>
        <v>-0.24692902231053804</v>
      </c>
      <c r="P40" s="20">
        <f t="shared" si="7"/>
        <v>-3.2212325087024429</v>
      </c>
    </row>
    <row r="41" spans="1:16" ht="15.75" x14ac:dyDescent="0.25">
      <c r="A41" s="6">
        <v>2009</v>
      </c>
      <c r="B41" s="20">
        <f>'2008'!C41</f>
        <v>98.232779239266179</v>
      </c>
      <c r="C41" s="20">
        <f>'2008'!D41</f>
        <v>96.40100335705209</v>
      </c>
      <c r="D41" s="20">
        <f>'2008'!I41</f>
        <v>94.884706876375603</v>
      </c>
      <c r="E41" s="20">
        <f>'2008'!K41</f>
        <v>97.213660022685929</v>
      </c>
      <c r="F41" s="20">
        <f>'2008'!L41</f>
        <v>100.84299606573998</v>
      </c>
      <c r="G41" s="20">
        <f>'2008'!M41</f>
        <v>97.604294349408462</v>
      </c>
      <c r="H41" s="20">
        <f>'2008'!N41</f>
        <v>0.70826960746676648</v>
      </c>
      <c r="I41" s="20">
        <f>'2008'!O41</f>
        <v>96.288439810244753</v>
      </c>
      <c r="J41" s="20">
        <f t="shared" si="1"/>
        <v>-3.5989966429479048</v>
      </c>
      <c r="K41" s="20">
        <f t="shared" si="2"/>
        <v>-5.1152931236243981</v>
      </c>
      <c r="L41" s="20">
        <f t="shared" si="3"/>
        <v>-2.7863399773140674</v>
      </c>
      <c r="M41" s="20">
        <f t="shared" si="4"/>
        <v>0.84299606573998709</v>
      </c>
      <c r="N41" s="20">
        <f t="shared" si="5"/>
        <v>-2.3957056505915397</v>
      </c>
      <c r="O41" s="20">
        <f t="shared" si="6"/>
        <v>-0.27855772300624526</v>
      </c>
      <c r="P41" s="20">
        <f t="shared" si="7"/>
        <v>-3.7115601897552475</v>
      </c>
    </row>
    <row r="42" spans="1:16" ht="15.75" x14ac:dyDescent="0.25">
      <c r="A42" s="6">
        <v>2010</v>
      </c>
      <c r="B42" s="20">
        <f>'2008'!C42</f>
        <v>99.152767781006503</v>
      </c>
      <c r="C42" s="20">
        <f>'2008'!D42</f>
        <v>102.32104714466817</v>
      </c>
      <c r="D42" s="20">
        <f>'2008'!I42</f>
        <v>97.524981698765629</v>
      </c>
      <c r="E42" s="20">
        <f>'2008'!K42</f>
        <v>97.782165778511342</v>
      </c>
      <c r="F42" s="20">
        <f>'2008'!L42</f>
        <v>95.564078463994335</v>
      </c>
      <c r="G42" s="20">
        <f>'2008'!M42</f>
        <v>99.736982631036966</v>
      </c>
      <c r="H42" s="20">
        <f>'2008'!N42</f>
        <v>0.71165843594259892</v>
      </c>
      <c r="I42" s="20">
        <f>'2008'!O42</f>
        <v>98.588775538839585</v>
      </c>
      <c r="J42" s="20">
        <f t="shared" si="1"/>
        <v>6.1410603432096034</v>
      </c>
      <c r="K42" s="20">
        <f t="shared" si="2"/>
        <v>2.782613668006606</v>
      </c>
      <c r="L42" s="20">
        <f t="shared" si="3"/>
        <v>0.58480027980918337</v>
      </c>
      <c r="M42" s="20">
        <f t="shared" si="4"/>
        <v>-5.2347885403011052</v>
      </c>
      <c r="N42" s="20">
        <f t="shared" si="5"/>
        <v>2.1850352956743979</v>
      </c>
      <c r="O42" s="20">
        <f t="shared" si="6"/>
        <v>0.47846588927529243</v>
      </c>
      <c r="P42" s="20">
        <f t="shared" si="7"/>
        <v>2.3890050904637139</v>
      </c>
    </row>
    <row r="43" spans="1:16" ht="15.75" x14ac:dyDescent="0.25">
      <c r="A43" s="6">
        <v>2011</v>
      </c>
      <c r="B43" s="20">
        <f>'2008'!C43</f>
        <v>100.98670313837388</v>
      </c>
      <c r="C43" s="20">
        <f>'2008'!D43</f>
        <v>106.54020018386747</v>
      </c>
      <c r="D43" s="20">
        <f>'2008'!I43</f>
        <v>100.51552565422315</v>
      </c>
      <c r="E43" s="20">
        <f>'2008'!K43</f>
        <v>100.7212133456526</v>
      </c>
      <c r="F43" s="20">
        <f>'2008'!L43</f>
        <v>94.538224230691839</v>
      </c>
      <c r="G43" s="20">
        <f>'2008'!M43</f>
        <v>99.795785133441967</v>
      </c>
      <c r="H43" s="20">
        <f>'2008'!N43</f>
        <v>0.70783419309974849</v>
      </c>
      <c r="I43" s="20">
        <f>'2008'!O43</f>
        <v>101.9880233574076</v>
      </c>
      <c r="J43" s="20">
        <f t="shared" si="1"/>
        <v>4.1234459155153003</v>
      </c>
      <c r="K43" s="20">
        <f t="shared" si="2"/>
        <v>3.0664388789066299</v>
      </c>
      <c r="L43" s="20">
        <f t="shared" si="3"/>
        <v>3.0057092147033782</v>
      </c>
      <c r="M43" s="20">
        <f t="shared" si="4"/>
        <v>-1.0734726371991354</v>
      </c>
      <c r="N43" s="20">
        <f t="shared" si="5"/>
        <v>5.8957571057205449E-2</v>
      </c>
      <c r="O43" s="20">
        <f t="shared" si="6"/>
        <v>-0.53737054880621526</v>
      </c>
      <c r="P43" s="20">
        <f t="shared" si="7"/>
        <v>3.4479055044444262</v>
      </c>
    </row>
    <row r="44" spans="1:16" ht="15.75" x14ac:dyDescent="0.25">
      <c r="A44" s="6">
        <v>2012</v>
      </c>
      <c r="B44" s="20">
        <f>'2008'!C44</f>
        <v>105.14678268219613</v>
      </c>
      <c r="C44" s="20">
        <f>'2008'!D44</f>
        <v>110.07133128987721</v>
      </c>
      <c r="D44" s="20">
        <f>'2008'!I44</f>
        <v>98.756682105007513</v>
      </c>
      <c r="E44" s="20">
        <f>'2008'!K44</f>
        <v>103.65594486760831</v>
      </c>
      <c r="F44" s="20">
        <f>'2008'!L44</f>
        <v>94.171610039517276</v>
      </c>
      <c r="G44" s="20">
        <f>'2008'!M44</f>
        <v>95.273534220484649</v>
      </c>
      <c r="H44" s="20">
        <f>'2008'!N44</f>
        <v>0.71047949439293467</v>
      </c>
      <c r="I44" s="20">
        <f>'2008'!O44</f>
        <v>101.12016277099892</v>
      </c>
      <c r="J44" s="20">
        <f t="shared" si="1"/>
        <v>3.3143650001743019</v>
      </c>
      <c r="K44" s="20">
        <f t="shared" si="2"/>
        <v>-1.7498227639639707</v>
      </c>
      <c r="L44" s="20">
        <f t="shared" si="3"/>
        <v>2.9137174031893087</v>
      </c>
      <c r="M44" s="20">
        <f t="shared" si="4"/>
        <v>-0.38779466629281778</v>
      </c>
      <c r="N44" s="20">
        <f t="shared" si="5"/>
        <v>-4.5315049196821171</v>
      </c>
      <c r="O44" s="20">
        <f t="shared" si="6"/>
        <v>0.37371764729277057</v>
      </c>
      <c r="P44" s="20">
        <f t="shared" si="7"/>
        <v>-0.8509436283193228</v>
      </c>
    </row>
    <row r="45" spans="1:16" x14ac:dyDescent="0.25">
      <c r="A45" s="7"/>
      <c r="B45" s="7"/>
      <c r="C45" s="7"/>
      <c r="D45" s="7"/>
    </row>
    <row r="46" spans="1:16" x14ac:dyDescent="0.25">
      <c r="A46" s="7"/>
      <c r="B46" s="7"/>
      <c r="C46" s="7"/>
      <c r="D46" s="7"/>
    </row>
    <row r="47" spans="1:16" x14ac:dyDescent="0.25">
      <c r="A47" s="7"/>
      <c r="B47" s="7"/>
      <c r="C47" s="7"/>
      <c r="D47" s="7"/>
    </row>
    <row r="48" spans="1:16" x14ac:dyDescent="0.25">
      <c r="A48" s="7"/>
      <c r="B48" s="7"/>
      <c r="C48" s="7"/>
      <c r="D48" s="7"/>
    </row>
    <row r="49" spans="1:4" x14ac:dyDescent="0.25">
      <c r="A49" s="7"/>
      <c r="B49" s="7"/>
      <c r="C49" s="7"/>
      <c r="D49" s="7"/>
    </row>
    <row r="50" spans="1:4" x14ac:dyDescent="0.25">
      <c r="A50" s="7"/>
      <c r="B50" s="7"/>
      <c r="C50" s="7"/>
      <c r="D50" s="7"/>
    </row>
    <row r="51" spans="1:4" x14ac:dyDescent="0.25">
      <c r="A51" s="7"/>
      <c r="B51" s="7"/>
      <c r="C51" s="7"/>
      <c r="D51" s="7"/>
    </row>
    <row r="52" spans="1:4" x14ac:dyDescent="0.25">
      <c r="A52" s="7"/>
      <c r="B52" s="7"/>
      <c r="C52" s="7"/>
      <c r="D52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"/>
  <sheetViews>
    <sheetView tabSelected="1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C7" sqref="C7:AR7"/>
    </sheetView>
  </sheetViews>
  <sheetFormatPr baseColWidth="10" defaultRowHeight="15" x14ac:dyDescent="0.25"/>
  <cols>
    <col min="2" max="2" width="11.42578125" style="29"/>
  </cols>
  <sheetData>
    <row r="1" spans="1:46" x14ac:dyDescent="0.25">
      <c r="A1" s="24" t="s">
        <v>0</v>
      </c>
      <c r="B1" s="28">
        <v>1970</v>
      </c>
      <c r="C1" s="24">
        <v>1971</v>
      </c>
      <c r="D1" s="24">
        <v>1972</v>
      </c>
      <c r="E1" s="24">
        <v>1973</v>
      </c>
      <c r="F1" s="24">
        <v>1974</v>
      </c>
      <c r="G1" s="24">
        <v>1975</v>
      </c>
      <c r="H1" s="24">
        <v>1976</v>
      </c>
      <c r="I1" s="24">
        <v>1977</v>
      </c>
      <c r="J1" s="24">
        <v>1978</v>
      </c>
      <c r="K1" s="24">
        <v>1979</v>
      </c>
      <c r="L1" s="24">
        <v>1980</v>
      </c>
      <c r="M1" s="24">
        <v>1981</v>
      </c>
      <c r="N1" s="24">
        <v>1982</v>
      </c>
      <c r="O1" s="24">
        <v>1983</v>
      </c>
      <c r="P1" s="24">
        <v>1984</v>
      </c>
      <c r="Q1" s="24">
        <v>1985</v>
      </c>
      <c r="R1" s="24">
        <v>1986</v>
      </c>
      <c r="S1" s="24">
        <v>1987</v>
      </c>
      <c r="T1" s="24">
        <v>1988</v>
      </c>
      <c r="U1" s="24">
        <v>1989</v>
      </c>
      <c r="V1" s="24">
        <v>1990</v>
      </c>
      <c r="W1" s="24">
        <v>1991</v>
      </c>
      <c r="X1" s="24">
        <v>1992</v>
      </c>
      <c r="Y1" s="24">
        <v>1993</v>
      </c>
      <c r="Z1" s="24">
        <v>1994</v>
      </c>
      <c r="AA1" s="24">
        <v>1995</v>
      </c>
      <c r="AB1" s="24">
        <v>1996</v>
      </c>
      <c r="AC1" s="24">
        <v>1997</v>
      </c>
      <c r="AD1" s="24">
        <v>1998</v>
      </c>
      <c r="AE1" s="24">
        <v>1999</v>
      </c>
      <c r="AF1" s="24">
        <v>2000</v>
      </c>
      <c r="AG1" s="24">
        <v>2001</v>
      </c>
      <c r="AH1" s="24">
        <v>2002</v>
      </c>
      <c r="AI1" s="24">
        <v>2003</v>
      </c>
      <c r="AJ1" s="24">
        <v>2004</v>
      </c>
      <c r="AK1" s="24">
        <v>2005</v>
      </c>
      <c r="AL1" s="24">
        <v>2006</v>
      </c>
      <c r="AM1" s="24">
        <v>2007</v>
      </c>
      <c r="AN1" s="24">
        <v>2008</v>
      </c>
      <c r="AO1" s="24">
        <v>2009</v>
      </c>
      <c r="AP1" s="24">
        <v>2010</v>
      </c>
      <c r="AQ1" s="24">
        <v>2011</v>
      </c>
      <c r="AR1" s="24">
        <v>2012</v>
      </c>
    </row>
    <row r="2" spans="1:46" x14ac:dyDescent="0.25">
      <c r="A2" s="24" t="s">
        <v>25</v>
      </c>
      <c r="B2" s="29">
        <v>33.122823563896233</v>
      </c>
      <c r="C2">
        <v>34.192166638022258</v>
      </c>
      <c r="D2">
        <v>38.5232991680992</v>
      </c>
      <c r="E2">
        <v>40.357668815545914</v>
      </c>
      <c r="F2">
        <v>43.716294512033002</v>
      </c>
      <c r="G2">
        <v>47.914375261787342</v>
      </c>
      <c r="H2">
        <v>52.899744696340164</v>
      </c>
      <c r="I2">
        <v>52.795284026642364</v>
      </c>
      <c r="J2">
        <v>56.061118258528118</v>
      </c>
      <c r="K2">
        <v>61.246821661942406</v>
      </c>
      <c r="L2">
        <v>62.549383700718174</v>
      </c>
      <c r="M2">
        <v>72.257710735624869</v>
      </c>
      <c r="N2">
        <v>67.500081720191574</v>
      </c>
      <c r="O2">
        <v>53.907748822409772</v>
      </c>
      <c r="P2">
        <v>54.526126486585305</v>
      </c>
      <c r="Q2">
        <v>55.981255285880906</v>
      </c>
      <c r="R2">
        <v>53.632652140588988</v>
      </c>
      <c r="S2">
        <v>51.358777984806871</v>
      </c>
      <c r="T2">
        <v>52.62356400923327</v>
      </c>
      <c r="U2">
        <v>53.81947021923267</v>
      </c>
      <c r="V2">
        <v>55.926979519774001</v>
      </c>
      <c r="W2">
        <v>60.098430325225429</v>
      </c>
      <c r="X2">
        <v>66.02157520656688</v>
      </c>
      <c r="Y2">
        <v>57.497081719927436</v>
      </c>
      <c r="Z2">
        <v>70.411248502001257</v>
      </c>
      <c r="AA2">
        <v>60.872951043756643</v>
      </c>
      <c r="AB2">
        <v>60.128813073200369</v>
      </c>
      <c r="AC2">
        <v>65.85888813026817</v>
      </c>
      <c r="AD2">
        <v>71.596600305679246</v>
      </c>
      <c r="AE2">
        <v>74.159842252828426</v>
      </c>
      <c r="AF2">
        <v>80.240171557733987</v>
      </c>
      <c r="AG2">
        <v>83.735324347841626</v>
      </c>
      <c r="AH2">
        <v>85.483415123078132</v>
      </c>
      <c r="AI2">
        <v>91.524342206521169</v>
      </c>
      <c r="AJ2">
        <v>91.359246939942167</v>
      </c>
      <c r="AK2">
        <v>93.212548291669606</v>
      </c>
      <c r="AL2">
        <v>95.645679362646433</v>
      </c>
      <c r="AM2">
        <v>98.051444857164384</v>
      </c>
      <c r="AN2">
        <v>100</v>
      </c>
      <c r="AO2">
        <v>98.232779239266179</v>
      </c>
      <c r="AP2">
        <v>99.152767781006503</v>
      </c>
      <c r="AQ2">
        <v>100.98670313837388</v>
      </c>
      <c r="AR2">
        <v>105.14678268219613</v>
      </c>
    </row>
    <row r="3" spans="1:46" x14ac:dyDescent="0.25">
      <c r="A3" s="24" t="s">
        <v>32</v>
      </c>
      <c r="B3" s="29">
        <v>23.041244338005892</v>
      </c>
      <c r="C3">
        <v>24.75447940220149</v>
      </c>
      <c r="D3">
        <v>26.187215441667384</v>
      </c>
      <c r="E3">
        <v>28.721250496036333</v>
      </c>
      <c r="F3">
        <v>29.971450262541328</v>
      </c>
      <c r="G3">
        <v>31.021526818553529</v>
      </c>
      <c r="H3">
        <v>31.249616735719631</v>
      </c>
      <c r="I3">
        <v>33.064956729906008</v>
      </c>
      <c r="J3">
        <v>36.735843054955502</v>
      </c>
      <c r="K3">
        <v>40.259652189024067</v>
      </c>
      <c r="L3">
        <v>44.178102667017967</v>
      </c>
      <c r="M3">
        <v>48.051128512297907</v>
      </c>
      <c r="N3">
        <v>49.452173685800503</v>
      </c>
      <c r="O3">
        <v>51.660471925738037</v>
      </c>
      <c r="P3">
        <v>54.056207344764232</v>
      </c>
      <c r="Q3">
        <v>55.440716906772771</v>
      </c>
      <c r="R3">
        <v>53.456069329126436</v>
      </c>
      <c r="S3">
        <v>55.75047157892206</v>
      </c>
      <c r="T3">
        <v>53.800042630885017</v>
      </c>
      <c r="U3">
        <v>55.938345945745979</v>
      </c>
      <c r="V3">
        <v>59.193464794018269</v>
      </c>
      <c r="W3">
        <v>60.204415350129537</v>
      </c>
      <c r="X3">
        <v>60.631135160724213</v>
      </c>
      <c r="Y3">
        <v>49.165304520166025</v>
      </c>
      <c r="Z3">
        <v>51.292870459621277</v>
      </c>
      <c r="AA3">
        <v>53.74804242033202</v>
      </c>
      <c r="AB3">
        <v>59.011901876528917</v>
      </c>
      <c r="AC3">
        <v>62.283963556062091</v>
      </c>
      <c r="AD3">
        <v>64.657472843150245</v>
      </c>
      <c r="AE3">
        <v>64.840234415956459</v>
      </c>
      <c r="AF3">
        <v>70.075099803140773</v>
      </c>
      <c r="AG3">
        <v>69.087164500193708</v>
      </c>
      <c r="AH3">
        <v>70.507643240052076</v>
      </c>
      <c r="AI3">
        <v>84.360426259938933</v>
      </c>
      <c r="AJ3">
        <v>89.524743616515451</v>
      </c>
      <c r="AK3">
        <v>92.472728799181127</v>
      </c>
      <c r="AL3">
        <v>97.36397585964221</v>
      </c>
      <c r="AM3">
        <v>100.8814194304644</v>
      </c>
      <c r="AN3">
        <v>100</v>
      </c>
      <c r="AO3">
        <v>96.40100335705209</v>
      </c>
      <c r="AP3">
        <v>102.32104714466817</v>
      </c>
      <c r="AQ3">
        <v>106.54020018386747</v>
      </c>
      <c r="AR3">
        <v>110.07133128987721</v>
      </c>
    </row>
    <row r="4" spans="1:46" x14ac:dyDescent="0.25">
      <c r="A4" s="24" t="s">
        <v>26</v>
      </c>
      <c r="B4" s="29">
        <v>104.95397157609356</v>
      </c>
      <c r="C4">
        <v>107.04936194795125</v>
      </c>
      <c r="D4">
        <v>110.48741440002803</v>
      </c>
      <c r="E4">
        <v>110.98075530414577</v>
      </c>
      <c r="F4">
        <v>114.67649524535392</v>
      </c>
      <c r="G4">
        <v>114.25441379755338</v>
      </c>
      <c r="H4">
        <v>116.46041400191925</v>
      </c>
      <c r="I4">
        <v>111.97159774369068</v>
      </c>
      <c r="J4">
        <v>117.1368139697742</v>
      </c>
      <c r="K4">
        <v>119.6149650312405</v>
      </c>
      <c r="L4">
        <v>119.13356806001221</v>
      </c>
      <c r="M4">
        <v>120.79483006126925</v>
      </c>
      <c r="N4">
        <v>115.47244718547634</v>
      </c>
      <c r="O4">
        <v>111.37927244105865</v>
      </c>
      <c r="P4">
        <v>116.22854673334002</v>
      </c>
      <c r="Q4">
        <v>115.93735873819264</v>
      </c>
      <c r="R4">
        <v>120.12544837639112</v>
      </c>
      <c r="S4">
        <v>116.5864028213711</v>
      </c>
      <c r="T4">
        <v>112.59413119005836</v>
      </c>
      <c r="U4">
        <v>116.37904481377095</v>
      </c>
      <c r="V4">
        <v>104.70024480986586</v>
      </c>
      <c r="W4">
        <v>98.446184417863563</v>
      </c>
      <c r="X4">
        <v>99.817763818753548</v>
      </c>
      <c r="Y4">
        <v>97.141300979140155</v>
      </c>
      <c r="Z4">
        <v>100.43070470691056</v>
      </c>
      <c r="AA4">
        <v>85.979965113301787</v>
      </c>
      <c r="AB4">
        <v>89.024316837673155</v>
      </c>
      <c r="AC4">
        <v>92.669766878699022</v>
      </c>
      <c r="AD4">
        <v>94.9729001987386</v>
      </c>
      <c r="AE4">
        <v>96.642180914538159</v>
      </c>
      <c r="AF4">
        <v>99.819160110594865</v>
      </c>
      <c r="AG4">
        <v>101.41551640770203</v>
      </c>
      <c r="AH4">
        <v>101.09264967867723</v>
      </c>
      <c r="AI4">
        <v>99.210190719875982</v>
      </c>
      <c r="AJ4">
        <v>99.542823581761184</v>
      </c>
      <c r="AK4">
        <v>100.97134282526082</v>
      </c>
      <c r="AL4">
        <v>100.78292431200815</v>
      </c>
      <c r="AM4">
        <v>102.21704487024161</v>
      </c>
      <c r="AN4">
        <v>100</v>
      </c>
      <c r="AO4">
        <v>94.884706876375603</v>
      </c>
      <c r="AP4">
        <v>97.524981698765629</v>
      </c>
      <c r="AQ4">
        <v>100.51552565422315</v>
      </c>
      <c r="AR4">
        <v>98.756682105007513</v>
      </c>
    </row>
    <row r="5" spans="1:46" x14ac:dyDescent="0.25">
      <c r="A5" s="24" t="s">
        <v>27</v>
      </c>
      <c r="B5" s="29">
        <v>8.45509337459373</v>
      </c>
      <c r="C5">
        <v>9.2775832409018566</v>
      </c>
      <c r="D5">
        <v>9.3553873089426691</v>
      </c>
      <c r="E5">
        <v>10.200297852086692</v>
      </c>
      <c r="F5">
        <v>9.8260356961347188</v>
      </c>
      <c r="G5">
        <v>12.452439523199837</v>
      </c>
      <c r="H5">
        <v>10.968922075363734</v>
      </c>
      <c r="I5">
        <v>11.745240266558774</v>
      </c>
      <c r="J5">
        <v>12.749821806461414</v>
      </c>
      <c r="K5">
        <v>14.397771554938704</v>
      </c>
      <c r="L5">
        <v>16.700954359170414</v>
      </c>
      <c r="M5">
        <v>18.685257772110088</v>
      </c>
      <c r="N5">
        <v>18.261732957421291</v>
      </c>
      <c r="O5">
        <v>18.250655348010252</v>
      </c>
      <c r="P5">
        <v>19.103187231916579</v>
      </c>
      <c r="Q5">
        <v>19.794040342952478</v>
      </c>
      <c r="R5">
        <v>18.168245597810941</v>
      </c>
      <c r="S5">
        <v>18.299739597361576</v>
      </c>
      <c r="T5">
        <v>23.577727387925481</v>
      </c>
      <c r="U5">
        <v>25.877905050573041</v>
      </c>
      <c r="V5">
        <v>29.141801734417243</v>
      </c>
      <c r="W5">
        <v>33.626238590642366</v>
      </c>
      <c r="X5">
        <v>39.994942758340912</v>
      </c>
      <c r="Y5">
        <v>43.211778184361791</v>
      </c>
      <c r="Z5">
        <v>53.543243474552817</v>
      </c>
      <c r="AA5">
        <v>50.931161359141072</v>
      </c>
      <c r="AB5">
        <v>51.411489368864558</v>
      </c>
      <c r="AC5">
        <v>57.680106846808535</v>
      </c>
      <c r="AD5">
        <v>58.565541315767945</v>
      </c>
      <c r="AE5">
        <v>66.986650853534712</v>
      </c>
      <c r="AF5">
        <v>72.978026571219914</v>
      </c>
      <c r="AG5">
        <v>75.015759679081015</v>
      </c>
      <c r="AH5">
        <v>76.47077744667564</v>
      </c>
      <c r="AI5">
        <v>83.019802376821545</v>
      </c>
      <c r="AJ5">
        <v>86.094043402997713</v>
      </c>
      <c r="AK5">
        <v>88.615169201663676</v>
      </c>
      <c r="AL5">
        <v>92.938529323239237</v>
      </c>
      <c r="AM5">
        <v>96.20936397611689</v>
      </c>
      <c r="AN5">
        <v>100</v>
      </c>
      <c r="AO5">
        <v>97.213660022685929</v>
      </c>
      <c r="AP5">
        <v>97.782165778511342</v>
      </c>
      <c r="AQ5">
        <v>100.7212133456526</v>
      </c>
      <c r="AR5">
        <v>103.65594486760831</v>
      </c>
    </row>
    <row r="6" spans="1:46" x14ac:dyDescent="0.25">
      <c r="A6" s="24" t="s">
        <v>28</v>
      </c>
      <c r="B6" s="29">
        <v>36.695472043787532</v>
      </c>
      <c r="C6">
        <v>37.478401747672265</v>
      </c>
      <c r="D6">
        <v>35.725017536828254</v>
      </c>
      <c r="E6">
        <v>35.514811075145843</v>
      </c>
      <c r="F6">
        <v>32.784652094114428</v>
      </c>
      <c r="G6">
        <v>40.141285101906107</v>
      </c>
      <c r="H6">
        <v>35.100981135636758</v>
      </c>
      <c r="I6">
        <v>35.521716730195038</v>
      </c>
      <c r="J6">
        <v>34.706762513625009</v>
      </c>
      <c r="K6">
        <v>35.762284997742597</v>
      </c>
      <c r="L6">
        <v>37.803693121567306</v>
      </c>
      <c r="M6">
        <v>38.886199659864168</v>
      </c>
      <c r="N6">
        <v>36.928069276487413</v>
      </c>
      <c r="O6">
        <v>35.328084834853193</v>
      </c>
      <c r="P6">
        <v>35.339488599484348</v>
      </c>
      <c r="Q6">
        <v>35.703074287869441</v>
      </c>
      <c r="R6">
        <v>33.987245650161682</v>
      </c>
      <c r="S6">
        <v>32.824367362446267</v>
      </c>
      <c r="T6">
        <v>43.824737369985286</v>
      </c>
      <c r="U6">
        <v>46.261477011979849</v>
      </c>
      <c r="V6">
        <v>49.231451201285545</v>
      </c>
      <c r="W6">
        <v>55.853442633871566</v>
      </c>
      <c r="X6">
        <v>65.964364104878143</v>
      </c>
      <c r="Y6">
        <v>87.890797394812651</v>
      </c>
      <c r="Z6">
        <v>104.38730177267632</v>
      </c>
      <c r="AA6">
        <v>94.759100174920292</v>
      </c>
      <c r="AB6">
        <v>87.12054303288383</v>
      </c>
      <c r="AC6">
        <v>92.608279167863785</v>
      </c>
      <c r="AD6">
        <v>90.578147800238881</v>
      </c>
      <c r="AE6">
        <v>103.31031566574667</v>
      </c>
      <c r="AF6">
        <v>104.14259384037156</v>
      </c>
      <c r="AG6">
        <v>108.58132653406361</v>
      </c>
      <c r="AH6">
        <v>108.45742948224964</v>
      </c>
      <c r="AI6">
        <v>98.410837945523738</v>
      </c>
      <c r="AJ6">
        <v>96.167874852327571</v>
      </c>
      <c r="AK6">
        <v>95.828435423491456</v>
      </c>
      <c r="AL6">
        <v>95.454739294148567</v>
      </c>
      <c r="AM6">
        <v>95.368765149495275</v>
      </c>
      <c r="AN6">
        <v>100</v>
      </c>
      <c r="AO6">
        <v>100.84299606573998</v>
      </c>
      <c r="AP6">
        <v>95.564078463994335</v>
      </c>
      <c r="AQ6">
        <v>94.538224230691839</v>
      </c>
      <c r="AR6">
        <v>94.171610039517276</v>
      </c>
    </row>
    <row r="7" spans="1:46" x14ac:dyDescent="0.25">
      <c r="A7" s="24" t="s">
        <v>29</v>
      </c>
      <c r="B7" s="29">
        <v>1241.3106151076258</v>
      </c>
      <c r="C7">
        <v>1153.849652094797</v>
      </c>
      <c r="D7">
        <v>1181.0031028262704</v>
      </c>
      <c r="E7">
        <v>1088.0148493060155</v>
      </c>
      <c r="F7">
        <v>1167.0677655940572</v>
      </c>
      <c r="G7">
        <v>917.52634963365017</v>
      </c>
      <c r="H7">
        <v>1061.7307079196967</v>
      </c>
      <c r="I7">
        <v>953.33594888218602</v>
      </c>
      <c r="J7">
        <v>918.7329497453137</v>
      </c>
      <c r="K7">
        <v>830.7880464335492</v>
      </c>
      <c r="L7">
        <v>713.33389396754148</v>
      </c>
      <c r="M7">
        <v>646.47130660177197</v>
      </c>
      <c r="N7">
        <v>632.31921885348845</v>
      </c>
      <c r="O7">
        <v>610.27546856393622</v>
      </c>
      <c r="P7">
        <v>608.42489435036066</v>
      </c>
      <c r="Q7">
        <v>585.71851289305516</v>
      </c>
      <c r="R7">
        <v>661.18353436869438</v>
      </c>
      <c r="S7">
        <v>637.09323403804228</v>
      </c>
      <c r="T7">
        <v>477.54446108202757</v>
      </c>
      <c r="U7">
        <v>449.72359465084998</v>
      </c>
      <c r="V7">
        <v>359.27855718753341</v>
      </c>
      <c r="W7">
        <v>292.76597247858558</v>
      </c>
      <c r="X7">
        <v>249.57596369590158</v>
      </c>
      <c r="Y7">
        <v>224.80283168327304</v>
      </c>
      <c r="Z7">
        <v>187.56933310295568</v>
      </c>
      <c r="AA7">
        <v>168.81603093048295</v>
      </c>
      <c r="AB7">
        <v>173.1603537079931</v>
      </c>
      <c r="AC7">
        <v>160.6615728448958</v>
      </c>
      <c r="AD7">
        <v>162.16515388575172</v>
      </c>
      <c r="AE7">
        <v>144.27080572492687</v>
      </c>
      <c r="AF7">
        <v>136.77974700121612</v>
      </c>
      <c r="AG7">
        <v>135.19228071749154</v>
      </c>
      <c r="AH7">
        <v>132.19775325178412</v>
      </c>
      <c r="AI7">
        <v>119.50183917514919</v>
      </c>
      <c r="AJ7">
        <v>115.62103444928363</v>
      </c>
      <c r="AK7">
        <v>113.9436326025377</v>
      </c>
      <c r="AL7">
        <v>108.44041222288571</v>
      </c>
      <c r="AM7">
        <v>106.24438271478031</v>
      </c>
      <c r="AN7">
        <v>100</v>
      </c>
      <c r="AO7">
        <v>97.604294349408462</v>
      </c>
      <c r="AP7">
        <v>99.736982631036966</v>
      </c>
      <c r="AQ7">
        <v>99.795785133441967</v>
      </c>
      <c r="AR7">
        <v>95.273534220484649</v>
      </c>
    </row>
    <row r="8" spans="1:46" ht="15.75" customHeight="1" x14ac:dyDescent="0.25">
      <c r="A8" s="24" t="s">
        <v>30</v>
      </c>
      <c r="B8" s="29">
        <v>0.86434121122599705</v>
      </c>
      <c r="C8">
        <v>0.86248468698393632</v>
      </c>
      <c r="D8">
        <v>0.84987461684425636</v>
      </c>
      <c r="E8">
        <v>0.84083581469427326</v>
      </c>
      <c r="F8">
        <v>0.8157606335768417</v>
      </c>
      <c r="G8">
        <v>0.80044442991631803</v>
      </c>
      <c r="H8">
        <v>0.77485350482315107</v>
      </c>
      <c r="I8">
        <v>0.76396274171696021</v>
      </c>
      <c r="J8">
        <v>0.75315904773213016</v>
      </c>
      <c r="K8">
        <v>0.73644133288074221</v>
      </c>
      <c r="L8">
        <v>0.73699808061420347</v>
      </c>
      <c r="M8">
        <v>0.72726238849751146</v>
      </c>
      <c r="N8">
        <v>0.69377056475994681</v>
      </c>
      <c r="O8">
        <v>0.66672379027288198</v>
      </c>
      <c r="P8">
        <v>0.65656441453308745</v>
      </c>
      <c r="Q8">
        <v>0.66507287633796408</v>
      </c>
      <c r="R8">
        <v>0.6415487985212569</v>
      </c>
      <c r="S8">
        <v>0.63719370049901569</v>
      </c>
      <c r="T8">
        <v>0.65495631298876689</v>
      </c>
      <c r="U8">
        <v>0.66135991333881927</v>
      </c>
      <c r="V8">
        <v>0.71539770832093286</v>
      </c>
      <c r="W8">
        <v>0.74956761078636758</v>
      </c>
      <c r="X8">
        <v>0.75941712655184135</v>
      </c>
      <c r="Y8">
        <v>0.766601729862877</v>
      </c>
      <c r="Z8">
        <v>0.76479252005089626</v>
      </c>
      <c r="AA8">
        <v>0.76090462933873526</v>
      </c>
      <c r="AB8">
        <v>0.75508384541554163</v>
      </c>
      <c r="AC8">
        <v>0.75599780567959951</v>
      </c>
      <c r="AD8">
        <v>0.74538590647235203</v>
      </c>
      <c r="AE8">
        <v>0.73683740294679723</v>
      </c>
      <c r="AF8">
        <v>0.72907003270458626</v>
      </c>
      <c r="AG8">
        <v>0.72306142996116396</v>
      </c>
      <c r="AH8">
        <v>0.71817790614274546</v>
      </c>
      <c r="AI8">
        <v>0.70647511246690597</v>
      </c>
      <c r="AJ8">
        <v>0.71153098898393852</v>
      </c>
      <c r="AK8">
        <v>0.71124815205009218</v>
      </c>
      <c r="AL8">
        <v>0.71250776951761052</v>
      </c>
      <c r="AM8">
        <v>0.71200620825445604</v>
      </c>
      <c r="AN8">
        <v>0.71024805828562299</v>
      </c>
      <c r="AO8">
        <v>0.70826960746676648</v>
      </c>
      <c r="AP8">
        <v>0.71165843594259892</v>
      </c>
      <c r="AQ8">
        <v>0.70783419309974849</v>
      </c>
      <c r="AR8">
        <v>0.71047949439293467</v>
      </c>
      <c r="AT8">
        <f>AVERAGE(B8:AR8)</f>
        <v>0.73456191942914362</v>
      </c>
    </row>
    <row r="9" spans="1:46" x14ac:dyDescent="0.25">
      <c r="A9" s="24" t="s">
        <v>31</v>
      </c>
      <c r="B9" s="29">
        <v>86.966465650382148</v>
      </c>
      <c r="C9">
        <v>90.21370698388786</v>
      </c>
      <c r="D9">
        <v>92.788364269967772</v>
      </c>
      <c r="E9">
        <v>96.559328649851423</v>
      </c>
      <c r="F9">
        <v>99.345279830159754</v>
      </c>
      <c r="G9">
        <v>98.463088680541034</v>
      </c>
      <c r="H9">
        <v>97.566890197117672</v>
      </c>
      <c r="I9">
        <v>98.860677512140001</v>
      </c>
      <c r="J9">
        <v>105.88463381720037</v>
      </c>
      <c r="K9">
        <v>110.5793891501955</v>
      </c>
      <c r="L9">
        <v>109.78075921235583</v>
      </c>
      <c r="M9">
        <v>112.18179525073415</v>
      </c>
      <c r="N9">
        <v>116.13965887941818</v>
      </c>
      <c r="O9">
        <v>123.65270849399515</v>
      </c>
      <c r="P9">
        <v>125.71179938416026</v>
      </c>
      <c r="Q9">
        <v>122.59804841438347</v>
      </c>
      <c r="R9">
        <v>119.93002547138489</v>
      </c>
      <c r="S9">
        <v>123.91515382960567</v>
      </c>
      <c r="T9">
        <v>111.0278505024437</v>
      </c>
      <c r="U9">
        <v>112.48921397361644</v>
      </c>
      <c r="V9">
        <v>100.85989249046415</v>
      </c>
      <c r="W9">
        <v>91.335911686792343</v>
      </c>
      <c r="X9">
        <v>88.357576392705667</v>
      </c>
      <c r="Y9">
        <v>68.903127483102949</v>
      </c>
      <c r="Z9">
        <v>70.270345398753093</v>
      </c>
      <c r="AA9">
        <v>71.836986592340196</v>
      </c>
      <c r="AB9">
        <v>76.920616825240231</v>
      </c>
      <c r="AC9">
        <v>77.450733997284487</v>
      </c>
      <c r="AD9">
        <v>78.867309758611697</v>
      </c>
      <c r="AE9">
        <v>78.452903658335842</v>
      </c>
      <c r="AF9">
        <v>83.363681184081656</v>
      </c>
      <c r="AG9">
        <v>81.446457613881265</v>
      </c>
      <c r="AH9">
        <v>81.479024978478179</v>
      </c>
      <c r="AI9">
        <v>96.755641811274927</v>
      </c>
      <c r="AJ9">
        <v>98.518288335019719</v>
      </c>
      <c r="AK9">
        <v>100.11095139351083</v>
      </c>
      <c r="AL9">
        <v>101.94748742769175</v>
      </c>
      <c r="AM9">
        <v>103.32844960956142</v>
      </c>
      <c r="AN9">
        <v>100</v>
      </c>
      <c r="AO9">
        <v>96.288439810244753</v>
      </c>
      <c r="AP9">
        <v>98.588775538839585</v>
      </c>
      <c r="AQ9">
        <v>101.9880233574076</v>
      </c>
      <c r="AR9">
        <v>101.12016277099892</v>
      </c>
    </row>
    <row r="10" spans="1:46" x14ac:dyDescent="0.25">
      <c r="A10" s="24" t="s">
        <v>11</v>
      </c>
      <c r="C10">
        <v>4.0586847532256831</v>
      </c>
      <c r="D10">
        <v>5.7877849749426558</v>
      </c>
      <c r="E10">
        <v>9.676611322091766</v>
      </c>
      <c r="F10">
        <v>4.3528737255974503</v>
      </c>
      <c r="G10">
        <v>3.5035894052968031</v>
      </c>
      <c r="H10">
        <v>0.73526334954501227</v>
      </c>
      <c r="I10">
        <v>5.8091592275798076</v>
      </c>
      <c r="J10">
        <v>11.102044847768733</v>
      </c>
      <c r="K10">
        <v>9.5922914544170688</v>
      </c>
      <c r="L10">
        <v>9.7329466722571034</v>
      </c>
      <c r="M10">
        <v>8.7668451369945934</v>
      </c>
      <c r="N10">
        <v>2.9157383330633335</v>
      </c>
      <c r="O10">
        <v>4.4655231011040852</v>
      </c>
      <c r="P10">
        <v>4.6374632861853504</v>
      </c>
      <c r="Q10">
        <v>2.5612406604449633</v>
      </c>
      <c r="R10">
        <v>-3.579765357261977</v>
      </c>
      <c r="S10">
        <v>4.2921267474215208</v>
      </c>
      <c r="T10">
        <v>-3.4984976679093283</v>
      </c>
      <c r="U10">
        <v>3.9745383280299196</v>
      </c>
      <c r="V10">
        <v>5.8191188767529711</v>
      </c>
      <c r="W10">
        <v>1.707875285944449</v>
      </c>
      <c r="X10">
        <v>0.70878490906856051</v>
      </c>
      <c r="Y10">
        <v>-18.910796590174272</v>
      </c>
      <c r="Z10">
        <v>4.327372646665073</v>
      </c>
      <c r="AA10">
        <v>4.78657548058945</v>
      </c>
      <c r="AB10">
        <v>9.7935835784145109</v>
      </c>
      <c r="AC10">
        <v>5.5447487294670417</v>
      </c>
      <c r="AD10">
        <v>3.8107871618538569</v>
      </c>
      <c r="AE10">
        <v>0.28266117552964154</v>
      </c>
      <c r="AF10">
        <v>8.0734831302461618</v>
      </c>
      <c r="AG10">
        <v>-1.4098236117000673</v>
      </c>
      <c r="AH10">
        <v>2.0560675056426447</v>
      </c>
      <c r="AI10">
        <v>19.647207569714563</v>
      </c>
      <c r="AJ10">
        <v>6.1217298033366507</v>
      </c>
      <c r="AK10">
        <v>3.2929278136707651</v>
      </c>
      <c r="AL10">
        <v>5.2893940991870059</v>
      </c>
      <c r="AM10">
        <v>3.6126745439122754</v>
      </c>
      <c r="AN10">
        <v>-0.87371830753427693</v>
      </c>
      <c r="AO10">
        <v>-3.5989966429479048</v>
      </c>
      <c r="AP10">
        <v>6.1410603432096034</v>
      </c>
      <c r="AQ10">
        <v>4.1234459155153003</v>
      </c>
      <c r="AR10">
        <v>3.3143650001743019</v>
      </c>
    </row>
    <row r="11" spans="1:46" x14ac:dyDescent="0.25">
      <c r="A11" s="24" t="s">
        <v>19</v>
      </c>
      <c r="C11">
        <v>1.996485069017595</v>
      </c>
      <c r="D11">
        <v>3.2116515124568368</v>
      </c>
      <c r="E11">
        <v>0.44651321310820169</v>
      </c>
      <c r="F11">
        <v>3.3300727960265508</v>
      </c>
      <c r="G11">
        <v>-0.36806273761460506</v>
      </c>
      <c r="H11">
        <v>1.9307789791601859</v>
      </c>
      <c r="I11">
        <v>-3.8543708578561264</v>
      </c>
      <c r="J11">
        <v>4.6129700121873674</v>
      </c>
      <c r="K11">
        <v>2.1156039484783618</v>
      </c>
      <c r="L11">
        <v>-0.40245547127197856</v>
      </c>
      <c r="M11">
        <v>1.3944533252124192</v>
      </c>
      <c r="N11">
        <v>-4.4061346608073375</v>
      </c>
      <c r="O11">
        <v>-3.5447198393943058</v>
      </c>
      <c r="P11">
        <v>4.353839081546873</v>
      </c>
      <c r="Q11">
        <v>-0.25053053086471211</v>
      </c>
      <c r="R11">
        <v>3.612372822513521</v>
      </c>
      <c r="S11">
        <v>-2.9461247411381786</v>
      </c>
      <c r="T11">
        <v>-3.4243029501729527</v>
      </c>
      <c r="U11">
        <v>3.3615549795607658</v>
      </c>
      <c r="V11">
        <v>-10.035139936569703</v>
      </c>
      <c r="W11">
        <v>-5.973300638751688</v>
      </c>
      <c r="X11">
        <v>1.3932275882508449</v>
      </c>
      <c r="Y11">
        <v>-2.6813492280524764</v>
      </c>
      <c r="Z11">
        <v>3.3862051409799143</v>
      </c>
      <c r="AA11">
        <v>-14.38876649903108</v>
      </c>
      <c r="AB11">
        <v>3.5407687364836793</v>
      </c>
      <c r="AC11">
        <v>4.0948924636770689</v>
      </c>
      <c r="AD11">
        <v>2.485312521670946</v>
      </c>
      <c r="AE11">
        <v>1.7576389815478377</v>
      </c>
      <c r="AF11">
        <v>3.2873628947448497</v>
      </c>
      <c r="AG11">
        <v>1.5992483761018139</v>
      </c>
      <c r="AH11">
        <v>-0.31836028692772134</v>
      </c>
      <c r="AI11">
        <v>-1.8621125915530334</v>
      </c>
      <c r="AJ11">
        <v>0.33528094187864621</v>
      </c>
      <c r="AK11">
        <v>1.4350800912597217</v>
      </c>
      <c r="AL11">
        <v>-0.18660592994068637</v>
      </c>
      <c r="AM11">
        <v>1.4229797041745318</v>
      </c>
      <c r="AN11">
        <v>-2.1689580960357557</v>
      </c>
      <c r="AO11">
        <v>-5.1152931236243981</v>
      </c>
      <c r="AP11">
        <v>2.782613668006606</v>
      </c>
      <c r="AQ11">
        <v>3.0664388789066299</v>
      </c>
      <c r="AR11">
        <v>-1.7498227639639707</v>
      </c>
    </row>
    <row r="12" spans="1:46" x14ac:dyDescent="0.25">
      <c r="A12" s="24" t="s">
        <v>7</v>
      </c>
      <c r="C12">
        <v>9.7277443295846311</v>
      </c>
      <c r="D12">
        <v>0.83862430571142177</v>
      </c>
      <c r="E12">
        <v>9.0312727334803675</v>
      </c>
      <c r="F12">
        <v>-3.6691296801240947</v>
      </c>
      <c r="G12">
        <v>26.729027944588779</v>
      </c>
      <c r="H12">
        <v>-11.913468401691073</v>
      </c>
      <c r="I12">
        <v>7.0774337337909943</v>
      </c>
      <c r="J12">
        <v>8.5530948461131082</v>
      </c>
      <c r="K12">
        <v>12.925276709688083</v>
      </c>
      <c r="L12">
        <v>15.996800584335391</v>
      </c>
      <c r="M12">
        <v>11.881377376797042</v>
      </c>
      <c r="N12">
        <v>-2.2666254854720624</v>
      </c>
      <c r="O12">
        <v>-6.0660231079201488E-2</v>
      </c>
      <c r="P12">
        <v>4.6712398412546374</v>
      </c>
      <c r="Q12">
        <v>3.616428518701098</v>
      </c>
      <c r="R12">
        <v>-8.2135567927160924</v>
      </c>
      <c r="S12">
        <v>0.72375727663258616</v>
      </c>
      <c r="T12">
        <v>28.841873746251977</v>
      </c>
      <c r="U12">
        <v>9.7557225291590832</v>
      </c>
      <c r="V12">
        <v>12.612677407485595</v>
      </c>
      <c r="W12">
        <v>15.388330814593676</v>
      </c>
      <c r="X12">
        <v>18.939686490747889</v>
      </c>
      <c r="Y12">
        <v>8.0431054632526191</v>
      </c>
      <c r="Z12">
        <v>23.908910311702812</v>
      </c>
      <c r="AA12">
        <v>-4.8784532760948185</v>
      </c>
      <c r="AB12">
        <v>0.94309259185443306</v>
      </c>
      <c r="AC12">
        <v>12.193028357860269</v>
      </c>
      <c r="AD12">
        <v>1.5350777197951748</v>
      </c>
      <c r="AE12">
        <v>14.378949376328066</v>
      </c>
      <c r="AF12">
        <v>8.9441338555427343</v>
      </c>
      <c r="AG12">
        <v>2.7922557016151428</v>
      </c>
      <c r="AH12">
        <v>1.9396161204248585</v>
      </c>
      <c r="AI12">
        <v>8.5640883338902185</v>
      </c>
      <c r="AJ12">
        <v>3.7030213734096762</v>
      </c>
      <c r="AK12">
        <v>2.9283394053928102</v>
      </c>
      <c r="AL12">
        <v>4.8788036636670862</v>
      </c>
      <c r="AM12">
        <v>3.5193527126964996</v>
      </c>
      <c r="AN12">
        <v>3.9399865743048768</v>
      </c>
      <c r="AO12">
        <v>-2.7863399773140674</v>
      </c>
      <c r="AP12">
        <v>0.58480027980918337</v>
      </c>
      <c r="AQ12">
        <v>3.0057092147033782</v>
      </c>
      <c r="AR12">
        <v>2.9137174031893087</v>
      </c>
    </row>
    <row r="13" spans="1:46" x14ac:dyDescent="0.25">
      <c r="A13" s="24" t="s">
        <v>16</v>
      </c>
      <c r="C13">
        <v>5.4479446764131412</v>
      </c>
      <c r="D13">
        <v>-4.6783857610814827</v>
      </c>
      <c r="E13">
        <v>-0.58840128340235109</v>
      </c>
      <c r="F13">
        <v>-7.6873814005505192</v>
      </c>
      <c r="G13">
        <v>22.439259037043001</v>
      </c>
      <c r="H13">
        <v>-12.556409077271946</v>
      </c>
      <c r="I13">
        <v>1.198643402395172</v>
      </c>
      <c r="J13">
        <v>-2.2942422033259469</v>
      </c>
      <c r="K13">
        <v>3.0412588431525833</v>
      </c>
      <c r="L13">
        <v>5.7082709450852143</v>
      </c>
      <c r="M13">
        <v>2.863494142796541</v>
      </c>
      <c r="N13">
        <v>-5.0355406301063947</v>
      </c>
      <c r="O13">
        <v>-4.332705372855628</v>
      </c>
      <c r="P13">
        <v>3.2279600449514056E-2</v>
      </c>
      <c r="Q13">
        <v>1.0288368700117401</v>
      </c>
      <c r="R13">
        <v>-4.8058288310783741</v>
      </c>
      <c r="S13">
        <v>-3.4215137633840098</v>
      </c>
      <c r="T13">
        <v>33.512816518512189</v>
      </c>
      <c r="U13">
        <v>5.5601922298419426</v>
      </c>
      <c r="V13">
        <v>6.4199726881538854</v>
      </c>
      <c r="W13">
        <v>13.450733770799573</v>
      </c>
      <c r="X13">
        <v>18.102593133399701</v>
      </c>
      <c r="Y13">
        <v>33.239816054427827</v>
      </c>
      <c r="Z13">
        <v>18.769319276692897</v>
      </c>
      <c r="AA13">
        <v>-9.2235371872369303</v>
      </c>
      <c r="AB13">
        <v>-8.0610275191892793</v>
      </c>
      <c r="AC13">
        <v>6.2990150703130965</v>
      </c>
      <c r="AD13">
        <v>-2.1921704904429129</v>
      </c>
      <c r="AE13">
        <v>14.056555775005819</v>
      </c>
      <c r="AF13">
        <v>0.80560994249370133</v>
      </c>
      <c r="AG13">
        <v>4.2621683693568002</v>
      </c>
      <c r="AH13">
        <v>-0.11410530315735246</v>
      </c>
      <c r="AI13">
        <v>-9.2631658197008466</v>
      </c>
      <c r="AJ13">
        <v>-2.2791830046582695</v>
      </c>
      <c r="AK13">
        <v>-0.35296550886390055</v>
      </c>
      <c r="AL13">
        <v>-0.38996371764959958</v>
      </c>
      <c r="AM13">
        <v>-9.0067968640461515E-2</v>
      </c>
      <c r="AN13">
        <v>4.8561338119928799</v>
      </c>
      <c r="AO13">
        <v>0.84299606573998709</v>
      </c>
      <c r="AP13">
        <v>-5.2347885403011052</v>
      </c>
      <c r="AQ13">
        <v>-1.0734726371991354</v>
      </c>
      <c r="AR13">
        <v>-0.38779466629281778</v>
      </c>
    </row>
    <row r="14" spans="1:46" x14ac:dyDescent="0.25">
      <c r="A14" s="24" t="s">
        <v>17</v>
      </c>
      <c r="C14">
        <v>-7.0458563673239549</v>
      </c>
      <c r="D14">
        <v>2.3532919286474385</v>
      </c>
      <c r="E14">
        <v>-7.8736671646097882</v>
      </c>
      <c r="F14">
        <v>7.2657938757421547</v>
      </c>
      <c r="G14">
        <v>-21.381913143097243</v>
      </c>
      <c r="H14">
        <v>15.716644905470488</v>
      </c>
      <c r="I14">
        <v>-10.209251576597422</v>
      </c>
      <c r="J14">
        <v>-3.6296752658331322</v>
      </c>
      <c r="K14">
        <v>-9.5724120198523508</v>
      </c>
      <c r="L14">
        <v>-14.137679636848544</v>
      </c>
      <c r="M14">
        <v>-9.3732525443143917</v>
      </c>
      <c r="N14">
        <v>-2.1891285202857769</v>
      </c>
      <c r="O14">
        <v>-3.4861743297193493</v>
      </c>
      <c r="P14">
        <v>-0.30323588426882653</v>
      </c>
      <c r="Q14">
        <v>-3.731994148850537</v>
      </c>
      <c r="R14">
        <v>12.884178972403104</v>
      </c>
      <c r="S14">
        <v>-3.6435118357346585</v>
      </c>
      <c r="T14">
        <v>-25.043237697684873</v>
      </c>
      <c r="U14">
        <v>-5.8258170073087312</v>
      </c>
      <c r="V14">
        <v>-20.11125022994068</v>
      </c>
      <c r="W14">
        <v>-18.512817806221072</v>
      </c>
      <c r="X14">
        <v>-14.752400498265949</v>
      </c>
      <c r="Y14">
        <v>-9.9260888932451881</v>
      </c>
      <c r="Z14">
        <v>-16.562735576558929</v>
      </c>
      <c r="AA14">
        <v>-9.9980641090082418</v>
      </c>
      <c r="AB14">
        <v>2.5734065382090998</v>
      </c>
      <c r="AC14">
        <v>-7.218038422452322</v>
      </c>
      <c r="AD14">
        <v>0.93586849315081544</v>
      </c>
      <c r="AE14">
        <v>-11.034644454770925</v>
      </c>
      <c r="AF14">
        <v>-5.1923593869667162</v>
      </c>
      <c r="AG14">
        <v>-1.1606003948161026</v>
      </c>
      <c r="AH14">
        <v>-2.2150136456126623</v>
      </c>
      <c r="AI14">
        <v>-9.6037290833939295</v>
      </c>
      <c r="AJ14">
        <v>-3.2474853547463933</v>
      </c>
      <c r="AK14">
        <v>-1.4507756782626835</v>
      </c>
      <c r="AL14">
        <v>-4.8297743840136516</v>
      </c>
      <c r="AM14">
        <v>-2.0251025084557339</v>
      </c>
      <c r="AN14">
        <v>-5.8773768129876114</v>
      </c>
      <c r="AO14">
        <v>-2.3957056505915397</v>
      </c>
      <c r="AP14">
        <v>2.1850352956743979</v>
      </c>
      <c r="AQ14">
        <v>5.8957571057205449E-2</v>
      </c>
      <c r="AR14">
        <v>-4.5315049196821171</v>
      </c>
    </row>
    <row r="15" spans="1:46" x14ac:dyDescent="0.25">
      <c r="A15" s="24" t="s">
        <v>23</v>
      </c>
      <c r="C15">
        <v>-0.21479066576350903</v>
      </c>
      <c r="D15">
        <v>-1.4620630754357711</v>
      </c>
      <c r="E15">
        <v>-1.0635453713802923</v>
      </c>
      <c r="F15">
        <v>-2.9821732946221924</v>
      </c>
      <c r="G15">
        <v>-1.877536501530741</v>
      </c>
      <c r="H15">
        <v>-3.1970895338533811</v>
      </c>
      <c r="I15">
        <v>-1.4055254365373915</v>
      </c>
      <c r="J15">
        <v>-1.4141650364452807</v>
      </c>
      <c r="K15">
        <v>-2.2196792167241908</v>
      </c>
      <c r="L15">
        <v>7.559974007480541E-2</v>
      </c>
      <c r="M15">
        <v>-1.3209928726786391</v>
      </c>
      <c r="N15">
        <v>-4.6051912304659552</v>
      </c>
      <c r="O15">
        <v>-3.8985185969115488</v>
      </c>
      <c r="P15">
        <v>-1.5237757956164111</v>
      </c>
      <c r="Q15">
        <v>1.2959066340699321</v>
      </c>
      <c r="R15">
        <v>-3.5370676889179276</v>
      </c>
      <c r="S15">
        <v>-0.67884127166624175</v>
      </c>
      <c r="T15">
        <v>2.7876315280330743</v>
      </c>
      <c r="U15">
        <v>0.97771411971445676</v>
      </c>
      <c r="V15">
        <v>8.1707091543103072</v>
      </c>
      <c r="W15">
        <v>4.7763505624910163</v>
      </c>
      <c r="X15">
        <v>1.3140263298117461</v>
      </c>
      <c r="Y15">
        <v>0.94606811722268702</v>
      </c>
      <c r="Z15">
        <v>-0.23600387808990764</v>
      </c>
      <c r="AA15">
        <v>-0.50835888299513021</v>
      </c>
      <c r="AB15">
        <v>-0.76498206197695984</v>
      </c>
      <c r="AC15">
        <v>0.12104089759130687</v>
      </c>
      <c r="AD15">
        <v>-1.4036944456086053</v>
      </c>
      <c r="AE15">
        <v>-1.1468560716437315</v>
      </c>
      <c r="AF15">
        <v>-1.0541498315839171</v>
      </c>
      <c r="AG15">
        <v>-0.82414616893969894</v>
      </c>
      <c r="AH15">
        <v>-0.67539542507208949</v>
      </c>
      <c r="AI15">
        <v>-1.6295117930728242</v>
      </c>
      <c r="AJ15">
        <v>0.71564821291130176</v>
      </c>
      <c r="AK15">
        <v>-3.9750473025812472E-2</v>
      </c>
      <c r="AL15">
        <v>0.17709957683371691</v>
      </c>
      <c r="AM15">
        <v>-7.0393795634549061E-2</v>
      </c>
      <c r="AN15">
        <v>-0.24692902231053804</v>
      </c>
      <c r="AO15">
        <v>-0.27855772300624526</v>
      </c>
      <c r="AP15">
        <v>0.47846588927529243</v>
      </c>
      <c r="AQ15">
        <v>-0.53737054880621526</v>
      </c>
      <c r="AR15">
        <v>0.37371764729277057</v>
      </c>
    </row>
    <row r="16" spans="1:46" x14ac:dyDescent="0.25">
      <c r="A16" s="24" t="s">
        <v>24</v>
      </c>
      <c r="C16">
        <v>0.47341705305075088</v>
      </c>
      <c r="D16">
        <v>2.8539535422701823</v>
      </c>
      <c r="E16">
        <v>4.0640487733052622</v>
      </c>
      <c r="F16">
        <v>2.8852221937156308</v>
      </c>
      <c r="G16">
        <v>-0.88800509810522676</v>
      </c>
      <c r="H16">
        <v>-0.91018725436395886</v>
      </c>
      <c r="I16">
        <v>1.326051606655132</v>
      </c>
      <c r="J16">
        <v>7.1049040749268988</v>
      </c>
      <c r="K16">
        <v>4.4338400802331535</v>
      </c>
      <c r="L16">
        <v>-0.72222314119940734</v>
      </c>
      <c r="M16">
        <v>2.1871191779005983</v>
      </c>
      <c r="N16">
        <v>3.5280801308607446</v>
      </c>
      <c r="O16">
        <v>6.4689785445102732</v>
      </c>
      <c r="P16">
        <v>1.6652210171887116</v>
      </c>
      <c r="Q16">
        <v>-2.4768963494520846</v>
      </c>
      <c r="R16">
        <v>-2.1762360637100908</v>
      </c>
      <c r="S16">
        <v>3.3228779386623497</v>
      </c>
      <c r="T16">
        <v>-10.400102754892405</v>
      </c>
      <c r="U16">
        <v>1.3162134226318178</v>
      </c>
      <c r="V16">
        <v>-10.338165831507961</v>
      </c>
      <c r="W16">
        <v>-9.4427830215784265</v>
      </c>
      <c r="X16">
        <v>-3.2608589973896929</v>
      </c>
      <c r="Y16">
        <v>-22.017861629813527</v>
      </c>
      <c r="Z16">
        <v>1.9842610424112062</v>
      </c>
      <c r="AA16">
        <v>2.2294485457515556</v>
      </c>
      <c r="AB16">
        <v>7.0766195438410673</v>
      </c>
      <c r="AC16">
        <v>0.68917436433024726</v>
      </c>
      <c r="AD16">
        <v>1.8290023712065562</v>
      </c>
      <c r="AE16">
        <v>-0.52544723732078635</v>
      </c>
      <c r="AF16">
        <v>6.2595229707906874</v>
      </c>
      <c r="AG16">
        <v>-2.2998307451980504</v>
      </c>
      <c r="AH16">
        <v>3.9986225983335011E-2</v>
      </c>
      <c r="AI16">
        <v>18.749140452812128</v>
      </c>
      <c r="AJ16">
        <v>1.821750639805475</v>
      </c>
      <c r="AK16">
        <v>1.6166166560619866</v>
      </c>
      <c r="AL16">
        <v>1.8345006301677902</v>
      </c>
      <c r="AM16">
        <v>1.3545818702487722</v>
      </c>
      <c r="AN16">
        <v>-3.2212325087024429</v>
      </c>
      <c r="AO16">
        <v>-3.7115601897552475</v>
      </c>
      <c r="AP16">
        <v>2.3890050904637139</v>
      </c>
      <c r="AQ16">
        <v>3.4479055044444262</v>
      </c>
      <c r="AR16">
        <v>-0.8509436283193228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Corrientes</vt:lpstr>
      <vt:lpstr>Deflactados</vt:lpstr>
      <vt:lpstr>2008</vt:lpstr>
      <vt:lpstr>2008 (2)</vt:lpstr>
      <vt:lpstr>Mathematica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GÁLVEZ</dc:creator>
  <cp:lastModifiedBy>Gálvez Soriano Oscar de Jesús</cp:lastModifiedBy>
  <dcterms:created xsi:type="dcterms:W3CDTF">2013-05-13T02:21:52Z</dcterms:created>
  <dcterms:modified xsi:type="dcterms:W3CDTF">2015-01-17T01:41:22Z</dcterms:modified>
</cp:coreProperties>
</file>