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data" sheetId="1" r:id="rId1"/>
    <sheet name="正调" sheetId="2" r:id="rId2"/>
    <sheet name="Sheet3" sheetId="3" state="hidden" r:id="rId3"/>
    <sheet name="单弦" sheetId="4" r:id="rId4"/>
    <sheet name="需求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D3" i="4" l="1"/>
  <c r="C27" i="4" s="1"/>
  <c r="D11" i="4"/>
  <c r="D10" i="4" s="1"/>
  <c r="C28" i="4" l="1"/>
  <c r="D27" i="4"/>
  <c r="F6" i="4"/>
  <c r="D6" i="4" s="1"/>
  <c r="F7" i="4"/>
  <c r="D7" i="4" s="1"/>
  <c r="AM22" i="4"/>
  <c r="AM23" i="4" s="1"/>
  <c r="T14" i="4"/>
  <c r="S14" i="4"/>
  <c r="R14" i="4"/>
  <c r="P14" i="4"/>
  <c r="D14" i="4"/>
  <c r="M14" i="4"/>
  <c r="G14" i="4"/>
  <c r="E14" i="4"/>
  <c r="O14" i="4"/>
  <c r="N14" i="4"/>
  <c r="F14" i="4"/>
  <c r="L14" i="4"/>
  <c r="H14" i="4"/>
  <c r="K14" i="4"/>
  <c r="I14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" i="2"/>
  <c r="I9" i="3"/>
  <c r="G9" i="3"/>
  <c r="F9" i="3"/>
  <c r="E9" i="3"/>
  <c r="D9" i="3"/>
  <c r="C9" i="3"/>
  <c r="B9" i="3"/>
  <c r="I8" i="3"/>
  <c r="G8" i="3" s="1"/>
  <c r="F8" i="3"/>
  <c r="E8" i="3"/>
  <c r="D8" i="3"/>
  <c r="C8" i="3"/>
  <c r="B8" i="3"/>
  <c r="I7" i="3"/>
  <c r="G7" i="3"/>
  <c r="F7" i="3"/>
  <c r="E7" i="3"/>
  <c r="D7" i="3"/>
  <c r="C7" i="3"/>
  <c r="B7" i="3"/>
  <c r="I6" i="3"/>
  <c r="G6" i="3" s="1"/>
  <c r="F6" i="3"/>
  <c r="E6" i="3"/>
  <c r="D6" i="3"/>
  <c r="C6" i="3"/>
  <c r="B6" i="3"/>
  <c r="I5" i="3"/>
  <c r="G5" i="3"/>
  <c r="F5" i="3"/>
  <c r="E5" i="3"/>
  <c r="D5" i="3"/>
  <c r="C5" i="3"/>
  <c r="B5" i="3"/>
  <c r="I4" i="3"/>
  <c r="G4" i="3" s="1"/>
  <c r="F4" i="3"/>
  <c r="E4" i="3"/>
  <c r="D4" i="3"/>
  <c r="C4" i="3"/>
  <c r="B4" i="3"/>
  <c r="I3" i="3"/>
  <c r="G3" i="3"/>
  <c r="F3" i="3"/>
  <c r="E3" i="3"/>
  <c r="D3" i="3"/>
  <c r="C3" i="3"/>
  <c r="B3" i="3"/>
  <c r="C29" i="4" l="1"/>
  <c r="D28" i="4"/>
  <c r="F22" i="4"/>
  <c r="F23" i="4" s="1"/>
  <c r="J22" i="4"/>
  <c r="J23" i="4" s="1"/>
  <c r="N22" i="4"/>
  <c r="N23" i="4" s="1"/>
  <c r="S22" i="4"/>
  <c r="S23" i="4" s="1"/>
  <c r="W22" i="4"/>
  <c r="W23" i="4" s="1"/>
  <c r="AA22" i="4"/>
  <c r="AA23" i="4" s="1"/>
  <c r="AE22" i="4"/>
  <c r="AE23" i="4" s="1"/>
  <c r="AI22" i="4"/>
  <c r="AI23" i="4" s="1"/>
  <c r="D22" i="4"/>
  <c r="D23" i="4" s="1"/>
  <c r="H22" i="4"/>
  <c r="H23" i="4" s="1"/>
  <c r="L22" i="4"/>
  <c r="L23" i="4" s="1"/>
  <c r="Q22" i="4"/>
  <c r="Q23" i="4" s="1"/>
  <c r="U22" i="4"/>
  <c r="U23" i="4" s="1"/>
  <c r="Y22" i="4"/>
  <c r="Y23" i="4" s="1"/>
  <c r="AC22" i="4"/>
  <c r="AC23" i="4" s="1"/>
  <c r="AG22" i="4"/>
  <c r="AG23" i="4" s="1"/>
  <c r="AK22" i="4"/>
  <c r="AK23" i="4" s="1"/>
  <c r="E22" i="4"/>
  <c r="E23" i="4" s="1"/>
  <c r="G22" i="4"/>
  <c r="G23" i="4" s="1"/>
  <c r="I22" i="4"/>
  <c r="I23" i="4" s="1"/>
  <c r="K22" i="4"/>
  <c r="K23" i="4" s="1"/>
  <c r="M22" i="4"/>
  <c r="M23" i="4" s="1"/>
  <c r="O22" i="4"/>
  <c r="O23" i="4" s="1"/>
  <c r="P22" i="4"/>
  <c r="P23" i="4" s="1"/>
  <c r="R22" i="4"/>
  <c r="R23" i="4" s="1"/>
  <c r="T22" i="4"/>
  <c r="T23" i="4" s="1"/>
  <c r="V22" i="4"/>
  <c r="V23" i="4" s="1"/>
  <c r="X22" i="4"/>
  <c r="X23" i="4" s="1"/>
  <c r="Z22" i="4"/>
  <c r="Z23" i="4" s="1"/>
  <c r="AB22" i="4"/>
  <c r="AB23" i="4" s="1"/>
  <c r="AD22" i="4"/>
  <c r="AD23" i="4" s="1"/>
  <c r="AF22" i="4"/>
  <c r="AF23" i="4" s="1"/>
  <c r="AH22" i="4"/>
  <c r="AH23" i="4" s="1"/>
  <c r="AJ22" i="4"/>
  <c r="AJ23" i="4" s="1"/>
  <c r="AL22" i="4"/>
  <c r="AL23" i="4" s="1"/>
  <c r="T16" i="4"/>
  <c r="T17" i="4" s="1"/>
  <c r="I16" i="4"/>
  <c r="I17" i="4" s="1"/>
  <c r="H16" i="4"/>
  <c r="H17" i="4" s="1"/>
  <c r="L16" i="4"/>
  <c r="L17" i="4" s="1"/>
  <c r="G16" i="4"/>
  <c r="G17" i="4" s="1"/>
  <c r="F16" i="4"/>
  <c r="F17" i="4" s="1"/>
  <c r="N16" i="4"/>
  <c r="N17" i="4" s="1"/>
  <c r="R16" i="4"/>
  <c r="R17" i="4" s="1"/>
  <c r="S16" i="4"/>
  <c r="S17" i="4" s="1"/>
  <c r="J16" i="4"/>
  <c r="J17" i="4" s="1"/>
  <c r="K16" i="4"/>
  <c r="K17" i="4" s="1"/>
  <c r="M16" i="4"/>
  <c r="M17" i="4" s="1"/>
  <c r="O16" i="4"/>
  <c r="O17" i="4" s="1"/>
  <c r="E16" i="4"/>
  <c r="E17" i="4" s="1"/>
  <c r="D16" i="4"/>
  <c r="D17" i="4" s="1"/>
  <c r="P16" i="4"/>
  <c r="P17" i="4" s="1"/>
  <c r="C30" i="4" l="1"/>
  <c r="D29" i="4"/>
  <c r="C31" i="4" l="1"/>
  <c r="D30" i="4"/>
  <c r="C32" i="4" l="1"/>
  <c r="D31" i="4"/>
  <c r="C33" i="4" l="1"/>
  <c r="D32" i="4"/>
  <c r="C34" i="4" l="1"/>
  <c r="D33" i="4"/>
  <c r="C35" i="4" l="1"/>
  <c r="D34" i="4"/>
  <c r="C36" i="4" l="1"/>
  <c r="D35" i="4"/>
  <c r="C37" i="4" l="1"/>
  <c r="D36" i="4"/>
  <c r="C38" i="4" l="1"/>
  <c r="D37" i="4"/>
  <c r="C39" i="4" l="1"/>
  <c r="D38" i="4"/>
  <c r="C40" i="4" l="1"/>
  <c r="D39" i="4"/>
  <c r="C41" i="4" l="1"/>
  <c r="D40" i="4"/>
  <c r="C42" i="4" l="1"/>
  <c r="D41" i="4"/>
  <c r="C43" i="4" l="1"/>
  <c r="D42" i="4"/>
  <c r="C44" i="4" l="1"/>
  <c r="D43" i="4"/>
  <c r="C45" i="4" l="1"/>
  <c r="D44" i="4"/>
  <c r="C46" i="4" l="1"/>
  <c r="D45" i="4"/>
  <c r="C47" i="4" l="1"/>
  <c r="D46" i="4"/>
  <c r="C48" i="4" l="1"/>
  <c r="D47" i="4"/>
  <c r="C49" i="4" l="1"/>
  <c r="D48" i="4"/>
  <c r="C50" i="4" l="1"/>
  <c r="D49" i="4"/>
  <c r="C51" i="4" l="1"/>
  <c r="D50" i="4"/>
  <c r="C52" i="4" l="1"/>
  <c r="D51" i="4"/>
  <c r="C53" i="4" l="1"/>
  <c r="D52" i="4"/>
  <c r="C54" i="4" l="1"/>
  <c r="D53" i="4"/>
  <c r="C55" i="4" l="1"/>
  <c r="D54" i="4"/>
  <c r="C56" i="4" l="1"/>
  <c r="D55" i="4"/>
  <c r="C57" i="4" l="1"/>
  <c r="D56" i="4"/>
  <c r="C58" i="4" l="1"/>
  <c r="D57" i="4"/>
  <c r="C59" i="4" l="1"/>
  <c r="D58" i="4"/>
  <c r="C60" i="4" l="1"/>
  <c r="D59" i="4"/>
  <c r="C61" i="4" l="1"/>
  <c r="D60" i="4"/>
  <c r="C62" i="4" l="1"/>
  <c r="D61" i="4"/>
  <c r="C63" i="4" l="1"/>
  <c r="D63" i="4" s="1"/>
  <c r="D62" i="4"/>
</calcChain>
</file>

<file path=xl/sharedStrings.xml><?xml version="1.0" encoding="utf-8"?>
<sst xmlns="http://schemas.openxmlformats.org/spreadsheetml/2006/main" count="582" uniqueCount="401">
  <si>
    <t>c</t>
    <phoneticPr fontId="1" type="noConversion"/>
  </si>
  <si>
    <t>#c</t>
    <phoneticPr fontId="1" type="noConversion"/>
  </si>
  <si>
    <t>d</t>
    <phoneticPr fontId="1" type="noConversion"/>
  </si>
  <si>
    <t>#d</t>
    <phoneticPr fontId="1" type="noConversion"/>
  </si>
  <si>
    <t>e</t>
    <phoneticPr fontId="1" type="noConversion"/>
  </si>
  <si>
    <t>f</t>
    <phoneticPr fontId="1" type="noConversion"/>
  </si>
  <si>
    <t>#f</t>
    <phoneticPr fontId="1" type="noConversion"/>
  </si>
  <si>
    <t>g</t>
    <phoneticPr fontId="1" type="noConversion"/>
  </si>
  <si>
    <t>#g</t>
    <phoneticPr fontId="1" type="noConversion"/>
  </si>
  <si>
    <t>a</t>
    <phoneticPr fontId="1" type="noConversion"/>
  </si>
  <si>
    <t>#a</t>
    <phoneticPr fontId="1" type="noConversion"/>
  </si>
  <si>
    <t>b</t>
    <phoneticPr fontId="1" type="noConversion"/>
  </si>
  <si>
    <t>音名</t>
    <phoneticPr fontId="1" type="noConversion"/>
  </si>
  <si>
    <t>散</t>
    <phoneticPr fontId="1" type="noConversion"/>
  </si>
  <si>
    <t>泛</t>
    <phoneticPr fontId="1" type="noConversion"/>
  </si>
  <si>
    <t>按</t>
    <phoneticPr fontId="1" type="noConversion"/>
  </si>
  <si>
    <t>一弦</t>
    <phoneticPr fontId="1" type="noConversion"/>
  </si>
  <si>
    <t>二弦</t>
    <phoneticPr fontId="1" type="noConversion"/>
  </si>
  <si>
    <t>三弦</t>
    <phoneticPr fontId="1" type="noConversion"/>
  </si>
  <si>
    <t>四弦</t>
    <phoneticPr fontId="1" type="noConversion"/>
  </si>
  <si>
    <t>五弦</t>
    <phoneticPr fontId="1" type="noConversion"/>
  </si>
  <si>
    <t>六弦</t>
    <phoneticPr fontId="1" type="noConversion"/>
  </si>
  <si>
    <t>七弦</t>
    <phoneticPr fontId="1" type="noConversion"/>
  </si>
  <si>
    <t>七徽一弦</t>
    <phoneticPr fontId="1" type="noConversion"/>
  </si>
  <si>
    <t>七徽二弦</t>
    <phoneticPr fontId="1" type="noConversion"/>
  </si>
  <si>
    <t>七徽三弦</t>
    <phoneticPr fontId="1" type="noConversion"/>
  </si>
  <si>
    <t>七徽五弦</t>
    <phoneticPr fontId="1" type="noConversion"/>
  </si>
  <si>
    <t>七徽七弦</t>
    <phoneticPr fontId="1" type="noConversion"/>
  </si>
  <si>
    <t>四徽三弦</t>
    <phoneticPr fontId="1" type="noConversion"/>
  </si>
  <si>
    <t>四徽五弦</t>
    <phoneticPr fontId="1" type="noConversion"/>
  </si>
  <si>
    <t>四徽七弦</t>
    <phoneticPr fontId="1" type="noConversion"/>
  </si>
  <si>
    <t>一徽三弦</t>
    <phoneticPr fontId="1" type="noConversion"/>
  </si>
  <si>
    <t>一徽四弦</t>
    <phoneticPr fontId="1" type="noConversion"/>
  </si>
  <si>
    <t>一徽五弦</t>
    <phoneticPr fontId="1" type="noConversion"/>
  </si>
  <si>
    <t>一徽六弦</t>
    <phoneticPr fontId="1" type="noConversion"/>
  </si>
  <si>
    <t>一徽七弦</t>
    <phoneticPr fontId="1" type="noConversion"/>
  </si>
  <si>
    <t>十一徽一弦</t>
    <phoneticPr fontId="1" type="noConversion"/>
  </si>
  <si>
    <t>七徽七分一弦</t>
    <phoneticPr fontId="1" type="noConversion"/>
  </si>
  <si>
    <t>正调</t>
    <phoneticPr fontId="1" type="noConversion"/>
  </si>
  <si>
    <t>徽外七分一弦</t>
    <phoneticPr fontId="1" type="noConversion"/>
  </si>
  <si>
    <t>十三徽一弦</t>
    <phoneticPr fontId="1" type="noConversion"/>
  </si>
  <si>
    <t>十一徽八分一弦</t>
    <phoneticPr fontId="1" type="noConversion"/>
  </si>
  <si>
    <t>s1</t>
    <phoneticPr fontId="1" type="noConversion"/>
  </si>
  <si>
    <t>数据集</t>
    <phoneticPr fontId="1" type="noConversion"/>
  </si>
  <si>
    <t>13.7a1</t>
    <phoneticPr fontId="1" type="noConversion"/>
  </si>
  <si>
    <t>弦名</t>
    <phoneticPr fontId="1" type="noConversion"/>
  </si>
  <si>
    <t>s</t>
    <phoneticPr fontId="1" type="noConversion"/>
  </si>
  <si>
    <t>音色名</t>
    <phoneticPr fontId="1" type="noConversion"/>
  </si>
  <si>
    <t>徽位名</t>
    <phoneticPr fontId="1" type="noConversion"/>
  </si>
  <si>
    <t>徽外七分</t>
    <phoneticPr fontId="1" type="noConversion"/>
  </si>
  <si>
    <t>一徽</t>
  </si>
  <si>
    <t>一徽</t>
    <phoneticPr fontId="1" type="noConversion"/>
  </si>
  <si>
    <t>二徽</t>
  </si>
  <si>
    <t>二徽</t>
    <phoneticPr fontId="1" type="noConversion"/>
  </si>
  <si>
    <t>三徽</t>
  </si>
  <si>
    <t>三徽</t>
    <phoneticPr fontId="1" type="noConversion"/>
  </si>
  <si>
    <t>四徽</t>
  </si>
  <si>
    <t>四徽</t>
    <phoneticPr fontId="1" type="noConversion"/>
  </si>
  <si>
    <t>五徽</t>
  </si>
  <si>
    <t>五徽</t>
    <phoneticPr fontId="1" type="noConversion"/>
  </si>
  <si>
    <t>六徽</t>
  </si>
  <si>
    <t>六徽</t>
    <phoneticPr fontId="1" type="noConversion"/>
  </si>
  <si>
    <t>七徽</t>
  </si>
  <si>
    <t>七徽</t>
    <phoneticPr fontId="1" type="noConversion"/>
  </si>
  <si>
    <t>八徽</t>
  </si>
  <si>
    <t>八徽</t>
    <phoneticPr fontId="1" type="noConversion"/>
  </si>
  <si>
    <t>九徽</t>
  </si>
  <si>
    <t>九徽</t>
    <phoneticPr fontId="1" type="noConversion"/>
  </si>
  <si>
    <t>十徽</t>
  </si>
  <si>
    <t>十徽</t>
    <phoneticPr fontId="1" type="noConversion"/>
  </si>
  <si>
    <t>十一徽</t>
  </si>
  <si>
    <t>十一徽</t>
    <phoneticPr fontId="1" type="noConversion"/>
  </si>
  <si>
    <t>十二徽</t>
  </si>
  <si>
    <t>十二徽</t>
    <phoneticPr fontId="1" type="noConversion"/>
  </si>
  <si>
    <t>十三徽</t>
  </si>
  <si>
    <t>十三徽</t>
    <phoneticPr fontId="1" type="noConversion"/>
  </si>
  <si>
    <t>s2,13a1</t>
    <phoneticPr fontId="1" type="noConversion"/>
  </si>
  <si>
    <t>11.8a1</t>
    <phoneticPr fontId="1" type="noConversion"/>
  </si>
  <si>
    <t>十一徽八分</t>
    <phoneticPr fontId="1" type="noConversion"/>
  </si>
  <si>
    <t>11a1</t>
    <phoneticPr fontId="1" type="noConversion"/>
  </si>
  <si>
    <t>s3,10a1</t>
    <phoneticPr fontId="1" type="noConversion"/>
  </si>
  <si>
    <t>十徽一弦</t>
    <phoneticPr fontId="1" type="noConversion"/>
  </si>
  <si>
    <t>九徽四分</t>
    <phoneticPr fontId="1" type="noConversion"/>
  </si>
  <si>
    <t>九徽四分一弦</t>
    <phoneticPr fontId="1" type="noConversion"/>
  </si>
  <si>
    <t>9.4a1</t>
    <phoneticPr fontId="1" type="noConversion"/>
  </si>
  <si>
    <t>镜像一</t>
    <phoneticPr fontId="1" type="noConversion"/>
  </si>
  <si>
    <t>镜像二</t>
    <phoneticPr fontId="1" type="noConversion"/>
  </si>
  <si>
    <t>镜像三</t>
    <phoneticPr fontId="1" type="noConversion"/>
  </si>
  <si>
    <t>镜像四</t>
    <phoneticPr fontId="1" type="noConversion"/>
  </si>
  <si>
    <t>镜像五</t>
    <phoneticPr fontId="1" type="noConversion"/>
  </si>
  <si>
    <t>镜像六</t>
    <phoneticPr fontId="1" type="noConversion"/>
  </si>
  <si>
    <t>基准</t>
    <phoneticPr fontId="1" type="noConversion"/>
  </si>
  <si>
    <t>高八度上三度</t>
    <phoneticPr fontId="1" type="noConversion"/>
  </si>
  <si>
    <t>上五度</t>
    <phoneticPr fontId="1" type="noConversion"/>
  </si>
  <si>
    <t>高八度</t>
    <phoneticPr fontId="1" type="noConversion"/>
  </si>
  <si>
    <t>高八度上五度</t>
    <phoneticPr fontId="1" type="noConversion"/>
  </si>
  <si>
    <t>高二八度</t>
    <phoneticPr fontId="1" type="noConversion"/>
  </si>
  <si>
    <t>六徽三分、七徽七分</t>
    <phoneticPr fontId="1" type="noConversion"/>
  </si>
  <si>
    <t>四徽四分</t>
    <phoneticPr fontId="1" type="noConversion"/>
  </si>
  <si>
    <t>c3</t>
    <phoneticPr fontId="1" type="noConversion"/>
  </si>
  <si>
    <t>g3</t>
    <phoneticPr fontId="1" type="noConversion"/>
  </si>
  <si>
    <t>c4</t>
    <phoneticPr fontId="1" type="noConversion"/>
  </si>
  <si>
    <t>e4</t>
    <phoneticPr fontId="1" type="noConversion"/>
  </si>
  <si>
    <t>g4</t>
    <phoneticPr fontId="1" type="noConversion"/>
  </si>
  <si>
    <t>c5</t>
    <phoneticPr fontId="1" type="noConversion"/>
  </si>
  <si>
    <t>#a4</t>
    <phoneticPr fontId="1" type="noConversion"/>
  </si>
  <si>
    <t>d3</t>
    <phoneticPr fontId="1" type="noConversion"/>
  </si>
  <si>
    <t>a3</t>
    <phoneticPr fontId="1" type="noConversion"/>
  </si>
  <si>
    <t>d4</t>
    <phoneticPr fontId="1" type="noConversion"/>
  </si>
  <si>
    <t>#f4</t>
    <phoneticPr fontId="1" type="noConversion"/>
  </si>
  <si>
    <t>a4</t>
    <phoneticPr fontId="1" type="noConversion"/>
  </si>
  <si>
    <t>d5</t>
    <phoneticPr fontId="1" type="noConversion"/>
  </si>
  <si>
    <t>f3</t>
    <phoneticPr fontId="1" type="noConversion"/>
  </si>
  <si>
    <t>f4</t>
  </si>
  <si>
    <t>f5</t>
    <phoneticPr fontId="1" type="noConversion"/>
  </si>
  <si>
    <t>#d5</t>
    <phoneticPr fontId="1" type="noConversion"/>
  </si>
  <si>
    <t>g4</t>
  </si>
  <si>
    <t>b4</t>
    <phoneticPr fontId="1" type="noConversion"/>
  </si>
  <si>
    <t>g5</t>
    <phoneticPr fontId="1" type="noConversion"/>
  </si>
  <si>
    <t>a4</t>
  </si>
  <si>
    <t>#c5</t>
    <phoneticPr fontId="1" type="noConversion"/>
  </si>
  <si>
    <t>e5</t>
    <phoneticPr fontId="1" type="noConversion"/>
  </si>
  <si>
    <t>a5</t>
    <phoneticPr fontId="1" type="noConversion"/>
  </si>
  <si>
    <t>c6</t>
    <phoneticPr fontId="1" type="noConversion"/>
  </si>
  <si>
    <t>#a5</t>
    <phoneticPr fontId="1" type="noConversion"/>
  </si>
  <si>
    <t>#f5</t>
    <phoneticPr fontId="1" type="noConversion"/>
  </si>
  <si>
    <t>d6</t>
    <phoneticPr fontId="1" type="noConversion"/>
  </si>
  <si>
    <t>正调泛音序列</t>
    <phoneticPr fontId="1" type="noConversion"/>
  </si>
  <si>
    <t>d3</t>
  </si>
  <si>
    <t>f3</t>
  </si>
  <si>
    <t>g3</t>
  </si>
  <si>
    <t>a3</t>
  </si>
  <si>
    <t>c4</t>
  </si>
  <si>
    <t>d4</t>
  </si>
  <si>
    <t>e4</t>
  </si>
  <si>
    <t>f4</t>
    <phoneticPr fontId="1" type="noConversion"/>
  </si>
  <si>
    <t>f调</t>
    <phoneticPr fontId="1" type="noConversion"/>
  </si>
  <si>
    <t>#1</t>
    <phoneticPr fontId="1" type="noConversion"/>
  </si>
  <si>
    <t>#4</t>
    <phoneticPr fontId="1" type="noConversion"/>
  </si>
  <si>
    <t>#5</t>
    <phoneticPr fontId="1" type="noConversion"/>
  </si>
  <si>
    <t>c调</t>
    <phoneticPr fontId="1" type="noConversion"/>
  </si>
  <si>
    <t>c2</t>
    <phoneticPr fontId="1" type="noConversion"/>
  </si>
  <si>
    <t>d2</t>
    <phoneticPr fontId="1" type="noConversion"/>
  </si>
  <si>
    <t>e2</t>
    <phoneticPr fontId="1" type="noConversion"/>
  </si>
  <si>
    <t>十一1</t>
    <phoneticPr fontId="1" type="noConversion"/>
  </si>
  <si>
    <t>f2</t>
    <phoneticPr fontId="1" type="noConversion"/>
  </si>
  <si>
    <t>g2</t>
    <phoneticPr fontId="1" type="noConversion"/>
  </si>
  <si>
    <t>a2</t>
    <phoneticPr fontId="1" type="noConversion"/>
  </si>
  <si>
    <t>b2</t>
    <phoneticPr fontId="1" type="noConversion"/>
  </si>
  <si>
    <t>七七1</t>
    <phoneticPr fontId="1" type="noConversion"/>
  </si>
  <si>
    <t>七1</t>
    <phoneticPr fontId="1" type="noConversion"/>
  </si>
  <si>
    <t>七2</t>
    <phoneticPr fontId="1" type="noConversion"/>
  </si>
  <si>
    <t>e3</t>
    <phoneticPr fontId="1" type="noConversion"/>
  </si>
  <si>
    <t>七3</t>
    <phoneticPr fontId="1" type="noConversion"/>
  </si>
  <si>
    <t>七4</t>
  </si>
  <si>
    <t>七5</t>
  </si>
  <si>
    <t>b3</t>
    <phoneticPr fontId="1" type="noConversion"/>
  </si>
  <si>
    <t>七6</t>
    <phoneticPr fontId="1" type="noConversion"/>
  </si>
  <si>
    <t>七7</t>
  </si>
  <si>
    <t>四3</t>
    <phoneticPr fontId="1" type="noConversion"/>
  </si>
  <si>
    <t>四4</t>
  </si>
  <si>
    <t>四5</t>
  </si>
  <si>
    <t>四6</t>
    <phoneticPr fontId="1" type="noConversion"/>
  </si>
  <si>
    <t>四7</t>
    <phoneticPr fontId="1" type="noConversion"/>
  </si>
  <si>
    <t>一3</t>
    <phoneticPr fontId="1" type="noConversion"/>
  </si>
  <si>
    <t>一4</t>
  </si>
  <si>
    <t>一5</t>
  </si>
  <si>
    <t>b5</t>
    <phoneticPr fontId="1" type="noConversion"/>
  </si>
  <si>
    <t>一6</t>
    <phoneticPr fontId="1" type="noConversion"/>
  </si>
  <si>
    <t>一7</t>
  </si>
  <si>
    <t>九徽一弦</t>
    <phoneticPr fontId="1" type="noConversion"/>
  </si>
  <si>
    <t>s4,9a1</t>
    <phoneticPr fontId="1" type="noConversion"/>
  </si>
  <si>
    <t>八徽四分一弦</t>
    <phoneticPr fontId="1" type="noConversion"/>
  </si>
  <si>
    <t>八徽一弦</t>
    <phoneticPr fontId="1" type="noConversion"/>
  </si>
  <si>
    <t>八徽四分</t>
    <phoneticPr fontId="1" type="noConversion"/>
  </si>
  <si>
    <t>8.4a1</t>
    <phoneticPr fontId="1" type="noConversion"/>
  </si>
  <si>
    <t>s5,8a1</t>
    <phoneticPr fontId="1" type="noConversion"/>
  </si>
  <si>
    <t>七徽三分一弦</t>
    <phoneticPr fontId="1" type="noConversion"/>
  </si>
  <si>
    <t>7.7a1</t>
    <phoneticPr fontId="1" type="noConversion"/>
  </si>
  <si>
    <t>7.3a1</t>
    <phoneticPr fontId="1" type="noConversion"/>
  </si>
  <si>
    <t>七徽七分</t>
    <phoneticPr fontId="1" type="noConversion"/>
  </si>
  <si>
    <t>七徽三分</t>
    <phoneticPr fontId="1" type="noConversion"/>
  </si>
  <si>
    <t>s6,7f1,7a1</t>
    <phoneticPr fontId="1" type="noConversion"/>
  </si>
  <si>
    <t>六徽四分一弦</t>
    <phoneticPr fontId="1" type="noConversion"/>
  </si>
  <si>
    <t>六徽四分</t>
    <phoneticPr fontId="1" type="noConversion"/>
  </si>
  <si>
    <t>s7,7f2,6.4a1</t>
    <phoneticPr fontId="1" type="noConversion"/>
  </si>
  <si>
    <t>六徽七分一弦</t>
    <phoneticPr fontId="1" type="noConversion"/>
  </si>
  <si>
    <t>6.7a1</t>
    <phoneticPr fontId="1" type="noConversion"/>
  </si>
  <si>
    <t>六徽七分</t>
    <phoneticPr fontId="1" type="noConversion"/>
  </si>
  <si>
    <t>六徽二分一弦</t>
    <phoneticPr fontId="1" type="noConversion"/>
  </si>
  <si>
    <t>六徽一弦</t>
    <phoneticPr fontId="1" type="noConversion"/>
  </si>
  <si>
    <t>6.2a1</t>
    <phoneticPr fontId="1" type="noConversion"/>
  </si>
  <si>
    <t>6a1</t>
    <phoneticPr fontId="1" type="noConversion"/>
  </si>
  <si>
    <t>六徽二分</t>
    <phoneticPr fontId="1" type="noConversion"/>
  </si>
  <si>
    <t>五徽七分一弦</t>
    <phoneticPr fontId="1" type="noConversion"/>
  </si>
  <si>
    <t>7f3,5.7a1</t>
    <phoneticPr fontId="1" type="noConversion"/>
  </si>
  <si>
    <t>五徽七分</t>
    <phoneticPr fontId="1" type="noConversion"/>
  </si>
  <si>
    <t>五徽二分一弦</t>
    <phoneticPr fontId="1" type="noConversion"/>
  </si>
  <si>
    <t>五徽一弦</t>
    <phoneticPr fontId="1" type="noConversion"/>
  </si>
  <si>
    <t>5.2a1</t>
    <phoneticPr fontId="1" type="noConversion"/>
  </si>
  <si>
    <t>五徽二分</t>
    <phoneticPr fontId="1" type="noConversion"/>
  </si>
  <si>
    <t>四徽八分一弦</t>
    <phoneticPr fontId="1" type="noConversion"/>
  </si>
  <si>
    <t>四徽六分一弦</t>
    <phoneticPr fontId="1" type="noConversion"/>
  </si>
  <si>
    <t>4.8a1</t>
    <phoneticPr fontId="1" type="noConversion"/>
  </si>
  <si>
    <t>7f5,4.6a1</t>
    <phoneticPr fontId="1" type="noConversion"/>
  </si>
  <si>
    <t>四徽八分</t>
    <phoneticPr fontId="1" type="noConversion"/>
  </si>
  <si>
    <t>四徽六分</t>
    <phoneticPr fontId="1" type="noConversion"/>
  </si>
  <si>
    <t>四徽三分一弦</t>
    <phoneticPr fontId="1" type="noConversion"/>
  </si>
  <si>
    <t>四徽一分一弦</t>
    <phoneticPr fontId="1" type="noConversion"/>
  </si>
  <si>
    <t>四徽一弦</t>
    <phoneticPr fontId="1" type="noConversion"/>
  </si>
  <si>
    <t>4.3a1</t>
    <phoneticPr fontId="1" type="noConversion"/>
  </si>
  <si>
    <t>4.1a1</t>
    <phoneticPr fontId="1" type="noConversion"/>
  </si>
  <si>
    <t>四徽三分</t>
    <phoneticPr fontId="1" type="noConversion"/>
  </si>
  <si>
    <t>四徽一分</t>
    <phoneticPr fontId="1" type="noConversion"/>
  </si>
  <si>
    <t>三徽八分一弦</t>
    <phoneticPr fontId="1" type="noConversion"/>
  </si>
  <si>
    <t>三徽五分一弦</t>
    <phoneticPr fontId="1" type="noConversion"/>
  </si>
  <si>
    <t>3.8a1</t>
    <phoneticPr fontId="1" type="noConversion"/>
  </si>
  <si>
    <t>7f7,3.5a1</t>
    <phoneticPr fontId="1" type="noConversion"/>
  </si>
  <si>
    <t>三徽八分</t>
    <phoneticPr fontId="1" type="noConversion"/>
  </si>
  <si>
    <t>三徽五分</t>
    <phoneticPr fontId="1" type="noConversion"/>
  </si>
  <si>
    <t>十一徽一弦、八徽一弦、六徽一弦、三徽一弦</t>
    <phoneticPr fontId="1" type="noConversion"/>
  </si>
  <si>
    <t>11f1,8f1,6f1,3f1</t>
    <phoneticPr fontId="1" type="noConversion"/>
  </si>
  <si>
    <t>十三徽一弦、一徽一弦、四徽六弦</t>
    <phoneticPr fontId="1" type="noConversion"/>
  </si>
  <si>
    <t>13f1,1f1,4f6</t>
    <phoneticPr fontId="1" type="noConversion"/>
  </si>
  <si>
    <t>十二徽一弦、二徽一弦、四徽四弦</t>
    <phoneticPr fontId="1" type="noConversion"/>
  </si>
  <si>
    <t>12f1,2f1,4f4</t>
    <phoneticPr fontId="1" type="noConversion"/>
  </si>
  <si>
    <t>十徽一弦、四徽一弦、七徽六弦</t>
    <phoneticPr fontId="1" type="noConversion"/>
  </si>
  <si>
    <t>10f1,4f1,7f6,4a1</t>
    <phoneticPr fontId="1" type="noConversion"/>
  </si>
  <si>
    <t>九徽一弦、五徽一弦、七徽四弦</t>
    <phoneticPr fontId="1" type="noConversion"/>
  </si>
  <si>
    <t>9f1,5f1,7f4,5a1</t>
    <phoneticPr fontId="1" type="noConversion"/>
  </si>
  <si>
    <t>钢琴键</t>
    <phoneticPr fontId="1" type="noConversion"/>
  </si>
  <si>
    <t>a0</t>
    <phoneticPr fontId="1" type="noConversion"/>
  </si>
  <si>
    <t>b0</t>
    <phoneticPr fontId="1" type="noConversion"/>
  </si>
  <si>
    <t>#a0</t>
    <phoneticPr fontId="1" type="noConversion"/>
  </si>
  <si>
    <t>c1</t>
    <phoneticPr fontId="1" type="noConversion"/>
  </si>
  <si>
    <t>c2</t>
  </si>
  <si>
    <t>#c2</t>
  </si>
  <si>
    <t>d2</t>
  </si>
  <si>
    <t>#d2</t>
  </si>
  <si>
    <t>e2</t>
  </si>
  <si>
    <t>f2</t>
  </si>
  <si>
    <t>#f2</t>
  </si>
  <si>
    <t>g2</t>
  </si>
  <si>
    <t>#g2</t>
  </si>
  <si>
    <t>a2</t>
  </si>
  <si>
    <t>#a2</t>
  </si>
  <si>
    <t>b2</t>
  </si>
  <si>
    <t>c3</t>
  </si>
  <si>
    <t>#c3</t>
  </si>
  <si>
    <t>#d3</t>
  </si>
  <si>
    <t>e3</t>
  </si>
  <si>
    <t>#f3</t>
  </si>
  <si>
    <t>#g3</t>
  </si>
  <si>
    <t>#a3</t>
  </si>
  <si>
    <t>b3</t>
  </si>
  <si>
    <t>#c4</t>
  </si>
  <si>
    <t>#d4</t>
  </si>
  <si>
    <t>#f4</t>
  </si>
  <si>
    <t>#g4</t>
  </si>
  <si>
    <t>#a4</t>
  </si>
  <si>
    <t>b4</t>
  </si>
  <si>
    <t>c5</t>
  </si>
  <si>
    <t>#c5</t>
  </si>
  <si>
    <t>d5</t>
  </si>
  <si>
    <t>#d5</t>
  </si>
  <si>
    <t>e5</t>
  </si>
  <si>
    <t>f5</t>
  </si>
  <si>
    <t>#f5</t>
  </si>
  <si>
    <t>g5</t>
  </si>
  <si>
    <t>#g5</t>
  </si>
  <si>
    <t>a5</t>
  </si>
  <si>
    <t>#a5</t>
  </si>
  <si>
    <t>b5</t>
  </si>
  <si>
    <t>c6</t>
  </si>
  <si>
    <t>#c6</t>
  </si>
  <si>
    <t>d6</t>
  </si>
  <si>
    <t>#c1</t>
  </si>
  <si>
    <t>d1</t>
  </si>
  <si>
    <t>#d1</t>
  </si>
  <si>
    <t>e1</t>
  </si>
  <si>
    <t>f1</t>
  </si>
  <si>
    <t>#f1</t>
  </si>
  <si>
    <t>g1</t>
  </si>
  <si>
    <t>#g1</t>
  </si>
  <si>
    <t>a1</t>
  </si>
  <si>
    <t>#a1</t>
  </si>
  <si>
    <t>b1</t>
  </si>
  <si>
    <t>#d6</t>
  </si>
  <si>
    <t>e6</t>
  </si>
  <si>
    <t>f6</t>
  </si>
  <si>
    <t>#f6</t>
  </si>
  <si>
    <t>g6</t>
  </si>
  <si>
    <t>#g6</t>
  </si>
  <si>
    <t>a6</t>
  </si>
  <si>
    <t>#a6</t>
  </si>
  <si>
    <t>b6</t>
  </si>
  <si>
    <t>c7</t>
  </si>
  <si>
    <t>#c7</t>
  </si>
  <si>
    <t>d7</t>
  </si>
  <si>
    <t>#d7</t>
  </si>
  <si>
    <t>e7</t>
  </si>
  <si>
    <t>f7</t>
  </si>
  <si>
    <t>#f7</t>
  </si>
  <si>
    <t>g7</t>
  </si>
  <si>
    <t>#g7</t>
  </si>
  <si>
    <t>a7</t>
  </si>
  <si>
    <t>#a7</t>
  </si>
  <si>
    <t>b7</t>
  </si>
  <si>
    <t>c8</t>
  </si>
  <si>
    <t>散音</t>
    <phoneticPr fontId="1" type="noConversion"/>
  </si>
  <si>
    <t>泛音</t>
    <phoneticPr fontId="1" type="noConversion"/>
  </si>
  <si>
    <t>高八度三度</t>
    <phoneticPr fontId="1" type="noConversion"/>
  </si>
  <si>
    <t>高二八度三度</t>
  </si>
  <si>
    <t>高二八度三度</t>
    <phoneticPr fontId="1" type="noConversion"/>
  </si>
  <si>
    <t>高八度五度</t>
    <phoneticPr fontId="1" type="noConversion"/>
  </si>
  <si>
    <t>按音</t>
    <phoneticPr fontId="1" type="noConversion"/>
  </si>
  <si>
    <t>高二八度五度</t>
  </si>
  <si>
    <t>高二八度五度</t>
    <phoneticPr fontId="1" type="noConversion"/>
  </si>
  <si>
    <t>高三八度</t>
    <phoneticPr fontId="1" type="noConversion"/>
  </si>
  <si>
    <t>高二八度10音</t>
  </si>
  <si>
    <t>高二八度10音</t>
    <phoneticPr fontId="1" type="noConversion"/>
  </si>
  <si>
    <t>六徽三分</t>
    <phoneticPr fontId="1" type="noConversion"/>
  </si>
  <si>
    <t>高1音</t>
    <phoneticPr fontId="1" type="noConversion"/>
  </si>
  <si>
    <t>高3音</t>
  </si>
  <si>
    <t>高6音</t>
  </si>
  <si>
    <t>高8音</t>
  </si>
  <si>
    <t>高10音</t>
  </si>
  <si>
    <t>徽位</t>
    <phoneticPr fontId="1" type="noConversion"/>
  </si>
  <si>
    <t>钢琴键数值</t>
    <phoneticPr fontId="1" type="noConversion"/>
  </si>
  <si>
    <t>散音音程差</t>
    <phoneticPr fontId="1" type="noConversion"/>
  </si>
  <si>
    <t>音程差数值</t>
    <phoneticPr fontId="1" type="noConversion"/>
  </si>
  <si>
    <t>高二度</t>
    <phoneticPr fontId="1" type="noConversion"/>
  </si>
  <si>
    <t>高三度</t>
    <phoneticPr fontId="1" type="noConversion"/>
  </si>
  <si>
    <t>高四度</t>
    <phoneticPr fontId="1" type="noConversion"/>
  </si>
  <si>
    <t>高五度</t>
    <phoneticPr fontId="1" type="noConversion"/>
  </si>
  <si>
    <t>高六度</t>
    <phoneticPr fontId="1" type="noConversion"/>
  </si>
  <si>
    <t>高七度</t>
    <phoneticPr fontId="1" type="noConversion"/>
  </si>
  <si>
    <t>高八度1音</t>
    <phoneticPr fontId="1" type="noConversion"/>
  </si>
  <si>
    <t>高八度二度</t>
    <phoneticPr fontId="1" type="noConversion"/>
  </si>
  <si>
    <t>高八度3音</t>
    <phoneticPr fontId="1" type="noConversion"/>
  </si>
  <si>
    <t>高八度四度</t>
    <phoneticPr fontId="1" type="noConversion"/>
  </si>
  <si>
    <t>高八度6音</t>
    <phoneticPr fontId="1" type="noConversion"/>
  </si>
  <si>
    <t>高八度8音</t>
    <phoneticPr fontId="1" type="noConversion"/>
  </si>
  <si>
    <t>高八度六度</t>
    <phoneticPr fontId="1" type="noConversion"/>
  </si>
  <si>
    <t>高八度10音</t>
    <phoneticPr fontId="1" type="noConversion"/>
  </si>
  <si>
    <t>高八度七度</t>
    <phoneticPr fontId="1" type="noConversion"/>
  </si>
  <si>
    <t>高二八度二度</t>
  </si>
  <si>
    <t>高二八度3音</t>
  </si>
  <si>
    <t>高二八度四度</t>
  </si>
  <si>
    <t>高二八度6音</t>
  </si>
  <si>
    <t>高二八度8音</t>
  </si>
  <si>
    <t>高二八度六度</t>
  </si>
  <si>
    <t>高二八度七度</t>
  </si>
  <si>
    <t>高二八度1音</t>
    <phoneticPr fontId="1" type="noConversion"/>
  </si>
  <si>
    <t>给出七弦音高，推算所有音域内所有散泛按音集合</t>
    <phoneticPr fontId="1" type="noConversion"/>
  </si>
  <si>
    <t>给出单弦音高，推算散音、泛音、按音音高</t>
    <phoneticPr fontId="1" type="noConversion"/>
  </si>
  <si>
    <t>音高</t>
    <phoneticPr fontId="1" type="noConversion"/>
  </si>
  <si>
    <t>#c2</t>
    <phoneticPr fontId="1" type="noConversion"/>
  </si>
  <si>
    <t>七弦音高</t>
    <phoneticPr fontId="1" type="noConversion"/>
  </si>
  <si>
    <t>c2,d2,f2,g2,a2,c3,d3</t>
    <phoneticPr fontId="1" type="noConversion"/>
  </si>
  <si>
    <t>音域</t>
    <phoneticPr fontId="1" type="noConversion"/>
  </si>
  <si>
    <t>c2-c5</t>
    <phoneticPr fontId="1" type="noConversion"/>
  </si>
  <si>
    <t>音域</t>
    <phoneticPr fontId="1" type="noConversion"/>
  </si>
  <si>
    <t>下限</t>
    <phoneticPr fontId="1" type="noConversion"/>
  </si>
  <si>
    <t>上限</t>
    <phoneticPr fontId="1" type="noConversion"/>
  </si>
  <si>
    <t>需求</t>
    <phoneticPr fontId="1" type="noConversion"/>
  </si>
  <si>
    <t>钢琴键数值</t>
    <phoneticPr fontId="1" type="noConversion"/>
  </si>
  <si>
    <t>音位表</t>
    <phoneticPr fontId="1" type="noConversion"/>
  </si>
  <si>
    <t>散</t>
    <phoneticPr fontId="1" type="noConversion"/>
  </si>
  <si>
    <t>泛</t>
    <phoneticPr fontId="1" type="noConversion"/>
  </si>
  <si>
    <t>按</t>
    <phoneticPr fontId="1" type="noConversion"/>
  </si>
  <si>
    <t xml:space="preserve">        '1':'一徽',</t>
  </si>
  <si>
    <t xml:space="preserve">        '2':'二徽',</t>
  </si>
  <si>
    <t xml:space="preserve">        '3':'三徽',</t>
  </si>
  <si>
    <t xml:space="preserve">        '4':'四徽',</t>
  </si>
  <si>
    <t xml:space="preserve">        '5':'五徽',</t>
  </si>
  <si>
    <t xml:space="preserve">        '6':'六徽',</t>
  </si>
  <si>
    <t xml:space="preserve">        '7':'七徽',</t>
  </si>
  <si>
    <t xml:space="preserve">        '8':'八徽',</t>
  </si>
  <si>
    <t xml:space="preserve">        '9':'九徽',</t>
  </si>
  <si>
    <t xml:space="preserve">        '10':'十徽',</t>
  </si>
  <si>
    <t xml:space="preserve">        '11':'十一徽',</t>
  </si>
  <si>
    <t xml:space="preserve">        '12':'十二徽',</t>
  </si>
  <si>
    <t xml:space="preserve">        '13':'十三徽',</t>
  </si>
  <si>
    <t xml:space="preserve">        '13.7':'徽外七分',</t>
  </si>
  <si>
    <t xml:space="preserve">        '11.8':'十一徽八分',</t>
  </si>
  <si>
    <t xml:space="preserve">        '9.4':'九徽四分',</t>
  </si>
  <si>
    <t xml:space="preserve">        '8.4':'八徽四分',</t>
  </si>
  <si>
    <t xml:space="preserve">        '7.7':'七徽七分',</t>
  </si>
  <si>
    <t xml:space="preserve">        '7.3':'七徽三分',</t>
  </si>
  <si>
    <t xml:space="preserve">        '6.7':'六徽七分',</t>
  </si>
  <si>
    <t xml:space="preserve">        '6.4':'六徽四分',</t>
  </si>
  <si>
    <t xml:space="preserve">        '6.2':'六徽二分',</t>
  </si>
  <si>
    <t xml:space="preserve">        '5.7':'五徽七分',</t>
  </si>
  <si>
    <t xml:space="preserve">        '5.2':'五徽二分',</t>
  </si>
  <si>
    <t xml:space="preserve">        '4.8':'四徽八分',</t>
  </si>
  <si>
    <t xml:space="preserve">        '4.6':'四徽六分',</t>
  </si>
  <si>
    <t xml:space="preserve">        '4.3':'四徽三分',</t>
  </si>
  <si>
    <t xml:space="preserve">        '4.1':'四徽一分',</t>
  </si>
  <si>
    <t xml:space="preserve">        '3.8':'三徽八分',</t>
  </si>
  <si>
    <t xml:space="preserve">        '3.5':'三徽五分',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</si>
</sst>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0" xfId="0" applyFill="1" applyBorder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M14" sqref="M14"/>
    </sheetView>
  </sheetViews>
  <sheetFormatPr defaultRowHeight="13.5" x14ac:dyDescent="0.15"/>
  <cols>
    <col min="14" max="14" width="11" bestFit="1" customWidth="1"/>
  </cols>
  <sheetData>
    <row r="1" spans="1:14" x14ac:dyDescent="0.15">
      <c r="B1" t="s">
        <v>12</v>
      </c>
      <c r="E1" t="s">
        <v>230</v>
      </c>
      <c r="H1" t="s">
        <v>45</v>
      </c>
      <c r="K1" t="s">
        <v>47</v>
      </c>
      <c r="N1" t="s">
        <v>48</v>
      </c>
    </row>
    <row r="2" spans="1:14" x14ac:dyDescent="0.15">
      <c r="A2">
        <v>1</v>
      </c>
      <c r="B2" t="s">
        <v>0</v>
      </c>
      <c r="D2">
        <v>1</v>
      </c>
      <c r="E2" t="s">
        <v>231</v>
      </c>
      <c r="G2">
        <v>1</v>
      </c>
      <c r="H2" t="s">
        <v>16</v>
      </c>
      <c r="J2" t="s">
        <v>46</v>
      </c>
      <c r="K2" t="s">
        <v>13</v>
      </c>
      <c r="M2">
        <v>1</v>
      </c>
      <c r="N2" t="s">
        <v>51</v>
      </c>
    </row>
    <row r="3" spans="1:14" x14ac:dyDescent="0.15">
      <c r="A3">
        <v>2</v>
      </c>
      <c r="B3" t="s">
        <v>1</v>
      </c>
      <c r="D3">
        <v>2</v>
      </c>
      <c r="E3" t="s">
        <v>233</v>
      </c>
      <c r="G3">
        <v>2</v>
      </c>
      <c r="H3" t="s">
        <v>17</v>
      </c>
      <c r="J3" t="s">
        <v>5</v>
      </c>
      <c r="K3" t="s">
        <v>14</v>
      </c>
      <c r="M3">
        <v>2</v>
      </c>
      <c r="N3" t="s">
        <v>53</v>
      </c>
    </row>
    <row r="4" spans="1:14" x14ac:dyDescent="0.15">
      <c r="A4">
        <v>3</v>
      </c>
      <c r="B4" t="s">
        <v>2</v>
      </c>
      <c r="D4">
        <v>3</v>
      </c>
      <c r="E4" t="s">
        <v>232</v>
      </c>
      <c r="G4">
        <v>3</v>
      </c>
      <c r="H4" t="s">
        <v>18</v>
      </c>
      <c r="J4" t="s">
        <v>9</v>
      </c>
      <c r="K4" t="s">
        <v>15</v>
      </c>
      <c r="M4">
        <v>3</v>
      </c>
      <c r="N4" t="s">
        <v>55</v>
      </c>
    </row>
    <row r="5" spans="1:14" x14ac:dyDescent="0.15">
      <c r="A5">
        <v>4</v>
      </c>
      <c r="B5" t="s">
        <v>3</v>
      </c>
      <c r="D5">
        <v>4</v>
      </c>
      <c r="E5" t="s">
        <v>234</v>
      </c>
      <c r="G5">
        <v>4</v>
      </c>
      <c r="H5" t="s">
        <v>19</v>
      </c>
      <c r="M5">
        <v>4</v>
      </c>
      <c r="N5" t="s">
        <v>57</v>
      </c>
    </row>
    <row r="6" spans="1:14" x14ac:dyDescent="0.15">
      <c r="A6">
        <v>5</v>
      </c>
      <c r="B6" t="s">
        <v>4</v>
      </c>
      <c r="D6">
        <v>5</v>
      </c>
      <c r="E6" t="s">
        <v>276</v>
      </c>
      <c r="G6">
        <v>5</v>
      </c>
      <c r="H6" t="s">
        <v>20</v>
      </c>
      <c r="M6">
        <v>5</v>
      </c>
      <c r="N6" t="s">
        <v>59</v>
      </c>
    </row>
    <row r="7" spans="1:14" x14ac:dyDescent="0.15">
      <c r="A7">
        <v>6</v>
      </c>
      <c r="B7" t="s">
        <v>5</v>
      </c>
      <c r="D7">
        <v>6</v>
      </c>
      <c r="E7" t="s">
        <v>277</v>
      </c>
      <c r="G7">
        <v>6</v>
      </c>
      <c r="H7" t="s">
        <v>21</v>
      </c>
      <c r="M7">
        <v>6</v>
      </c>
      <c r="N7" t="s">
        <v>61</v>
      </c>
    </row>
    <row r="8" spans="1:14" x14ac:dyDescent="0.15">
      <c r="A8">
        <v>7</v>
      </c>
      <c r="B8" t="s">
        <v>6</v>
      </c>
      <c r="D8">
        <v>7</v>
      </c>
      <c r="E8" t="s">
        <v>278</v>
      </c>
      <c r="G8">
        <v>7</v>
      </c>
      <c r="H8" t="s">
        <v>22</v>
      </c>
      <c r="M8">
        <v>7</v>
      </c>
      <c r="N8" t="s">
        <v>63</v>
      </c>
    </row>
    <row r="9" spans="1:14" x14ac:dyDescent="0.15">
      <c r="A9">
        <v>8</v>
      </c>
      <c r="B9" t="s">
        <v>7</v>
      </c>
      <c r="D9">
        <v>8</v>
      </c>
      <c r="E9" t="s">
        <v>279</v>
      </c>
      <c r="M9">
        <v>8</v>
      </c>
      <c r="N9" t="s">
        <v>65</v>
      </c>
    </row>
    <row r="10" spans="1:14" x14ac:dyDescent="0.15">
      <c r="A10">
        <v>9</v>
      </c>
      <c r="B10" t="s">
        <v>8</v>
      </c>
      <c r="D10">
        <v>9</v>
      </c>
      <c r="E10" t="s">
        <v>280</v>
      </c>
      <c r="M10">
        <v>9</v>
      </c>
      <c r="N10" t="s">
        <v>67</v>
      </c>
    </row>
    <row r="11" spans="1:14" x14ac:dyDescent="0.15">
      <c r="A11">
        <v>10</v>
      </c>
      <c r="B11" t="s">
        <v>9</v>
      </c>
      <c r="D11">
        <v>10</v>
      </c>
      <c r="E11" t="s">
        <v>281</v>
      </c>
      <c r="M11">
        <v>10</v>
      </c>
      <c r="N11" t="s">
        <v>69</v>
      </c>
    </row>
    <row r="12" spans="1:14" x14ac:dyDescent="0.15">
      <c r="A12">
        <v>11</v>
      </c>
      <c r="B12" t="s">
        <v>10</v>
      </c>
      <c r="D12">
        <v>11</v>
      </c>
      <c r="E12" t="s">
        <v>282</v>
      </c>
      <c r="M12">
        <v>11</v>
      </c>
      <c r="N12" t="s">
        <v>71</v>
      </c>
    </row>
    <row r="13" spans="1:14" x14ac:dyDescent="0.15">
      <c r="A13">
        <v>12</v>
      </c>
      <c r="B13" t="s">
        <v>11</v>
      </c>
      <c r="D13">
        <v>12</v>
      </c>
      <c r="E13" t="s">
        <v>283</v>
      </c>
      <c r="M13">
        <v>12</v>
      </c>
      <c r="N13" t="s">
        <v>73</v>
      </c>
    </row>
    <row r="14" spans="1:14" x14ac:dyDescent="0.15">
      <c r="D14">
        <v>13</v>
      </c>
      <c r="E14" t="s">
        <v>284</v>
      </c>
      <c r="M14">
        <v>13</v>
      </c>
      <c r="N14" t="s">
        <v>75</v>
      </c>
    </row>
    <row r="15" spans="1:14" x14ac:dyDescent="0.15">
      <c r="D15">
        <v>14</v>
      </c>
      <c r="E15" t="s">
        <v>285</v>
      </c>
      <c r="M15">
        <v>13.7</v>
      </c>
      <c r="N15" t="s">
        <v>49</v>
      </c>
    </row>
    <row r="16" spans="1:14" x14ac:dyDescent="0.15">
      <c r="D16">
        <v>15</v>
      </c>
      <c r="E16" t="s">
        <v>286</v>
      </c>
      <c r="M16">
        <v>11.8</v>
      </c>
      <c r="N16" t="s">
        <v>78</v>
      </c>
    </row>
    <row r="17" spans="4:14" x14ac:dyDescent="0.15">
      <c r="D17">
        <v>16</v>
      </c>
      <c r="E17" t="s">
        <v>235</v>
      </c>
      <c r="M17">
        <v>9.4</v>
      </c>
      <c r="N17" t="s">
        <v>82</v>
      </c>
    </row>
    <row r="18" spans="4:14" x14ac:dyDescent="0.15">
      <c r="D18">
        <v>17</v>
      </c>
      <c r="E18" t="s">
        <v>236</v>
      </c>
      <c r="M18">
        <v>8.4</v>
      </c>
      <c r="N18" t="s">
        <v>174</v>
      </c>
    </row>
    <row r="19" spans="4:14" x14ac:dyDescent="0.15">
      <c r="D19">
        <v>18</v>
      </c>
      <c r="E19" t="s">
        <v>237</v>
      </c>
      <c r="M19">
        <v>7.7</v>
      </c>
      <c r="N19" t="s">
        <v>180</v>
      </c>
    </row>
    <row r="20" spans="4:14" x14ac:dyDescent="0.15">
      <c r="D20">
        <v>19</v>
      </c>
      <c r="E20" t="s">
        <v>238</v>
      </c>
      <c r="M20">
        <v>7.3</v>
      </c>
      <c r="N20" t="s">
        <v>181</v>
      </c>
    </row>
    <row r="21" spans="4:14" x14ac:dyDescent="0.15">
      <c r="D21">
        <v>20</v>
      </c>
      <c r="E21" t="s">
        <v>239</v>
      </c>
      <c r="M21">
        <v>6.7</v>
      </c>
      <c r="N21" t="s">
        <v>188</v>
      </c>
    </row>
    <row r="22" spans="4:14" x14ac:dyDescent="0.15">
      <c r="D22">
        <v>21</v>
      </c>
      <c r="E22" t="s">
        <v>240</v>
      </c>
      <c r="M22">
        <v>6.4</v>
      </c>
      <c r="N22" t="s">
        <v>184</v>
      </c>
    </row>
    <row r="23" spans="4:14" x14ac:dyDescent="0.15">
      <c r="D23">
        <v>22</v>
      </c>
      <c r="E23" t="s">
        <v>241</v>
      </c>
      <c r="M23">
        <v>6.2</v>
      </c>
      <c r="N23" t="s">
        <v>193</v>
      </c>
    </row>
    <row r="24" spans="4:14" x14ac:dyDescent="0.15">
      <c r="D24">
        <v>23</v>
      </c>
      <c r="E24" t="s">
        <v>242</v>
      </c>
      <c r="M24">
        <v>5.7</v>
      </c>
      <c r="N24" t="s">
        <v>196</v>
      </c>
    </row>
    <row r="25" spans="4:14" x14ac:dyDescent="0.15">
      <c r="D25">
        <v>24</v>
      </c>
      <c r="E25" t="s">
        <v>243</v>
      </c>
      <c r="M25">
        <v>5.2</v>
      </c>
      <c r="N25" t="s">
        <v>200</v>
      </c>
    </row>
    <row r="26" spans="4:14" x14ac:dyDescent="0.15">
      <c r="D26">
        <v>25</v>
      </c>
      <c r="E26" t="s">
        <v>244</v>
      </c>
      <c r="M26">
        <v>4.8</v>
      </c>
      <c r="N26" t="s">
        <v>205</v>
      </c>
    </row>
    <row r="27" spans="4:14" x14ac:dyDescent="0.15">
      <c r="D27">
        <v>26</v>
      </c>
      <c r="E27" t="s">
        <v>245</v>
      </c>
      <c r="M27">
        <v>4.5999999999999996</v>
      </c>
      <c r="N27" t="s">
        <v>206</v>
      </c>
    </row>
    <row r="28" spans="4:14" x14ac:dyDescent="0.15">
      <c r="D28">
        <v>27</v>
      </c>
      <c r="E28" t="s">
        <v>246</v>
      </c>
      <c r="M28">
        <v>4.3</v>
      </c>
      <c r="N28" t="s">
        <v>212</v>
      </c>
    </row>
    <row r="29" spans="4:14" x14ac:dyDescent="0.15">
      <c r="D29">
        <v>28</v>
      </c>
      <c r="E29" t="s">
        <v>247</v>
      </c>
      <c r="M29">
        <v>4.0999999999999996</v>
      </c>
      <c r="N29" t="s">
        <v>213</v>
      </c>
    </row>
    <row r="30" spans="4:14" x14ac:dyDescent="0.15">
      <c r="D30">
        <v>29</v>
      </c>
      <c r="E30" t="s">
        <v>248</v>
      </c>
      <c r="M30">
        <v>3.8</v>
      </c>
      <c r="N30" t="s">
        <v>218</v>
      </c>
    </row>
    <row r="31" spans="4:14" x14ac:dyDescent="0.15">
      <c r="D31">
        <v>30</v>
      </c>
      <c r="E31" t="s">
        <v>128</v>
      </c>
      <c r="M31">
        <v>3.5</v>
      </c>
      <c r="N31" t="s">
        <v>219</v>
      </c>
    </row>
    <row r="32" spans="4:14" x14ac:dyDescent="0.15">
      <c r="D32">
        <v>31</v>
      </c>
      <c r="E32" t="s">
        <v>249</v>
      </c>
    </row>
    <row r="33" spans="4:5" x14ac:dyDescent="0.15">
      <c r="D33">
        <v>32</v>
      </c>
      <c r="E33" t="s">
        <v>250</v>
      </c>
    </row>
    <row r="34" spans="4:5" x14ac:dyDescent="0.15">
      <c r="D34">
        <v>33</v>
      </c>
      <c r="E34" t="s">
        <v>129</v>
      </c>
    </row>
    <row r="35" spans="4:5" x14ac:dyDescent="0.15">
      <c r="D35">
        <v>34</v>
      </c>
      <c r="E35" t="s">
        <v>251</v>
      </c>
    </row>
    <row r="36" spans="4:5" x14ac:dyDescent="0.15">
      <c r="D36">
        <v>35</v>
      </c>
      <c r="E36" t="s">
        <v>130</v>
      </c>
    </row>
    <row r="37" spans="4:5" x14ac:dyDescent="0.15">
      <c r="D37">
        <v>36</v>
      </c>
      <c r="E37" t="s">
        <v>252</v>
      </c>
    </row>
    <row r="38" spans="4:5" x14ac:dyDescent="0.15">
      <c r="D38">
        <v>37</v>
      </c>
      <c r="E38" t="s">
        <v>131</v>
      </c>
    </row>
    <row r="39" spans="4:5" x14ac:dyDescent="0.15">
      <c r="D39">
        <v>38</v>
      </c>
      <c r="E39" t="s">
        <v>253</v>
      </c>
    </row>
    <row r="40" spans="4:5" x14ac:dyDescent="0.15">
      <c r="D40">
        <v>39</v>
      </c>
      <c r="E40" t="s">
        <v>254</v>
      </c>
    </row>
    <row r="41" spans="4:5" x14ac:dyDescent="0.15">
      <c r="D41">
        <v>40</v>
      </c>
      <c r="E41" t="s">
        <v>132</v>
      </c>
    </row>
    <row r="42" spans="4:5" x14ac:dyDescent="0.15">
      <c r="D42">
        <v>41</v>
      </c>
      <c r="E42" t="s">
        <v>255</v>
      </c>
    </row>
    <row r="43" spans="4:5" x14ac:dyDescent="0.15">
      <c r="D43">
        <v>42</v>
      </c>
      <c r="E43" t="s">
        <v>133</v>
      </c>
    </row>
    <row r="44" spans="4:5" x14ac:dyDescent="0.15">
      <c r="D44">
        <v>43</v>
      </c>
      <c r="E44" t="s">
        <v>256</v>
      </c>
    </row>
    <row r="45" spans="4:5" x14ac:dyDescent="0.15">
      <c r="D45">
        <v>44</v>
      </c>
      <c r="E45" t="s">
        <v>134</v>
      </c>
    </row>
    <row r="46" spans="4:5" x14ac:dyDescent="0.15">
      <c r="D46">
        <v>45</v>
      </c>
      <c r="E46" t="s">
        <v>113</v>
      </c>
    </row>
    <row r="47" spans="4:5" x14ac:dyDescent="0.15">
      <c r="D47">
        <v>46</v>
      </c>
      <c r="E47" t="s">
        <v>257</v>
      </c>
    </row>
    <row r="48" spans="4:5" x14ac:dyDescent="0.15">
      <c r="D48">
        <v>47</v>
      </c>
      <c r="E48" t="s">
        <v>116</v>
      </c>
    </row>
    <row r="49" spans="4:5" x14ac:dyDescent="0.15">
      <c r="D49">
        <v>48</v>
      </c>
      <c r="E49" t="s">
        <v>258</v>
      </c>
    </row>
    <row r="50" spans="4:5" x14ac:dyDescent="0.15">
      <c r="D50">
        <v>49</v>
      </c>
      <c r="E50" t="s">
        <v>119</v>
      </c>
    </row>
    <row r="51" spans="4:5" x14ac:dyDescent="0.15">
      <c r="D51">
        <v>50</v>
      </c>
      <c r="E51" t="s">
        <v>259</v>
      </c>
    </row>
    <row r="52" spans="4:5" x14ac:dyDescent="0.15">
      <c r="D52">
        <v>51</v>
      </c>
      <c r="E52" t="s">
        <v>260</v>
      </c>
    </row>
    <row r="53" spans="4:5" x14ac:dyDescent="0.15">
      <c r="D53">
        <v>52</v>
      </c>
      <c r="E53" t="s">
        <v>261</v>
      </c>
    </row>
    <row r="54" spans="4:5" x14ac:dyDescent="0.15">
      <c r="D54">
        <v>53</v>
      </c>
      <c r="E54" t="s">
        <v>262</v>
      </c>
    </row>
    <row r="55" spans="4:5" x14ac:dyDescent="0.15">
      <c r="D55">
        <v>54</v>
      </c>
      <c r="E55" t="s">
        <v>263</v>
      </c>
    </row>
    <row r="56" spans="4:5" x14ac:dyDescent="0.15">
      <c r="D56">
        <v>55</v>
      </c>
      <c r="E56" t="s">
        <v>264</v>
      </c>
    </row>
    <row r="57" spans="4:5" x14ac:dyDescent="0.15">
      <c r="D57">
        <v>56</v>
      </c>
      <c r="E57" t="s">
        <v>265</v>
      </c>
    </row>
    <row r="58" spans="4:5" x14ac:dyDescent="0.15">
      <c r="D58">
        <v>57</v>
      </c>
      <c r="E58" t="s">
        <v>266</v>
      </c>
    </row>
    <row r="59" spans="4:5" x14ac:dyDescent="0.15">
      <c r="D59">
        <v>58</v>
      </c>
      <c r="E59" t="s">
        <v>267</v>
      </c>
    </row>
    <row r="60" spans="4:5" x14ac:dyDescent="0.15">
      <c r="D60">
        <v>59</v>
      </c>
      <c r="E60" t="s">
        <v>268</v>
      </c>
    </row>
    <row r="61" spans="4:5" x14ac:dyDescent="0.15">
      <c r="D61">
        <v>60</v>
      </c>
      <c r="E61" t="s">
        <v>269</v>
      </c>
    </row>
    <row r="62" spans="4:5" x14ac:dyDescent="0.15">
      <c r="D62">
        <v>61</v>
      </c>
      <c r="E62" t="s">
        <v>270</v>
      </c>
    </row>
    <row r="63" spans="4:5" x14ac:dyDescent="0.15">
      <c r="D63">
        <v>62</v>
      </c>
      <c r="E63" t="s">
        <v>271</v>
      </c>
    </row>
    <row r="64" spans="4:5" x14ac:dyDescent="0.15">
      <c r="D64">
        <v>63</v>
      </c>
      <c r="E64" t="s">
        <v>272</v>
      </c>
    </row>
    <row r="65" spans="4:5" x14ac:dyDescent="0.15">
      <c r="D65">
        <v>64</v>
      </c>
      <c r="E65" t="s">
        <v>273</v>
      </c>
    </row>
    <row r="66" spans="4:5" x14ac:dyDescent="0.15">
      <c r="D66">
        <v>65</v>
      </c>
      <c r="E66" t="s">
        <v>274</v>
      </c>
    </row>
    <row r="67" spans="4:5" x14ac:dyDescent="0.15">
      <c r="D67">
        <v>66</v>
      </c>
      <c r="E67" t="s">
        <v>275</v>
      </c>
    </row>
    <row r="68" spans="4:5" x14ac:dyDescent="0.15">
      <c r="D68">
        <v>67</v>
      </c>
      <c r="E68" t="s">
        <v>287</v>
      </c>
    </row>
    <row r="69" spans="4:5" x14ac:dyDescent="0.15">
      <c r="D69">
        <v>68</v>
      </c>
      <c r="E69" t="s">
        <v>288</v>
      </c>
    </row>
    <row r="70" spans="4:5" x14ac:dyDescent="0.15">
      <c r="D70">
        <v>69</v>
      </c>
      <c r="E70" t="s">
        <v>289</v>
      </c>
    </row>
    <row r="71" spans="4:5" x14ac:dyDescent="0.15">
      <c r="D71">
        <v>70</v>
      </c>
      <c r="E71" t="s">
        <v>290</v>
      </c>
    </row>
    <row r="72" spans="4:5" x14ac:dyDescent="0.15">
      <c r="D72">
        <v>71</v>
      </c>
      <c r="E72" t="s">
        <v>291</v>
      </c>
    </row>
    <row r="73" spans="4:5" x14ac:dyDescent="0.15">
      <c r="D73">
        <v>72</v>
      </c>
      <c r="E73" t="s">
        <v>292</v>
      </c>
    </row>
    <row r="74" spans="4:5" x14ac:dyDescent="0.15">
      <c r="D74">
        <v>73</v>
      </c>
      <c r="E74" t="s">
        <v>293</v>
      </c>
    </row>
    <row r="75" spans="4:5" x14ac:dyDescent="0.15">
      <c r="D75">
        <v>74</v>
      </c>
      <c r="E75" t="s">
        <v>294</v>
      </c>
    </row>
    <row r="76" spans="4:5" x14ac:dyDescent="0.15">
      <c r="D76">
        <v>75</v>
      </c>
      <c r="E76" t="s">
        <v>295</v>
      </c>
    </row>
    <row r="77" spans="4:5" x14ac:dyDescent="0.15">
      <c r="D77">
        <v>76</v>
      </c>
      <c r="E77" t="s">
        <v>296</v>
      </c>
    </row>
    <row r="78" spans="4:5" x14ac:dyDescent="0.15">
      <c r="D78">
        <v>77</v>
      </c>
      <c r="E78" t="s">
        <v>297</v>
      </c>
    </row>
    <row r="79" spans="4:5" x14ac:dyDescent="0.15">
      <c r="D79">
        <v>78</v>
      </c>
      <c r="E79" t="s">
        <v>298</v>
      </c>
    </row>
    <row r="80" spans="4:5" x14ac:dyDescent="0.15">
      <c r="D80">
        <v>79</v>
      </c>
      <c r="E80" t="s">
        <v>299</v>
      </c>
    </row>
    <row r="81" spans="4:5" x14ac:dyDescent="0.15">
      <c r="D81">
        <v>80</v>
      </c>
      <c r="E81" t="s">
        <v>300</v>
      </c>
    </row>
    <row r="82" spans="4:5" x14ac:dyDescent="0.15">
      <c r="D82">
        <v>81</v>
      </c>
      <c r="E82" t="s">
        <v>301</v>
      </c>
    </row>
    <row r="83" spans="4:5" x14ac:dyDescent="0.15">
      <c r="D83">
        <v>82</v>
      </c>
      <c r="E83" t="s">
        <v>302</v>
      </c>
    </row>
    <row r="84" spans="4:5" x14ac:dyDescent="0.15">
      <c r="D84">
        <v>83</v>
      </c>
      <c r="E84" t="s">
        <v>303</v>
      </c>
    </row>
    <row r="85" spans="4:5" x14ac:dyDescent="0.15">
      <c r="D85">
        <v>84</v>
      </c>
      <c r="E85" t="s">
        <v>304</v>
      </c>
    </row>
    <row r="86" spans="4:5" x14ac:dyDescent="0.15">
      <c r="D86">
        <v>85</v>
      </c>
      <c r="E86" t="s">
        <v>305</v>
      </c>
    </row>
    <row r="87" spans="4:5" x14ac:dyDescent="0.15">
      <c r="D87">
        <v>86</v>
      </c>
      <c r="E87" t="s">
        <v>306</v>
      </c>
    </row>
    <row r="88" spans="4:5" x14ac:dyDescent="0.15">
      <c r="D88">
        <v>87</v>
      </c>
      <c r="E88" t="s">
        <v>307</v>
      </c>
    </row>
    <row r="89" spans="4:5" x14ac:dyDescent="0.15">
      <c r="D89">
        <v>88</v>
      </c>
      <c r="E89" t="s">
        <v>308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ySplit="1" topLeftCell="A2" activePane="bottomLeft" state="frozen"/>
      <selection pane="bottomLeft" activeCell="G16" sqref="G16"/>
    </sheetView>
  </sheetViews>
  <sheetFormatPr defaultRowHeight="13.5" x14ac:dyDescent="0.15"/>
  <cols>
    <col min="4" max="4" width="25.25" customWidth="1"/>
    <col min="6" max="6" width="42.125" bestFit="1" customWidth="1"/>
    <col min="7" max="7" width="15.125" bestFit="1" customWidth="1"/>
  </cols>
  <sheetData>
    <row r="1" spans="1:7" x14ac:dyDescent="0.15">
      <c r="A1" t="s">
        <v>38</v>
      </c>
      <c r="B1" t="s">
        <v>230</v>
      </c>
      <c r="C1" t="s">
        <v>12</v>
      </c>
      <c r="D1" t="s">
        <v>43</v>
      </c>
      <c r="E1" t="s">
        <v>13</v>
      </c>
      <c r="F1" t="s">
        <v>14</v>
      </c>
      <c r="G1" t="s">
        <v>15</v>
      </c>
    </row>
    <row r="2" spans="1:7" x14ac:dyDescent="0.15">
      <c r="B2">
        <v>16</v>
      </c>
      <c r="C2" t="str">
        <f>VLOOKUP(B2,data!D:E,2,)</f>
        <v>c2</v>
      </c>
      <c r="D2" t="s">
        <v>42</v>
      </c>
      <c r="E2" t="s">
        <v>16</v>
      </c>
    </row>
    <row r="3" spans="1:7" x14ac:dyDescent="0.15">
      <c r="B3">
        <v>17</v>
      </c>
      <c r="C3" t="str">
        <f>VLOOKUP(B3,data!D:E,2,)</f>
        <v>#c2</v>
      </c>
      <c r="D3" t="s">
        <v>44</v>
      </c>
      <c r="G3" t="s">
        <v>39</v>
      </c>
    </row>
    <row r="4" spans="1:7" x14ac:dyDescent="0.15">
      <c r="B4">
        <v>18</v>
      </c>
      <c r="C4" t="str">
        <f>VLOOKUP(B4,data!D:E,2,)</f>
        <v>d2</v>
      </c>
      <c r="D4" t="s">
        <v>76</v>
      </c>
      <c r="E4" t="s">
        <v>17</v>
      </c>
      <c r="G4" t="s">
        <v>40</v>
      </c>
    </row>
    <row r="5" spans="1:7" x14ac:dyDescent="0.15">
      <c r="B5">
        <v>19</v>
      </c>
      <c r="C5" t="str">
        <f>VLOOKUP(B5,data!D:E,2,)</f>
        <v>#d2</v>
      </c>
      <c r="D5" t="s">
        <v>77</v>
      </c>
      <c r="G5" t="s">
        <v>41</v>
      </c>
    </row>
    <row r="6" spans="1:7" x14ac:dyDescent="0.15">
      <c r="B6">
        <v>20</v>
      </c>
      <c r="C6" t="str">
        <f>VLOOKUP(B6,data!D:E,2,)</f>
        <v>e2</v>
      </c>
      <c r="D6" t="s">
        <v>79</v>
      </c>
      <c r="G6" t="s">
        <v>36</v>
      </c>
    </row>
    <row r="7" spans="1:7" x14ac:dyDescent="0.15">
      <c r="B7">
        <v>21</v>
      </c>
      <c r="C7" t="str">
        <f>VLOOKUP(B7,data!D:E,2,)</f>
        <v>f2</v>
      </c>
      <c r="D7" t="s">
        <v>80</v>
      </c>
      <c r="E7" t="s">
        <v>18</v>
      </c>
      <c r="G7" t="s">
        <v>81</v>
      </c>
    </row>
    <row r="8" spans="1:7" x14ac:dyDescent="0.15">
      <c r="B8">
        <v>22</v>
      </c>
      <c r="C8" t="str">
        <f>VLOOKUP(B8,data!D:E,2,)</f>
        <v>#f2</v>
      </c>
      <c r="D8" t="s">
        <v>84</v>
      </c>
      <c r="G8" t="s">
        <v>83</v>
      </c>
    </row>
    <row r="9" spans="1:7" x14ac:dyDescent="0.15">
      <c r="B9">
        <v>23</v>
      </c>
      <c r="C9" t="str">
        <f>VLOOKUP(B9,data!D:E,2,)</f>
        <v>g2</v>
      </c>
      <c r="D9" t="s">
        <v>171</v>
      </c>
      <c r="E9" t="s">
        <v>19</v>
      </c>
      <c r="G9" t="s">
        <v>170</v>
      </c>
    </row>
    <row r="10" spans="1:7" x14ac:dyDescent="0.15">
      <c r="B10">
        <v>24</v>
      </c>
      <c r="C10" t="str">
        <f>VLOOKUP(B10,data!D:E,2,)</f>
        <v>#g2</v>
      </c>
      <c r="D10" t="s">
        <v>175</v>
      </c>
      <c r="G10" t="s">
        <v>172</v>
      </c>
    </row>
    <row r="11" spans="1:7" x14ac:dyDescent="0.15">
      <c r="B11">
        <v>25</v>
      </c>
      <c r="C11" t="str">
        <f>VLOOKUP(B11,data!D:E,2,)</f>
        <v>a2</v>
      </c>
      <c r="D11" t="s">
        <v>176</v>
      </c>
      <c r="E11" t="s">
        <v>20</v>
      </c>
      <c r="G11" t="s">
        <v>173</v>
      </c>
    </row>
    <row r="12" spans="1:7" x14ac:dyDescent="0.15">
      <c r="B12">
        <v>26</v>
      </c>
      <c r="C12" t="str">
        <f>VLOOKUP(B12,data!D:E,2,)</f>
        <v>#a2</v>
      </c>
      <c r="D12" t="s">
        <v>178</v>
      </c>
      <c r="G12" t="s">
        <v>37</v>
      </c>
    </row>
    <row r="13" spans="1:7" x14ac:dyDescent="0.15">
      <c r="B13">
        <v>27</v>
      </c>
      <c r="C13" t="str">
        <f>VLOOKUP(B13,data!D:E,2,)</f>
        <v>b2</v>
      </c>
      <c r="D13" t="s">
        <v>179</v>
      </c>
      <c r="G13" t="s">
        <v>177</v>
      </c>
    </row>
    <row r="14" spans="1:7" x14ac:dyDescent="0.15">
      <c r="B14">
        <v>28</v>
      </c>
      <c r="C14" t="str">
        <f>VLOOKUP(B14,data!D:E,2,)</f>
        <v>c3</v>
      </c>
      <c r="D14" t="s">
        <v>182</v>
      </c>
      <c r="E14" t="s">
        <v>21</v>
      </c>
      <c r="F14" t="s">
        <v>23</v>
      </c>
      <c r="G14" t="s">
        <v>23</v>
      </c>
    </row>
    <row r="15" spans="1:7" x14ac:dyDescent="0.15">
      <c r="B15">
        <v>29</v>
      </c>
      <c r="C15" t="str">
        <f>VLOOKUP(B15,data!D:E,2,)</f>
        <v>#c3</v>
      </c>
      <c r="D15" t="s">
        <v>187</v>
      </c>
      <c r="G15" t="s">
        <v>186</v>
      </c>
    </row>
    <row r="16" spans="1:7" x14ac:dyDescent="0.15">
      <c r="B16">
        <v>30</v>
      </c>
      <c r="C16" t="str">
        <f>VLOOKUP(B16,data!D:E,2,)</f>
        <v>d3</v>
      </c>
      <c r="D16" t="s">
        <v>185</v>
      </c>
      <c r="E16" t="s">
        <v>22</v>
      </c>
      <c r="F16" t="s">
        <v>24</v>
      </c>
      <c r="G16" t="s">
        <v>183</v>
      </c>
    </row>
    <row r="17" spans="2:7" x14ac:dyDescent="0.15">
      <c r="B17">
        <v>31</v>
      </c>
      <c r="C17" t="str">
        <f>VLOOKUP(B17,data!D:E,2,)</f>
        <v>#d3</v>
      </c>
      <c r="D17" t="s">
        <v>191</v>
      </c>
      <c r="G17" t="s">
        <v>189</v>
      </c>
    </row>
    <row r="18" spans="2:7" x14ac:dyDescent="0.15">
      <c r="B18">
        <v>32</v>
      </c>
      <c r="C18" t="str">
        <f>VLOOKUP(B18,data!D:E,2,)</f>
        <v>e3</v>
      </c>
      <c r="D18" t="s">
        <v>192</v>
      </c>
      <c r="G18" t="s">
        <v>190</v>
      </c>
    </row>
    <row r="19" spans="2:7" x14ac:dyDescent="0.15">
      <c r="B19">
        <v>33</v>
      </c>
      <c r="C19" t="str">
        <f>VLOOKUP(B19,data!D:E,2,)</f>
        <v>f3</v>
      </c>
      <c r="D19" t="s">
        <v>195</v>
      </c>
      <c r="F19" t="s">
        <v>25</v>
      </c>
      <c r="G19" t="s">
        <v>194</v>
      </c>
    </row>
    <row r="20" spans="2:7" x14ac:dyDescent="0.15">
      <c r="B20">
        <v>34</v>
      </c>
      <c r="C20" t="str">
        <f>VLOOKUP(B20,data!D:E,2,)</f>
        <v>#f3</v>
      </c>
      <c r="D20" t="s">
        <v>199</v>
      </c>
      <c r="G20" t="s">
        <v>197</v>
      </c>
    </row>
    <row r="21" spans="2:7" x14ac:dyDescent="0.15">
      <c r="B21">
        <v>35</v>
      </c>
      <c r="C21" t="str">
        <f>VLOOKUP(B21,data!D:E,2,)</f>
        <v>g3</v>
      </c>
      <c r="D21" t="s">
        <v>229</v>
      </c>
      <c r="F21" t="s">
        <v>228</v>
      </c>
      <c r="G21" t="s">
        <v>198</v>
      </c>
    </row>
    <row r="22" spans="2:7" x14ac:dyDescent="0.15">
      <c r="B22">
        <v>36</v>
      </c>
      <c r="C22" t="str">
        <f>VLOOKUP(B22,data!D:E,2,)</f>
        <v>#g3</v>
      </c>
      <c r="D22" t="s">
        <v>203</v>
      </c>
      <c r="G22" t="s">
        <v>201</v>
      </c>
    </row>
    <row r="23" spans="2:7" x14ac:dyDescent="0.15">
      <c r="B23">
        <v>37</v>
      </c>
      <c r="C23" t="str">
        <f>VLOOKUP(B23,data!D:E,2,)</f>
        <v>a3</v>
      </c>
      <c r="D23" t="s">
        <v>204</v>
      </c>
      <c r="F23" t="s">
        <v>26</v>
      </c>
      <c r="G23" t="s">
        <v>202</v>
      </c>
    </row>
    <row r="24" spans="2:7" x14ac:dyDescent="0.15">
      <c r="B24">
        <v>38</v>
      </c>
      <c r="C24" t="str">
        <f>VLOOKUP(B24,data!D:E,2,)</f>
        <v>#a3</v>
      </c>
      <c r="D24" t="s">
        <v>210</v>
      </c>
      <c r="G24" t="s">
        <v>207</v>
      </c>
    </row>
    <row r="25" spans="2:7" x14ac:dyDescent="0.15">
      <c r="B25">
        <v>39</v>
      </c>
      <c r="C25" t="str">
        <f>VLOOKUP(B25,data!D:E,2,)</f>
        <v>b3</v>
      </c>
      <c r="D25" t="s">
        <v>211</v>
      </c>
      <c r="G25" t="s">
        <v>208</v>
      </c>
    </row>
    <row r="26" spans="2:7" x14ac:dyDescent="0.15">
      <c r="B26">
        <v>40</v>
      </c>
      <c r="C26" t="str">
        <f>VLOOKUP(B26,data!D:E,2,)</f>
        <v>c4</v>
      </c>
      <c r="D26" t="s">
        <v>227</v>
      </c>
      <c r="F26" t="s">
        <v>226</v>
      </c>
      <c r="G26" t="s">
        <v>209</v>
      </c>
    </row>
    <row r="27" spans="2:7" x14ac:dyDescent="0.15">
      <c r="B27">
        <v>41</v>
      </c>
      <c r="C27" t="str">
        <f>VLOOKUP(B27,data!D:E,2,)</f>
        <v>#c4</v>
      </c>
      <c r="D27" t="s">
        <v>216</v>
      </c>
      <c r="G27" t="s">
        <v>214</v>
      </c>
    </row>
    <row r="28" spans="2:7" x14ac:dyDescent="0.15">
      <c r="B28">
        <v>42</v>
      </c>
      <c r="C28" t="str">
        <f>VLOOKUP(B28,data!D:E,2,)</f>
        <v>d4</v>
      </c>
      <c r="D28" t="s">
        <v>217</v>
      </c>
      <c r="F28" t="s">
        <v>27</v>
      </c>
      <c r="G28" t="s">
        <v>215</v>
      </c>
    </row>
    <row r="29" spans="2:7" x14ac:dyDescent="0.15">
      <c r="B29">
        <v>43</v>
      </c>
      <c r="C29" t="str">
        <f>VLOOKUP(B29,data!D:E,2,)</f>
        <v>#d4</v>
      </c>
    </row>
    <row r="30" spans="2:7" x14ac:dyDescent="0.15">
      <c r="B30">
        <v>44</v>
      </c>
      <c r="C30" t="str">
        <f>VLOOKUP(B30,data!D:E,2,)</f>
        <v>e4</v>
      </c>
      <c r="D30" t="s">
        <v>221</v>
      </c>
      <c r="F30" t="s">
        <v>220</v>
      </c>
    </row>
    <row r="31" spans="2:7" x14ac:dyDescent="0.15">
      <c r="B31">
        <v>45</v>
      </c>
      <c r="C31" t="str">
        <f>VLOOKUP(B31,data!D:E,2,)</f>
        <v>f4</v>
      </c>
      <c r="F31" t="s">
        <v>28</v>
      </c>
    </row>
    <row r="32" spans="2:7" x14ac:dyDescent="0.15">
      <c r="B32">
        <v>46</v>
      </c>
      <c r="C32" t="str">
        <f>VLOOKUP(B32,data!D:E,2,)</f>
        <v>#f4</v>
      </c>
    </row>
    <row r="33" spans="2:6" x14ac:dyDescent="0.15">
      <c r="B33">
        <v>47</v>
      </c>
      <c r="C33" t="str">
        <f>VLOOKUP(B33,data!D:E,2,)</f>
        <v>g4</v>
      </c>
      <c r="D33" t="s">
        <v>225</v>
      </c>
      <c r="F33" t="s">
        <v>224</v>
      </c>
    </row>
    <row r="34" spans="2:6" x14ac:dyDescent="0.15">
      <c r="B34">
        <v>48</v>
      </c>
      <c r="C34" t="str">
        <f>VLOOKUP(B34,data!D:E,2,)</f>
        <v>#g4</v>
      </c>
    </row>
    <row r="35" spans="2:6" x14ac:dyDescent="0.15">
      <c r="B35">
        <v>49</v>
      </c>
      <c r="C35" t="str">
        <f>VLOOKUP(B35,data!D:E,2,)</f>
        <v>a4</v>
      </c>
      <c r="F35" t="s">
        <v>29</v>
      </c>
    </row>
    <row r="36" spans="2:6" x14ac:dyDescent="0.15">
      <c r="B36">
        <v>50</v>
      </c>
      <c r="C36" t="str">
        <f>VLOOKUP(B36,data!D:E,2,)</f>
        <v>#a4</v>
      </c>
    </row>
    <row r="37" spans="2:6" x14ac:dyDescent="0.15">
      <c r="B37">
        <v>51</v>
      </c>
      <c r="C37" t="str">
        <f>VLOOKUP(B37,data!D:E,2,)</f>
        <v>b4</v>
      </c>
    </row>
    <row r="38" spans="2:6" x14ac:dyDescent="0.15">
      <c r="B38">
        <v>52</v>
      </c>
      <c r="C38" t="str">
        <f>VLOOKUP(B38,data!D:E,2,)</f>
        <v>c5</v>
      </c>
      <c r="D38" t="s">
        <v>223</v>
      </c>
      <c r="F38" t="s">
        <v>222</v>
      </c>
    </row>
    <row r="39" spans="2:6" x14ac:dyDescent="0.15">
      <c r="B39">
        <v>53</v>
      </c>
      <c r="C39" t="str">
        <f>VLOOKUP(B39,data!D:E,2,)</f>
        <v>#c5</v>
      </c>
    </row>
    <row r="40" spans="2:6" x14ac:dyDescent="0.15">
      <c r="B40">
        <v>54</v>
      </c>
      <c r="C40" t="str">
        <f>VLOOKUP(B40,data!D:E,2,)</f>
        <v>d5</v>
      </c>
      <c r="F40" t="s">
        <v>30</v>
      </c>
    </row>
    <row r="41" spans="2:6" x14ac:dyDescent="0.15">
      <c r="B41">
        <v>55</v>
      </c>
      <c r="C41" t="str">
        <f>VLOOKUP(B41,data!D:E,2,)</f>
        <v>#d5</v>
      </c>
    </row>
    <row r="42" spans="2:6" x14ac:dyDescent="0.15">
      <c r="B42">
        <v>56</v>
      </c>
      <c r="C42" t="str">
        <f>VLOOKUP(B42,data!D:E,2,)</f>
        <v>e5</v>
      </c>
    </row>
    <row r="43" spans="2:6" x14ac:dyDescent="0.15">
      <c r="B43">
        <v>57</v>
      </c>
      <c r="C43" t="str">
        <f>VLOOKUP(B43,data!D:E,2,)</f>
        <v>f5</v>
      </c>
      <c r="F43" t="s">
        <v>31</v>
      </c>
    </row>
    <row r="44" spans="2:6" x14ac:dyDescent="0.15">
      <c r="B44">
        <v>58</v>
      </c>
      <c r="C44" t="str">
        <f>VLOOKUP(B44,data!D:E,2,)</f>
        <v>#f5</v>
      </c>
    </row>
    <row r="45" spans="2:6" x14ac:dyDescent="0.15">
      <c r="B45">
        <v>59</v>
      </c>
      <c r="C45" t="str">
        <f>VLOOKUP(B45,data!D:E,2,)</f>
        <v>g5</v>
      </c>
      <c r="F45" t="s">
        <v>32</v>
      </c>
    </row>
    <row r="46" spans="2:6" x14ac:dyDescent="0.15">
      <c r="B46">
        <v>60</v>
      </c>
      <c r="C46" t="str">
        <f>VLOOKUP(B46,data!D:E,2,)</f>
        <v>#g5</v>
      </c>
    </row>
    <row r="47" spans="2:6" x14ac:dyDescent="0.15">
      <c r="B47">
        <v>61</v>
      </c>
      <c r="C47" t="str">
        <f>VLOOKUP(B47,data!D:E,2,)</f>
        <v>a5</v>
      </c>
      <c r="F47" t="s">
        <v>33</v>
      </c>
    </row>
    <row r="48" spans="2:6" x14ac:dyDescent="0.15">
      <c r="B48">
        <v>62</v>
      </c>
      <c r="C48" t="str">
        <f>VLOOKUP(B48,data!D:E,2,)</f>
        <v>#a5</v>
      </c>
    </row>
    <row r="49" spans="2:6" x14ac:dyDescent="0.15">
      <c r="B49">
        <v>63</v>
      </c>
      <c r="C49" t="str">
        <f>VLOOKUP(B49,data!D:E,2,)</f>
        <v>b5</v>
      </c>
    </row>
    <row r="50" spans="2:6" x14ac:dyDescent="0.15">
      <c r="B50">
        <v>64</v>
      </c>
      <c r="C50" t="str">
        <f>VLOOKUP(B50,data!D:E,2,)</f>
        <v>c6</v>
      </c>
      <c r="F50" t="s">
        <v>34</v>
      </c>
    </row>
    <row r="51" spans="2:6" x14ac:dyDescent="0.15">
      <c r="B51">
        <v>65</v>
      </c>
      <c r="C51" t="str">
        <f>VLOOKUP(B51,data!D:E,2,)</f>
        <v>#c6</v>
      </c>
    </row>
    <row r="52" spans="2:6" x14ac:dyDescent="0.15">
      <c r="B52">
        <v>66</v>
      </c>
      <c r="C52" t="str">
        <f>VLOOKUP(B52,data!D:E,2,)</f>
        <v>d6</v>
      </c>
      <c r="F52" t="s">
        <v>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workbookViewId="0">
      <selection activeCell="E6" sqref="E6"/>
    </sheetView>
  </sheetViews>
  <sheetFormatPr defaultRowHeight="13.5" x14ac:dyDescent="0.15"/>
  <sheetData>
    <row r="1" spans="1:24" x14ac:dyDescent="0.15">
      <c r="A1" s="1"/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92</v>
      </c>
      <c r="M1" s="1" t="s">
        <v>95</v>
      </c>
      <c r="N1" s="1" t="s">
        <v>96</v>
      </c>
      <c r="P1" t="s">
        <v>97</v>
      </c>
    </row>
    <row r="2" spans="1:24" x14ac:dyDescent="0.15">
      <c r="A2" s="1"/>
      <c r="B2" s="1" t="s">
        <v>75</v>
      </c>
      <c r="C2" s="1" t="s">
        <v>73</v>
      </c>
      <c r="D2" s="1" t="s">
        <v>71</v>
      </c>
      <c r="E2" s="1" t="s">
        <v>69</v>
      </c>
      <c r="F2" s="1" t="s">
        <v>67</v>
      </c>
      <c r="G2" s="1" t="s">
        <v>65</v>
      </c>
      <c r="H2" s="1" t="s">
        <v>63</v>
      </c>
      <c r="I2" s="1" t="s">
        <v>61</v>
      </c>
      <c r="J2" s="1" t="s">
        <v>59</v>
      </c>
      <c r="K2" s="1" t="s">
        <v>57</v>
      </c>
      <c r="L2" s="1" t="s">
        <v>55</v>
      </c>
      <c r="M2" s="1" t="s">
        <v>53</v>
      </c>
      <c r="N2" s="1" t="s">
        <v>51</v>
      </c>
      <c r="P2" t="s">
        <v>98</v>
      </c>
    </row>
    <row r="3" spans="1:24" x14ac:dyDescent="0.15">
      <c r="A3" s="1" t="s">
        <v>16</v>
      </c>
      <c r="B3" s="1" t="str">
        <f>N3</f>
        <v>c5</v>
      </c>
      <c r="C3" s="1" t="str">
        <f>M3</f>
        <v>g4</v>
      </c>
      <c r="D3" s="1" t="str">
        <f>L3</f>
        <v>e4</v>
      </c>
      <c r="E3" s="1" t="str">
        <f>K3</f>
        <v>c4</v>
      </c>
      <c r="F3" s="1" t="str">
        <f>J3</f>
        <v>g3</v>
      </c>
      <c r="G3" s="1" t="str">
        <f>I3</f>
        <v>e4</v>
      </c>
      <c r="H3" s="2" t="s">
        <v>99</v>
      </c>
      <c r="I3" s="3" t="str">
        <f>L3</f>
        <v>e4</v>
      </c>
      <c r="J3" s="3" t="s">
        <v>100</v>
      </c>
      <c r="K3" s="3" t="s">
        <v>101</v>
      </c>
      <c r="L3" s="3" t="s">
        <v>102</v>
      </c>
      <c r="M3" s="3" t="s">
        <v>103</v>
      </c>
      <c r="N3" s="3" t="s">
        <v>104</v>
      </c>
      <c r="P3" s="4" t="s">
        <v>105</v>
      </c>
    </row>
    <row r="4" spans="1:24" x14ac:dyDescent="0.15">
      <c r="A4" s="1" t="s">
        <v>17</v>
      </c>
      <c r="B4" s="1" t="str">
        <f t="shared" ref="B4:B9" si="0">N4</f>
        <v>d5</v>
      </c>
      <c r="C4" s="1" t="str">
        <f t="shared" ref="C4:C9" si="1">M4</f>
        <v>a4</v>
      </c>
      <c r="D4" s="1" t="str">
        <f t="shared" ref="D4:D9" si="2">L4</f>
        <v>#f4</v>
      </c>
      <c r="E4" s="1" t="str">
        <f t="shared" ref="E4:E9" si="3">K4</f>
        <v>d4</v>
      </c>
      <c r="F4" s="1" t="str">
        <f t="shared" ref="F4:F9" si="4">J4</f>
        <v>a3</v>
      </c>
      <c r="G4" s="1" t="str">
        <f t="shared" ref="G4:G9" si="5">I4</f>
        <v>#f4</v>
      </c>
      <c r="H4" s="2" t="s">
        <v>106</v>
      </c>
      <c r="I4" s="3" t="str">
        <f t="shared" ref="I4:I9" si="6">L4</f>
        <v>#f4</v>
      </c>
      <c r="J4" s="3" t="s">
        <v>107</v>
      </c>
      <c r="K4" s="3" t="s">
        <v>108</v>
      </c>
      <c r="L4" s="2" t="s">
        <v>109</v>
      </c>
      <c r="M4" s="3" t="s">
        <v>110</v>
      </c>
      <c r="N4" s="3" t="s">
        <v>111</v>
      </c>
      <c r="P4" s="5" t="s">
        <v>104</v>
      </c>
    </row>
    <row r="5" spans="1:24" x14ac:dyDescent="0.15">
      <c r="A5" s="1" t="s">
        <v>18</v>
      </c>
      <c r="B5" s="1" t="str">
        <f t="shared" si="0"/>
        <v>f5</v>
      </c>
      <c r="C5" s="1" t="str">
        <f t="shared" si="1"/>
        <v>c5</v>
      </c>
      <c r="D5" s="1" t="str">
        <f t="shared" si="2"/>
        <v>a4</v>
      </c>
      <c r="E5" s="1" t="str">
        <f t="shared" si="3"/>
        <v>f4</v>
      </c>
      <c r="F5" s="1" t="str">
        <f t="shared" si="4"/>
        <v>c4</v>
      </c>
      <c r="G5" s="1" t="str">
        <f t="shared" si="5"/>
        <v>a4</v>
      </c>
      <c r="H5" s="2" t="s">
        <v>112</v>
      </c>
      <c r="I5" s="3" t="str">
        <f t="shared" si="6"/>
        <v>a4</v>
      </c>
      <c r="J5" s="3" t="s">
        <v>101</v>
      </c>
      <c r="K5" s="2" t="s">
        <v>113</v>
      </c>
      <c r="L5" s="3" t="s">
        <v>110</v>
      </c>
      <c r="M5" s="3" t="s">
        <v>104</v>
      </c>
      <c r="N5" s="2" t="s">
        <v>114</v>
      </c>
      <c r="P5" s="6" t="s">
        <v>115</v>
      </c>
    </row>
    <row r="6" spans="1:24" x14ac:dyDescent="0.15">
      <c r="A6" s="1" t="s">
        <v>19</v>
      </c>
      <c r="B6" s="1" t="str">
        <f t="shared" si="0"/>
        <v>g5</v>
      </c>
      <c r="C6" s="1" t="str">
        <f t="shared" si="1"/>
        <v>d5</v>
      </c>
      <c r="D6" s="1" t="str">
        <f t="shared" si="2"/>
        <v>b4</v>
      </c>
      <c r="E6" s="1" t="str">
        <f t="shared" si="3"/>
        <v>g4</v>
      </c>
      <c r="F6" s="1" t="str">
        <f t="shared" si="4"/>
        <v>d4</v>
      </c>
      <c r="G6" s="1" t="str">
        <f t="shared" si="5"/>
        <v>b4</v>
      </c>
      <c r="H6" s="2" t="s">
        <v>100</v>
      </c>
      <c r="I6" s="3" t="str">
        <f t="shared" si="6"/>
        <v>b4</v>
      </c>
      <c r="J6" s="3" t="s">
        <v>108</v>
      </c>
      <c r="K6" s="2" t="s">
        <v>116</v>
      </c>
      <c r="L6" s="2" t="s">
        <v>117</v>
      </c>
      <c r="M6" s="3" t="s">
        <v>111</v>
      </c>
      <c r="N6" s="2" t="s">
        <v>118</v>
      </c>
      <c r="P6" s="5" t="s">
        <v>114</v>
      </c>
    </row>
    <row r="7" spans="1:24" x14ac:dyDescent="0.15">
      <c r="A7" s="1" t="s">
        <v>20</v>
      </c>
      <c r="B7" s="1" t="str">
        <f t="shared" si="0"/>
        <v>a5</v>
      </c>
      <c r="C7" s="1" t="str">
        <f t="shared" si="1"/>
        <v>e5</v>
      </c>
      <c r="D7" s="1" t="str">
        <f t="shared" si="2"/>
        <v>#c5</v>
      </c>
      <c r="E7" s="1" t="str">
        <f t="shared" si="3"/>
        <v>a4</v>
      </c>
      <c r="F7" s="1" t="str">
        <f t="shared" si="4"/>
        <v>e4</v>
      </c>
      <c r="G7" s="1" t="str">
        <f t="shared" si="5"/>
        <v>#c5</v>
      </c>
      <c r="H7" s="2" t="s">
        <v>107</v>
      </c>
      <c r="I7" s="3" t="str">
        <f t="shared" si="6"/>
        <v>#c5</v>
      </c>
      <c r="J7" s="2" t="s">
        <v>102</v>
      </c>
      <c r="K7" s="2" t="s">
        <v>119</v>
      </c>
      <c r="L7" s="2" t="s">
        <v>120</v>
      </c>
      <c r="M7" s="2" t="s">
        <v>121</v>
      </c>
      <c r="N7" s="2" t="s">
        <v>122</v>
      </c>
      <c r="P7" s="5" t="s">
        <v>118</v>
      </c>
    </row>
    <row r="8" spans="1:24" x14ac:dyDescent="0.15">
      <c r="A8" s="1" t="s">
        <v>21</v>
      </c>
      <c r="B8" s="1" t="str">
        <f t="shared" si="0"/>
        <v>c6</v>
      </c>
      <c r="C8" s="1" t="str">
        <f t="shared" si="1"/>
        <v>g5</v>
      </c>
      <c r="D8" s="1" t="str">
        <f t="shared" si="2"/>
        <v>e5</v>
      </c>
      <c r="E8" s="1" t="str">
        <f t="shared" si="3"/>
        <v>c5</v>
      </c>
      <c r="F8" s="1" t="str">
        <f t="shared" si="4"/>
        <v>g4</v>
      </c>
      <c r="G8" s="1" t="str">
        <f t="shared" si="5"/>
        <v>e5</v>
      </c>
      <c r="H8" s="2" t="s">
        <v>101</v>
      </c>
      <c r="I8" s="3" t="str">
        <f t="shared" si="6"/>
        <v>e5</v>
      </c>
      <c r="J8" s="3" t="s">
        <v>103</v>
      </c>
      <c r="K8" s="2" t="s">
        <v>104</v>
      </c>
      <c r="L8" s="3" t="s">
        <v>121</v>
      </c>
      <c r="M8" s="3" t="s">
        <v>118</v>
      </c>
      <c r="N8" s="2" t="s">
        <v>123</v>
      </c>
      <c r="P8" s="7" t="s">
        <v>124</v>
      </c>
    </row>
    <row r="9" spans="1:24" x14ac:dyDescent="0.15">
      <c r="A9" s="1" t="s">
        <v>22</v>
      </c>
      <c r="B9" s="1" t="str">
        <f t="shared" si="0"/>
        <v>d6</v>
      </c>
      <c r="C9" s="1" t="str">
        <f t="shared" si="1"/>
        <v>a5</v>
      </c>
      <c r="D9" s="1" t="str">
        <f t="shared" si="2"/>
        <v>#f5</v>
      </c>
      <c r="E9" s="1" t="str">
        <f t="shared" si="3"/>
        <v>d5</v>
      </c>
      <c r="F9" s="1" t="str">
        <f t="shared" si="4"/>
        <v>a4</v>
      </c>
      <c r="G9" s="1" t="str">
        <f t="shared" si="5"/>
        <v>#f5</v>
      </c>
      <c r="H9" s="2" t="s">
        <v>108</v>
      </c>
      <c r="I9" s="3" t="str">
        <f t="shared" si="6"/>
        <v>#f5</v>
      </c>
      <c r="J9" s="3" t="s">
        <v>110</v>
      </c>
      <c r="K9" s="2" t="s">
        <v>111</v>
      </c>
      <c r="L9" s="2" t="s">
        <v>125</v>
      </c>
      <c r="M9" s="3" t="s">
        <v>122</v>
      </c>
      <c r="N9" s="2" t="s">
        <v>126</v>
      </c>
      <c r="P9" s="5" t="s">
        <v>123</v>
      </c>
    </row>
    <row r="12" spans="1:24" x14ac:dyDescent="0.15">
      <c r="A12" t="s">
        <v>127</v>
      </c>
    </row>
    <row r="13" spans="1:24" x14ac:dyDescent="0.15">
      <c r="A13" t="s">
        <v>12</v>
      </c>
      <c r="B13" t="s">
        <v>99</v>
      </c>
      <c r="C13" t="s">
        <v>128</v>
      </c>
      <c r="D13" t="s">
        <v>129</v>
      </c>
      <c r="E13" t="s">
        <v>130</v>
      </c>
      <c r="F13" t="s">
        <v>131</v>
      </c>
      <c r="G13" t="s">
        <v>132</v>
      </c>
      <c r="H13" t="s">
        <v>133</v>
      </c>
      <c r="I13" t="s">
        <v>134</v>
      </c>
      <c r="J13" t="s">
        <v>135</v>
      </c>
      <c r="K13" t="s">
        <v>109</v>
      </c>
      <c r="L13" t="s">
        <v>103</v>
      </c>
      <c r="M13" t="s">
        <v>110</v>
      </c>
      <c r="N13" t="s">
        <v>117</v>
      </c>
      <c r="O13" t="s">
        <v>104</v>
      </c>
      <c r="P13" t="s">
        <v>120</v>
      </c>
      <c r="Q13" t="s">
        <v>111</v>
      </c>
      <c r="R13" t="s">
        <v>121</v>
      </c>
      <c r="S13" t="s">
        <v>114</v>
      </c>
      <c r="T13" t="s">
        <v>125</v>
      </c>
      <c r="U13" t="s">
        <v>118</v>
      </c>
      <c r="V13" t="s">
        <v>122</v>
      </c>
      <c r="W13" t="s">
        <v>123</v>
      </c>
      <c r="X13" t="s">
        <v>126</v>
      </c>
    </row>
    <row r="14" spans="1:24" x14ac:dyDescent="0.15">
      <c r="A14" t="s">
        <v>136</v>
      </c>
      <c r="B14">
        <v>5</v>
      </c>
      <c r="C14">
        <v>6</v>
      </c>
      <c r="D14">
        <v>1</v>
      </c>
      <c r="E14">
        <v>2</v>
      </c>
      <c r="F14">
        <v>3</v>
      </c>
      <c r="G14">
        <v>5</v>
      </c>
      <c r="H14">
        <v>6</v>
      </c>
      <c r="I14">
        <v>7</v>
      </c>
      <c r="J14" s="8">
        <v>1</v>
      </c>
      <c r="K14" t="s">
        <v>137</v>
      </c>
      <c r="L14" s="8">
        <v>2</v>
      </c>
      <c r="M14" s="8">
        <v>3</v>
      </c>
      <c r="N14" s="8" t="s">
        <v>138</v>
      </c>
      <c r="O14" s="8">
        <v>5</v>
      </c>
      <c r="P14" t="s">
        <v>139</v>
      </c>
      <c r="Q14" s="8">
        <v>6</v>
      </c>
      <c r="R14" s="8">
        <v>7</v>
      </c>
      <c r="S14" s="8">
        <v>1</v>
      </c>
      <c r="T14" t="s">
        <v>137</v>
      </c>
      <c r="U14">
        <v>2</v>
      </c>
      <c r="V14">
        <v>3</v>
      </c>
      <c r="W14">
        <v>5</v>
      </c>
      <c r="X14">
        <v>6</v>
      </c>
    </row>
    <row r="15" spans="1:24" x14ac:dyDescent="0.15">
      <c r="A15" t="s">
        <v>140</v>
      </c>
      <c r="B15">
        <v>1</v>
      </c>
      <c r="C15">
        <v>2</v>
      </c>
      <c r="D15">
        <v>4</v>
      </c>
      <c r="E15">
        <v>5</v>
      </c>
      <c r="F15">
        <v>6</v>
      </c>
      <c r="G15" s="8">
        <v>1</v>
      </c>
      <c r="H15" s="8">
        <v>2</v>
      </c>
      <c r="I15" s="8">
        <v>3</v>
      </c>
      <c r="J15" s="8">
        <v>4</v>
      </c>
      <c r="K15" t="s">
        <v>138</v>
      </c>
      <c r="L15" s="8">
        <v>5</v>
      </c>
      <c r="M15" s="8">
        <v>6</v>
      </c>
      <c r="N15" s="8">
        <v>7</v>
      </c>
      <c r="O15" s="8">
        <v>1</v>
      </c>
      <c r="P15" t="s">
        <v>137</v>
      </c>
      <c r="Q15">
        <v>2</v>
      </c>
      <c r="R15">
        <v>3</v>
      </c>
      <c r="S15">
        <v>4</v>
      </c>
      <c r="T15" t="s">
        <v>138</v>
      </c>
      <c r="U15">
        <v>5</v>
      </c>
      <c r="V15">
        <v>6</v>
      </c>
      <c r="W15">
        <v>1</v>
      </c>
      <c r="X15">
        <v>2</v>
      </c>
    </row>
    <row r="20" spans="2:5" x14ac:dyDescent="0.15">
      <c r="C20" t="s">
        <v>13</v>
      </c>
      <c r="D20" t="s">
        <v>14</v>
      </c>
      <c r="E20" t="s">
        <v>15</v>
      </c>
    </row>
    <row r="21" spans="2:5" x14ac:dyDescent="0.15">
      <c r="B21" t="s">
        <v>141</v>
      </c>
      <c r="C21">
        <v>1</v>
      </c>
    </row>
    <row r="22" spans="2:5" x14ac:dyDescent="0.15">
      <c r="B22" t="s">
        <v>142</v>
      </c>
      <c r="C22">
        <v>2</v>
      </c>
    </row>
    <row r="23" spans="2:5" x14ac:dyDescent="0.15">
      <c r="B23" t="s">
        <v>143</v>
      </c>
      <c r="E23" t="s">
        <v>144</v>
      </c>
    </row>
    <row r="24" spans="2:5" x14ac:dyDescent="0.15">
      <c r="B24" t="s">
        <v>145</v>
      </c>
      <c r="C24">
        <v>3</v>
      </c>
    </row>
    <row r="25" spans="2:5" x14ac:dyDescent="0.15">
      <c r="B25" t="s">
        <v>146</v>
      </c>
      <c r="C25">
        <v>4</v>
      </c>
    </row>
    <row r="26" spans="2:5" x14ac:dyDescent="0.15">
      <c r="B26" t="s">
        <v>147</v>
      </c>
      <c r="C26">
        <v>5</v>
      </c>
    </row>
    <row r="27" spans="2:5" x14ac:dyDescent="0.15">
      <c r="B27" t="s">
        <v>148</v>
      </c>
      <c r="E27" t="s">
        <v>149</v>
      </c>
    </row>
    <row r="28" spans="2:5" x14ac:dyDescent="0.15">
      <c r="B28" t="s">
        <v>99</v>
      </c>
      <c r="C28">
        <v>6</v>
      </c>
      <c r="D28" t="s">
        <v>150</v>
      </c>
    </row>
    <row r="29" spans="2:5" x14ac:dyDescent="0.15">
      <c r="B29" t="s">
        <v>106</v>
      </c>
      <c r="C29">
        <v>7</v>
      </c>
      <c r="D29" t="s">
        <v>151</v>
      </c>
    </row>
    <row r="30" spans="2:5" x14ac:dyDescent="0.15">
      <c r="B30" t="s">
        <v>152</v>
      </c>
    </row>
    <row r="31" spans="2:5" x14ac:dyDescent="0.15">
      <c r="B31" t="s">
        <v>112</v>
      </c>
      <c r="D31" t="s">
        <v>153</v>
      </c>
    </row>
    <row r="32" spans="2:5" x14ac:dyDescent="0.15">
      <c r="B32" t="s">
        <v>100</v>
      </c>
      <c r="D32" t="s">
        <v>154</v>
      </c>
    </row>
    <row r="33" spans="2:4" x14ac:dyDescent="0.15">
      <c r="B33" t="s">
        <v>107</v>
      </c>
      <c r="D33" t="s">
        <v>155</v>
      </c>
    </row>
    <row r="34" spans="2:4" x14ac:dyDescent="0.15">
      <c r="B34" t="s">
        <v>156</v>
      </c>
    </row>
    <row r="35" spans="2:4" x14ac:dyDescent="0.15">
      <c r="B35" t="s">
        <v>101</v>
      </c>
      <c r="D35" t="s">
        <v>157</v>
      </c>
    </row>
    <row r="36" spans="2:4" x14ac:dyDescent="0.15">
      <c r="B36" t="s">
        <v>108</v>
      </c>
      <c r="D36" t="s">
        <v>158</v>
      </c>
    </row>
    <row r="37" spans="2:4" x14ac:dyDescent="0.15">
      <c r="B37" t="s">
        <v>102</v>
      </c>
    </row>
    <row r="38" spans="2:4" x14ac:dyDescent="0.15">
      <c r="B38" t="s">
        <v>135</v>
      </c>
      <c r="D38" t="s">
        <v>159</v>
      </c>
    </row>
    <row r="39" spans="2:4" x14ac:dyDescent="0.15">
      <c r="B39" t="s">
        <v>103</v>
      </c>
      <c r="D39" t="s">
        <v>160</v>
      </c>
    </row>
    <row r="40" spans="2:4" x14ac:dyDescent="0.15">
      <c r="B40" t="s">
        <v>110</v>
      </c>
      <c r="D40" t="s">
        <v>161</v>
      </c>
    </row>
    <row r="41" spans="2:4" x14ac:dyDescent="0.15">
      <c r="B41" t="s">
        <v>117</v>
      </c>
    </row>
    <row r="42" spans="2:4" x14ac:dyDescent="0.15">
      <c r="B42" t="s">
        <v>104</v>
      </c>
      <c r="D42" t="s">
        <v>162</v>
      </c>
    </row>
    <row r="43" spans="2:4" x14ac:dyDescent="0.15">
      <c r="B43" t="s">
        <v>111</v>
      </c>
      <c r="D43" t="s">
        <v>163</v>
      </c>
    </row>
    <row r="44" spans="2:4" x14ac:dyDescent="0.15">
      <c r="B44" t="s">
        <v>121</v>
      </c>
    </row>
    <row r="45" spans="2:4" x14ac:dyDescent="0.15">
      <c r="B45" t="s">
        <v>114</v>
      </c>
      <c r="D45" t="s">
        <v>164</v>
      </c>
    </row>
    <row r="46" spans="2:4" x14ac:dyDescent="0.15">
      <c r="B46" t="s">
        <v>118</v>
      </c>
      <c r="D46" t="s">
        <v>165</v>
      </c>
    </row>
    <row r="47" spans="2:4" x14ac:dyDescent="0.15">
      <c r="B47" t="s">
        <v>122</v>
      </c>
      <c r="D47" t="s">
        <v>166</v>
      </c>
    </row>
    <row r="48" spans="2:4" x14ac:dyDescent="0.15">
      <c r="B48" t="s">
        <v>167</v>
      </c>
    </row>
    <row r="49" spans="2:4" x14ac:dyDescent="0.15">
      <c r="B49" t="s">
        <v>123</v>
      </c>
      <c r="D49" t="s">
        <v>168</v>
      </c>
    </row>
    <row r="50" spans="2:4" x14ac:dyDescent="0.15">
      <c r="B50" t="s">
        <v>126</v>
      </c>
      <c r="D50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3"/>
  <sheetViews>
    <sheetView tabSelected="1" topLeftCell="H1" workbookViewId="0">
      <selection activeCell="Y9" sqref="Y9"/>
    </sheetView>
  </sheetViews>
  <sheetFormatPr defaultRowHeight="13.5" x14ac:dyDescent="0.15"/>
  <cols>
    <col min="3" max="3" width="11" bestFit="1" customWidth="1"/>
    <col min="5" max="5" width="13" bestFit="1" customWidth="1"/>
  </cols>
  <sheetData>
    <row r="1" spans="2:20" x14ac:dyDescent="0.15">
      <c r="B1" t="s">
        <v>365</v>
      </c>
    </row>
    <row r="2" spans="2:20" x14ac:dyDescent="0.15">
      <c r="C2" t="s">
        <v>12</v>
      </c>
      <c r="D2" s="7" t="s">
        <v>141</v>
      </c>
    </row>
    <row r="3" spans="2:20" x14ac:dyDescent="0.15">
      <c r="C3" t="s">
        <v>328</v>
      </c>
      <c r="D3">
        <f>INDEX(data!D:D,MATCH(D2,data!E:E,))</f>
        <v>16</v>
      </c>
    </row>
    <row r="5" spans="2:20" x14ac:dyDescent="0.15">
      <c r="B5" t="s">
        <v>362</v>
      </c>
    </row>
    <row r="6" spans="2:20" x14ac:dyDescent="0.15">
      <c r="C6" t="s">
        <v>363</v>
      </c>
      <c r="D6" t="str">
        <f>VLOOKUP(F6,data!D:E,2,)</f>
        <v>c2</v>
      </c>
      <c r="E6" t="s">
        <v>366</v>
      </c>
      <c r="F6">
        <f>D3</f>
        <v>16</v>
      </c>
    </row>
    <row r="7" spans="2:20" x14ac:dyDescent="0.15">
      <c r="C7" t="s">
        <v>364</v>
      </c>
      <c r="D7" t="str">
        <f>VLOOKUP(F7,data!D:E,2,)</f>
        <v>c5</v>
      </c>
      <c r="E7" t="s">
        <v>366</v>
      </c>
      <c r="F7">
        <f>D3+12*3</f>
        <v>52</v>
      </c>
    </row>
    <row r="9" spans="2:20" x14ac:dyDescent="0.15">
      <c r="B9" t="s">
        <v>309</v>
      </c>
    </row>
    <row r="10" spans="2:20" x14ac:dyDescent="0.15">
      <c r="C10" t="s">
        <v>328</v>
      </c>
      <c r="D10">
        <f>INDEX(data!D:D,MATCH(D11,data!E:E,))</f>
        <v>16</v>
      </c>
    </row>
    <row r="11" spans="2:20" x14ac:dyDescent="0.15">
      <c r="C11" t="s">
        <v>12</v>
      </c>
      <c r="D11" s="10" t="str">
        <f>D2</f>
        <v>c2</v>
      </c>
    </row>
    <row r="12" spans="2:20" x14ac:dyDescent="0.15">
      <c r="B12" t="s">
        <v>310</v>
      </c>
    </row>
    <row r="13" spans="2:20" x14ac:dyDescent="0.15">
      <c r="C13" t="s">
        <v>329</v>
      </c>
      <c r="D13" s="9" t="s">
        <v>318</v>
      </c>
      <c r="E13" s="9" t="s">
        <v>317</v>
      </c>
      <c r="F13" s="9" t="s">
        <v>313</v>
      </c>
      <c r="G13" s="9" t="s">
        <v>96</v>
      </c>
      <c r="H13" s="9" t="s">
        <v>314</v>
      </c>
      <c r="I13" s="9" t="s">
        <v>313</v>
      </c>
      <c r="J13" s="9" t="s">
        <v>94</v>
      </c>
      <c r="K13" s="9" t="s">
        <v>313</v>
      </c>
      <c r="L13" s="9" t="s">
        <v>314</v>
      </c>
      <c r="M13" s="9" t="s">
        <v>96</v>
      </c>
      <c r="N13" s="9" t="s">
        <v>313</v>
      </c>
      <c r="O13" s="9" t="s">
        <v>317</v>
      </c>
      <c r="P13" s="9" t="s">
        <v>318</v>
      </c>
      <c r="R13" s="9" t="s">
        <v>320</v>
      </c>
      <c r="S13" s="9" t="s">
        <v>320</v>
      </c>
      <c r="T13" s="9" t="s">
        <v>320</v>
      </c>
    </row>
    <row r="14" spans="2:20" x14ac:dyDescent="0.15">
      <c r="C14" t="s">
        <v>330</v>
      </c>
      <c r="D14" s="9">
        <f>12*3</f>
        <v>36</v>
      </c>
      <c r="E14" s="9">
        <f>12*2+7</f>
        <v>31</v>
      </c>
      <c r="F14" s="9">
        <f>12+16</f>
        <v>28</v>
      </c>
      <c r="G14" s="9">
        <f>12*2</f>
        <v>24</v>
      </c>
      <c r="H14" s="9">
        <f>12+7</f>
        <v>19</v>
      </c>
      <c r="I14" s="9">
        <f>12+16</f>
        <v>28</v>
      </c>
      <c r="J14" s="9">
        <v>12</v>
      </c>
      <c r="K14" s="9">
        <f>12+16</f>
        <v>28</v>
      </c>
      <c r="L14" s="9">
        <f>12+7</f>
        <v>19</v>
      </c>
      <c r="M14" s="9">
        <f>12*2</f>
        <v>24</v>
      </c>
      <c r="N14" s="9">
        <f>12+16</f>
        <v>28</v>
      </c>
      <c r="O14" s="9">
        <f>12*2+7</f>
        <v>31</v>
      </c>
      <c r="P14" s="9">
        <f>12*3</f>
        <v>36</v>
      </c>
      <c r="R14" s="9">
        <f>12*2+10</f>
        <v>34</v>
      </c>
      <c r="S14" s="9">
        <f>12*2+10</f>
        <v>34</v>
      </c>
      <c r="T14" s="9">
        <f>12*2+10</f>
        <v>34</v>
      </c>
    </row>
    <row r="15" spans="2:20" x14ac:dyDescent="0.15">
      <c r="C15" t="s">
        <v>327</v>
      </c>
      <c r="D15" s="9" t="s">
        <v>74</v>
      </c>
      <c r="E15" s="9" t="s">
        <v>72</v>
      </c>
      <c r="F15" s="9" t="s">
        <v>70</v>
      </c>
      <c r="G15" s="9" t="s">
        <v>68</v>
      </c>
      <c r="H15" s="9" t="s">
        <v>66</v>
      </c>
      <c r="I15" s="9" t="s">
        <v>64</v>
      </c>
      <c r="J15" s="9" t="s">
        <v>62</v>
      </c>
      <c r="K15" s="9" t="s">
        <v>60</v>
      </c>
      <c r="L15" s="9" t="s">
        <v>58</v>
      </c>
      <c r="M15" s="9" t="s">
        <v>56</v>
      </c>
      <c r="N15" s="9" t="s">
        <v>54</v>
      </c>
      <c r="O15" s="9" t="s">
        <v>52</v>
      </c>
      <c r="P15" s="9" t="s">
        <v>50</v>
      </c>
      <c r="R15" s="9" t="s">
        <v>98</v>
      </c>
      <c r="S15" s="9" t="s">
        <v>321</v>
      </c>
      <c r="T15" s="9" t="s">
        <v>180</v>
      </c>
    </row>
    <row r="16" spans="2:20" x14ac:dyDescent="0.15">
      <c r="C16" t="s">
        <v>328</v>
      </c>
      <c r="D16">
        <f>$D$10+D14</f>
        <v>52</v>
      </c>
      <c r="E16">
        <f>$D$10+E14</f>
        <v>47</v>
      </c>
      <c r="F16">
        <f>$D$10+F14</f>
        <v>44</v>
      </c>
      <c r="G16">
        <f>$D$10+G14</f>
        <v>40</v>
      </c>
      <c r="H16">
        <f>$D$10+H14</f>
        <v>35</v>
      </c>
      <c r="I16">
        <f>$D$10+I14</f>
        <v>44</v>
      </c>
      <c r="J16">
        <f>$D$10+J14</f>
        <v>28</v>
      </c>
      <c r="K16">
        <f>$D$10+K14</f>
        <v>44</v>
      </c>
      <c r="L16">
        <f>$D$10+L14</f>
        <v>35</v>
      </c>
      <c r="M16">
        <f>$D$10+M14</f>
        <v>40</v>
      </c>
      <c r="N16">
        <f>$D$10+N14</f>
        <v>44</v>
      </c>
      <c r="O16">
        <f>$D$10+O14</f>
        <v>47</v>
      </c>
      <c r="P16">
        <f>$D$10+P14</f>
        <v>52</v>
      </c>
      <c r="R16">
        <f>$D$10+R14</f>
        <v>50</v>
      </c>
      <c r="S16">
        <f>$D$10+S14</f>
        <v>50</v>
      </c>
      <c r="T16">
        <f>$D$10+T14</f>
        <v>50</v>
      </c>
    </row>
    <row r="17" spans="2:39" x14ac:dyDescent="0.15">
      <c r="C17" t="s">
        <v>12</v>
      </c>
      <c r="D17" t="str">
        <f>VLOOKUP(D16,data!$D:$E,2,)</f>
        <v>c5</v>
      </c>
      <c r="E17" t="str">
        <f>VLOOKUP(E16,data!$D:$E,2,)</f>
        <v>g4</v>
      </c>
      <c r="F17" t="str">
        <f>VLOOKUP(F16,data!$D:$E,2,)</f>
        <v>e4</v>
      </c>
      <c r="G17" t="str">
        <f>VLOOKUP(G16,data!$D:$E,2,)</f>
        <v>c4</v>
      </c>
      <c r="H17" t="str">
        <f>VLOOKUP(H16,data!$D:$E,2,)</f>
        <v>g3</v>
      </c>
      <c r="I17" t="str">
        <f>VLOOKUP(I16,data!$D:$E,2,)</f>
        <v>e4</v>
      </c>
      <c r="J17" t="str">
        <f>VLOOKUP(J16,data!$D:$E,2,)</f>
        <v>c3</v>
      </c>
      <c r="K17" t="str">
        <f>VLOOKUP(K16,data!$D:$E,2,)</f>
        <v>e4</v>
      </c>
      <c r="L17" t="str">
        <f>VLOOKUP(L16,data!$D:$E,2,)</f>
        <v>g3</v>
      </c>
      <c r="M17" t="str">
        <f>VLOOKUP(M16,data!$D:$E,2,)</f>
        <v>c4</v>
      </c>
      <c r="N17" t="str">
        <f>VLOOKUP(N16,data!$D:$E,2,)</f>
        <v>e4</v>
      </c>
      <c r="O17" t="str">
        <f>VLOOKUP(O16,data!$D:$E,2,)</f>
        <v>g4</v>
      </c>
      <c r="P17" t="str">
        <f>VLOOKUP(P16,data!$D:$E,2,)</f>
        <v>c5</v>
      </c>
      <c r="R17" t="str">
        <f>VLOOKUP(R16,data!$D:$E,2,)</f>
        <v>#a4</v>
      </c>
      <c r="S17" t="str">
        <f>VLOOKUP(S16,data!$D:$E,2,)</f>
        <v>#a4</v>
      </c>
      <c r="T17" t="str">
        <f>VLOOKUP(T16,data!$D:$E,2,)</f>
        <v>#a4</v>
      </c>
    </row>
    <row r="18" spans="2:39" x14ac:dyDescent="0.15">
      <c r="B18" t="s">
        <v>315</v>
      </c>
    </row>
    <row r="19" spans="2:39" x14ac:dyDescent="0.15">
      <c r="C19" t="s">
        <v>329</v>
      </c>
      <c r="D19" s="9" t="s">
        <v>322</v>
      </c>
      <c r="E19" s="9" t="s">
        <v>331</v>
      </c>
      <c r="F19" s="9" t="s">
        <v>323</v>
      </c>
      <c r="G19" s="9" t="s">
        <v>332</v>
      </c>
      <c r="H19" s="9" t="s">
        <v>333</v>
      </c>
      <c r="I19" s="9" t="s">
        <v>324</v>
      </c>
      <c r="J19" s="9" t="s">
        <v>334</v>
      </c>
      <c r="K19" s="9" t="s">
        <v>325</v>
      </c>
      <c r="L19" s="9" t="s">
        <v>335</v>
      </c>
      <c r="M19" s="9" t="s">
        <v>326</v>
      </c>
      <c r="N19" s="9" t="s">
        <v>336</v>
      </c>
      <c r="O19" s="9" t="s">
        <v>94</v>
      </c>
      <c r="P19" s="9" t="s">
        <v>337</v>
      </c>
      <c r="Q19" s="9" t="s">
        <v>338</v>
      </c>
      <c r="R19" s="9" t="s">
        <v>339</v>
      </c>
      <c r="S19" s="9" t="s">
        <v>311</v>
      </c>
      <c r="T19" s="9" t="s">
        <v>340</v>
      </c>
      <c r="U19" s="9" t="s">
        <v>341</v>
      </c>
      <c r="V19" s="9" t="s">
        <v>314</v>
      </c>
      <c r="W19" s="9" t="s">
        <v>342</v>
      </c>
      <c r="X19" s="9" t="s">
        <v>343</v>
      </c>
      <c r="Y19" s="9" t="s">
        <v>344</v>
      </c>
      <c r="Z19" s="9" t="s">
        <v>345</v>
      </c>
      <c r="AA19" s="9" t="s">
        <v>96</v>
      </c>
      <c r="AB19" s="9" t="s">
        <v>353</v>
      </c>
      <c r="AC19" s="9" t="s">
        <v>346</v>
      </c>
      <c r="AD19" s="9" t="s">
        <v>347</v>
      </c>
      <c r="AE19" s="9" t="s">
        <v>312</v>
      </c>
      <c r="AF19" s="9" t="s">
        <v>348</v>
      </c>
      <c r="AG19" s="9" t="s">
        <v>349</v>
      </c>
      <c r="AH19" s="9" t="s">
        <v>316</v>
      </c>
      <c r="AI19" s="9" t="s">
        <v>350</v>
      </c>
      <c r="AJ19" s="9" t="s">
        <v>351</v>
      </c>
      <c r="AK19" s="9" t="s">
        <v>319</v>
      </c>
      <c r="AL19" s="9" t="s">
        <v>352</v>
      </c>
      <c r="AM19" s="9" t="s">
        <v>318</v>
      </c>
    </row>
    <row r="20" spans="2:39" x14ac:dyDescent="0.15">
      <c r="C20" t="s">
        <v>330</v>
      </c>
      <c r="D20" s="9">
        <v>1</v>
      </c>
      <c r="E20" s="9">
        <v>2</v>
      </c>
      <c r="F20" s="9">
        <v>3</v>
      </c>
      <c r="G20" s="9">
        <v>4</v>
      </c>
      <c r="H20" s="9">
        <v>5</v>
      </c>
      <c r="I20" s="9">
        <v>6</v>
      </c>
      <c r="J20" s="9">
        <v>7</v>
      </c>
      <c r="K20" s="9">
        <v>8</v>
      </c>
      <c r="L20" s="9">
        <v>9</v>
      </c>
      <c r="M20" s="9">
        <v>10</v>
      </c>
      <c r="N20" s="9">
        <v>11</v>
      </c>
      <c r="O20" s="9">
        <v>12</v>
      </c>
      <c r="P20" s="9">
        <v>13</v>
      </c>
      <c r="Q20" s="9">
        <v>14</v>
      </c>
      <c r="R20" s="9">
        <v>15</v>
      </c>
      <c r="S20" s="9">
        <v>16</v>
      </c>
      <c r="T20" s="9">
        <v>17</v>
      </c>
      <c r="U20" s="9">
        <v>18</v>
      </c>
      <c r="V20" s="9">
        <v>19</v>
      </c>
      <c r="W20" s="9">
        <v>20</v>
      </c>
      <c r="X20" s="9">
        <v>21</v>
      </c>
      <c r="Y20" s="9">
        <v>22</v>
      </c>
      <c r="Z20" s="9">
        <v>23</v>
      </c>
      <c r="AA20" s="9">
        <v>24</v>
      </c>
      <c r="AB20" s="9">
        <v>25</v>
      </c>
      <c r="AC20" s="9">
        <v>26</v>
      </c>
      <c r="AD20" s="9">
        <v>27</v>
      </c>
      <c r="AE20" s="9">
        <v>28</v>
      </c>
      <c r="AF20" s="9">
        <v>29</v>
      </c>
      <c r="AG20" s="9">
        <v>30</v>
      </c>
      <c r="AH20" s="9">
        <v>31</v>
      </c>
      <c r="AI20" s="9">
        <v>32</v>
      </c>
      <c r="AJ20" s="9">
        <v>33</v>
      </c>
      <c r="AK20" s="9">
        <v>34</v>
      </c>
      <c r="AL20" s="9">
        <v>35</v>
      </c>
      <c r="AM20" s="9">
        <v>36</v>
      </c>
    </row>
    <row r="21" spans="2:39" x14ac:dyDescent="0.15">
      <c r="C21" t="s">
        <v>327</v>
      </c>
      <c r="D21" s="9" t="s">
        <v>49</v>
      </c>
      <c r="E21" s="9" t="s">
        <v>75</v>
      </c>
      <c r="F21" s="9" t="s">
        <v>78</v>
      </c>
      <c r="G21" s="9" t="s">
        <v>71</v>
      </c>
      <c r="H21" s="9" t="s">
        <v>69</v>
      </c>
      <c r="I21" s="9" t="s">
        <v>82</v>
      </c>
      <c r="J21" s="9" t="s">
        <v>67</v>
      </c>
      <c r="K21" s="9" t="s">
        <v>174</v>
      </c>
      <c r="L21" s="9" t="s">
        <v>65</v>
      </c>
      <c r="M21" s="9" t="s">
        <v>180</v>
      </c>
      <c r="N21" s="9" t="s">
        <v>181</v>
      </c>
      <c r="O21" s="9" t="s">
        <v>63</v>
      </c>
      <c r="P21" s="9" t="s">
        <v>188</v>
      </c>
      <c r="Q21" s="9" t="s">
        <v>184</v>
      </c>
      <c r="R21" s="9" t="s">
        <v>193</v>
      </c>
      <c r="S21" s="9" t="s">
        <v>61</v>
      </c>
      <c r="T21" s="9" t="s">
        <v>196</v>
      </c>
      <c r="U21" s="9" t="s">
        <v>200</v>
      </c>
      <c r="V21" s="9" t="s">
        <v>59</v>
      </c>
      <c r="W21" s="9" t="s">
        <v>205</v>
      </c>
      <c r="X21" s="9" t="s">
        <v>206</v>
      </c>
      <c r="Y21" s="9" t="s">
        <v>212</v>
      </c>
      <c r="Z21" s="9" t="s">
        <v>213</v>
      </c>
      <c r="AA21" s="9" t="s">
        <v>57</v>
      </c>
      <c r="AB21" s="9" t="s">
        <v>218</v>
      </c>
      <c r="AC21" s="9" t="s">
        <v>219</v>
      </c>
    </row>
    <row r="22" spans="2:39" x14ac:dyDescent="0.15">
      <c r="C22" t="s">
        <v>328</v>
      </c>
      <c r="D22">
        <f>$D$10+D20</f>
        <v>17</v>
      </c>
      <c r="E22">
        <f>$D$10+E20</f>
        <v>18</v>
      </c>
      <c r="F22">
        <f>$D$10+F20</f>
        <v>19</v>
      </c>
      <c r="G22">
        <f>$D$10+G20</f>
        <v>20</v>
      </c>
      <c r="H22">
        <f>$D$10+H20</f>
        <v>21</v>
      </c>
      <c r="I22">
        <f>$D$10+I20</f>
        <v>22</v>
      </c>
      <c r="J22">
        <f>$D$10+J20</f>
        <v>23</v>
      </c>
      <c r="K22">
        <f>$D$10+K20</f>
        <v>24</v>
      </c>
      <c r="L22">
        <f>$D$10+L20</f>
        <v>25</v>
      </c>
      <c r="M22">
        <f>$D$10+M20</f>
        <v>26</v>
      </c>
      <c r="N22">
        <f>$D$10+N20</f>
        <v>27</v>
      </c>
      <c r="O22">
        <f>$D$10+O20</f>
        <v>28</v>
      </c>
      <c r="P22">
        <f>$D$10+P20</f>
        <v>29</v>
      </c>
      <c r="Q22">
        <f>$D$10+Q20</f>
        <v>30</v>
      </c>
      <c r="R22">
        <f>$D$10+R20</f>
        <v>31</v>
      </c>
      <c r="S22">
        <f>$D$10+S20</f>
        <v>32</v>
      </c>
      <c r="T22">
        <f>$D$10+T20</f>
        <v>33</v>
      </c>
      <c r="U22">
        <f>$D$10+U20</f>
        <v>34</v>
      </c>
      <c r="V22">
        <f>$D$10+V20</f>
        <v>35</v>
      </c>
      <c r="W22">
        <f>$D$10+W20</f>
        <v>36</v>
      </c>
      <c r="X22">
        <f>$D$10+X20</f>
        <v>37</v>
      </c>
      <c r="Y22">
        <f>$D$10+Y20</f>
        <v>38</v>
      </c>
      <c r="Z22">
        <f>$D$10+Z20</f>
        <v>39</v>
      </c>
      <c r="AA22">
        <f>$D$10+AA20</f>
        <v>40</v>
      </c>
      <c r="AB22">
        <f>$D$10+AB20</f>
        <v>41</v>
      </c>
      <c r="AC22">
        <f>$D$10+AC20</f>
        <v>42</v>
      </c>
      <c r="AD22">
        <f>$D$10+AD20</f>
        <v>43</v>
      </c>
      <c r="AE22">
        <f>$D$10+AE20</f>
        <v>44</v>
      </c>
      <c r="AF22">
        <f>$D$10+AF20</f>
        <v>45</v>
      </c>
      <c r="AG22">
        <f>$D$10+AG20</f>
        <v>46</v>
      </c>
      <c r="AH22">
        <f>$D$10+AH20</f>
        <v>47</v>
      </c>
      <c r="AI22">
        <f>$D$10+AI20</f>
        <v>48</v>
      </c>
      <c r="AJ22">
        <f>$D$10+AJ20</f>
        <v>49</v>
      </c>
      <c r="AK22">
        <f>$D$10+AK20</f>
        <v>50</v>
      </c>
      <c r="AL22">
        <f>$D$10+AL20</f>
        <v>51</v>
      </c>
      <c r="AM22">
        <f>$D$10+AM20</f>
        <v>52</v>
      </c>
    </row>
    <row r="23" spans="2:39" x14ac:dyDescent="0.15">
      <c r="C23" t="s">
        <v>12</v>
      </c>
      <c r="D23" t="str">
        <f>VLOOKUP(D22,data!$D:$E,2,)</f>
        <v>#c2</v>
      </c>
      <c r="E23" t="str">
        <f>VLOOKUP(E22,data!$D:$E,2,)</f>
        <v>d2</v>
      </c>
      <c r="F23" t="str">
        <f>VLOOKUP(F22,data!$D:$E,2,)</f>
        <v>#d2</v>
      </c>
      <c r="G23" t="str">
        <f>VLOOKUP(G22,data!$D:$E,2,)</f>
        <v>e2</v>
      </c>
      <c r="H23" t="str">
        <f>VLOOKUP(H22,data!$D:$E,2,)</f>
        <v>f2</v>
      </c>
      <c r="I23" t="str">
        <f>VLOOKUP(I22,data!$D:$E,2,)</f>
        <v>#f2</v>
      </c>
      <c r="J23" t="str">
        <f>VLOOKUP(J22,data!$D:$E,2,)</f>
        <v>g2</v>
      </c>
      <c r="K23" t="str">
        <f>VLOOKUP(K22,data!$D:$E,2,)</f>
        <v>#g2</v>
      </c>
      <c r="L23" t="str">
        <f>VLOOKUP(L22,data!$D:$E,2,)</f>
        <v>a2</v>
      </c>
      <c r="M23" t="str">
        <f>VLOOKUP(M22,data!$D:$E,2,)</f>
        <v>#a2</v>
      </c>
      <c r="N23" t="str">
        <f>VLOOKUP(N22,data!$D:$E,2,)</f>
        <v>b2</v>
      </c>
      <c r="O23" t="str">
        <f>VLOOKUP(O22,data!$D:$E,2,)</f>
        <v>c3</v>
      </c>
      <c r="P23" t="str">
        <f>VLOOKUP(P22,data!$D:$E,2,)</f>
        <v>#c3</v>
      </c>
      <c r="Q23" t="str">
        <f>VLOOKUP(Q22,data!$D:$E,2,)</f>
        <v>d3</v>
      </c>
      <c r="R23" t="str">
        <f>VLOOKUP(R22,data!$D:$E,2,)</f>
        <v>#d3</v>
      </c>
      <c r="S23" t="str">
        <f>VLOOKUP(S22,data!$D:$E,2,)</f>
        <v>e3</v>
      </c>
      <c r="T23" t="str">
        <f>VLOOKUP(T22,data!$D:$E,2,)</f>
        <v>f3</v>
      </c>
      <c r="U23" t="str">
        <f>VLOOKUP(U22,data!$D:$E,2,)</f>
        <v>#f3</v>
      </c>
      <c r="V23" t="str">
        <f>VLOOKUP(V22,data!$D:$E,2,)</f>
        <v>g3</v>
      </c>
      <c r="W23" t="str">
        <f>VLOOKUP(W22,data!$D:$E,2,)</f>
        <v>#g3</v>
      </c>
      <c r="X23" t="str">
        <f>VLOOKUP(X22,data!$D:$E,2,)</f>
        <v>a3</v>
      </c>
      <c r="Y23" t="str">
        <f>VLOOKUP(Y22,data!$D:$E,2,)</f>
        <v>#a3</v>
      </c>
      <c r="Z23" t="str">
        <f>VLOOKUP(Z22,data!$D:$E,2,)</f>
        <v>b3</v>
      </c>
      <c r="AA23" t="str">
        <f>VLOOKUP(AA22,data!$D:$E,2,)</f>
        <v>c4</v>
      </c>
      <c r="AB23" t="str">
        <f>VLOOKUP(AB22,data!$D:$E,2,)</f>
        <v>#c4</v>
      </c>
      <c r="AC23" t="str">
        <f>VLOOKUP(AC22,data!$D:$E,2,)</f>
        <v>d4</v>
      </c>
      <c r="AD23" t="str">
        <f>VLOOKUP(AD22,data!$D:$E,2,)</f>
        <v>#d4</v>
      </c>
      <c r="AE23" t="str">
        <f>VLOOKUP(AE22,data!$D:$E,2,)</f>
        <v>e4</v>
      </c>
      <c r="AF23" t="str">
        <f>VLOOKUP(AF22,data!$D:$E,2,)</f>
        <v>f4</v>
      </c>
      <c r="AG23" t="str">
        <f>VLOOKUP(AG22,data!$D:$E,2,)</f>
        <v>#f4</v>
      </c>
      <c r="AH23" t="str">
        <f>VLOOKUP(AH22,data!$D:$E,2,)</f>
        <v>g4</v>
      </c>
      <c r="AI23" t="str">
        <f>VLOOKUP(AI22,data!$D:$E,2,)</f>
        <v>#g4</v>
      </c>
      <c r="AJ23" t="str">
        <f>VLOOKUP(AJ22,data!$D:$E,2,)</f>
        <v>a4</v>
      </c>
      <c r="AK23" t="str">
        <f>VLOOKUP(AK22,data!$D:$E,2,)</f>
        <v>#a4</v>
      </c>
      <c r="AL23" t="str">
        <f>VLOOKUP(AL22,data!$D:$E,2,)</f>
        <v>b4</v>
      </c>
      <c r="AM23" t="str">
        <f>VLOOKUP(AM22,data!$D:$E,2,)</f>
        <v>c5</v>
      </c>
    </row>
    <row r="25" spans="2:39" x14ac:dyDescent="0.15">
      <c r="B25" t="s">
        <v>367</v>
      </c>
    </row>
    <row r="26" spans="2:39" x14ac:dyDescent="0.15">
      <c r="E26" t="s">
        <v>368</v>
      </c>
      <c r="F26" t="s">
        <v>369</v>
      </c>
      <c r="G26" t="s">
        <v>370</v>
      </c>
    </row>
    <row r="27" spans="2:39" x14ac:dyDescent="0.15">
      <c r="C27">
        <f>D3</f>
        <v>16</v>
      </c>
      <c r="D27" t="str">
        <f>VLOOKUP(C27,data!D:E,2,)</f>
        <v>c2</v>
      </c>
    </row>
    <row r="28" spans="2:39" x14ac:dyDescent="0.15">
      <c r="C28">
        <f>C27+1</f>
        <v>17</v>
      </c>
      <c r="D28" t="str">
        <f>VLOOKUP(C28,data!D:E,2,)</f>
        <v>#c2</v>
      </c>
    </row>
    <row r="29" spans="2:39" x14ac:dyDescent="0.15">
      <c r="C29">
        <f t="shared" ref="C29:C63" si="0">C28+1</f>
        <v>18</v>
      </c>
      <c r="D29" t="str">
        <f>VLOOKUP(C29,data!D:E,2,)</f>
        <v>d2</v>
      </c>
    </row>
    <row r="30" spans="2:39" x14ac:dyDescent="0.15">
      <c r="C30">
        <f t="shared" si="0"/>
        <v>19</v>
      </c>
      <c r="D30" t="str">
        <f>VLOOKUP(C30,data!D:E,2,)</f>
        <v>#d2</v>
      </c>
    </row>
    <row r="31" spans="2:39" x14ac:dyDescent="0.15">
      <c r="C31">
        <f t="shared" si="0"/>
        <v>20</v>
      </c>
      <c r="D31" t="str">
        <f>VLOOKUP(C31,data!D:E,2,)</f>
        <v>e2</v>
      </c>
    </row>
    <row r="32" spans="2:39" x14ac:dyDescent="0.15">
      <c r="C32">
        <f t="shared" si="0"/>
        <v>21</v>
      </c>
      <c r="D32" t="str">
        <f>VLOOKUP(C32,data!D:E,2,)</f>
        <v>f2</v>
      </c>
    </row>
    <row r="33" spans="3:4" x14ac:dyDescent="0.15">
      <c r="C33">
        <f t="shared" si="0"/>
        <v>22</v>
      </c>
      <c r="D33" t="str">
        <f>VLOOKUP(C33,data!D:E,2,)</f>
        <v>#f2</v>
      </c>
    </row>
    <row r="34" spans="3:4" x14ac:dyDescent="0.15">
      <c r="C34">
        <f t="shared" si="0"/>
        <v>23</v>
      </c>
      <c r="D34" t="str">
        <f>VLOOKUP(C34,data!D:E,2,)</f>
        <v>g2</v>
      </c>
    </row>
    <row r="35" spans="3:4" x14ac:dyDescent="0.15">
      <c r="C35">
        <f t="shared" si="0"/>
        <v>24</v>
      </c>
      <c r="D35" t="str">
        <f>VLOOKUP(C35,data!D:E,2,)</f>
        <v>#g2</v>
      </c>
    </row>
    <row r="36" spans="3:4" x14ac:dyDescent="0.15">
      <c r="C36">
        <f t="shared" si="0"/>
        <v>25</v>
      </c>
      <c r="D36" t="str">
        <f>VLOOKUP(C36,data!D:E,2,)</f>
        <v>a2</v>
      </c>
    </row>
    <row r="37" spans="3:4" x14ac:dyDescent="0.15">
      <c r="C37">
        <f t="shared" si="0"/>
        <v>26</v>
      </c>
      <c r="D37" t="str">
        <f>VLOOKUP(C37,data!D:E,2,)</f>
        <v>#a2</v>
      </c>
    </row>
    <row r="38" spans="3:4" x14ac:dyDescent="0.15">
      <c r="C38">
        <f t="shared" si="0"/>
        <v>27</v>
      </c>
      <c r="D38" t="str">
        <f>VLOOKUP(C38,data!D:E,2,)</f>
        <v>b2</v>
      </c>
    </row>
    <row r="39" spans="3:4" x14ac:dyDescent="0.15">
      <c r="C39">
        <f t="shared" si="0"/>
        <v>28</v>
      </c>
      <c r="D39" t="str">
        <f>VLOOKUP(C39,data!D:E,2,)</f>
        <v>c3</v>
      </c>
    </row>
    <row r="40" spans="3:4" x14ac:dyDescent="0.15">
      <c r="C40">
        <f t="shared" si="0"/>
        <v>29</v>
      </c>
      <c r="D40" t="str">
        <f>VLOOKUP(C40,data!D:E,2,)</f>
        <v>#c3</v>
      </c>
    </row>
    <row r="41" spans="3:4" x14ac:dyDescent="0.15">
      <c r="C41">
        <f t="shared" si="0"/>
        <v>30</v>
      </c>
      <c r="D41" t="str">
        <f>VLOOKUP(C41,data!D:E,2,)</f>
        <v>d3</v>
      </c>
    </row>
    <row r="42" spans="3:4" x14ac:dyDescent="0.15">
      <c r="C42">
        <f t="shared" si="0"/>
        <v>31</v>
      </c>
      <c r="D42" t="str">
        <f>VLOOKUP(C42,data!D:E,2,)</f>
        <v>#d3</v>
      </c>
    </row>
    <row r="43" spans="3:4" x14ac:dyDescent="0.15">
      <c r="C43">
        <f t="shared" si="0"/>
        <v>32</v>
      </c>
      <c r="D43" t="str">
        <f>VLOOKUP(C43,data!D:E,2,)</f>
        <v>e3</v>
      </c>
    </row>
    <row r="44" spans="3:4" x14ac:dyDescent="0.15">
      <c r="C44">
        <f t="shared" si="0"/>
        <v>33</v>
      </c>
      <c r="D44" t="str">
        <f>VLOOKUP(C44,data!D:E,2,)</f>
        <v>f3</v>
      </c>
    </row>
    <row r="45" spans="3:4" x14ac:dyDescent="0.15">
      <c r="C45">
        <f t="shared" si="0"/>
        <v>34</v>
      </c>
      <c r="D45" t="str">
        <f>VLOOKUP(C45,data!D:E,2,)</f>
        <v>#f3</v>
      </c>
    </row>
    <row r="46" spans="3:4" x14ac:dyDescent="0.15">
      <c r="C46">
        <f t="shared" si="0"/>
        <v>35</v>
      </c>
      <c r="D46" t="str">
        <f>VLOOKUP(C46,data!D:E,2,)</f>
        <v>g3</v>
      </c>
    </row>
    <row r="47" spans="3:4" x14ac:dyDescent="0.15">
      <c r="C47">
        <f t="shared" si="0"/>
        <v>36</v>
      </c>
      <c r="D47" t="str">
        <f>VLOOKUP(C47,data!D:E,2,)</f>
        <v>#g3</v>
      </c>
    </row>
    <row r="48" spans="3:4" x14ac:dyDescent="0.15">
      <c r="C48">
        <f t="shared" si="0"/>
        <v>37</v>
      </c>
      <c r="D48" t="str">
        <f>VLOOKUP(C48,data!D:E,2,)</f>
        <v>a3</v>
      </c>
    </row>
    <row r="49" spans="3:4" x14ac:dyDescent="0.15">
      <c r="C49">
        <f t="shared" si="0"/>
        <v>38</v>
      </c>
      <c r="D49" t="str">
        <f>VLOOKUP(C49,data!D:E,2,)</f>
        <v>#a3</v>
      </c>
    </row>
    <row r="50" spans="3:4" x14ac:dyDescent="0.15">
      <c r="C50">
        <f t="shared" si="0"/>
        <v>39</v>
      </c>
      <c r="D50" t="str">
        <f>VLOOKUP(C50,data!D:E,2,)</f>
        <v>b3</v>
      </c>
    </row>
    <row r="51" spans="3:4" x14ac:dyDescent="0.15">
      <c r="C51">
        <f t="shared" si="0"/>
        <v>40</v>
      </c>
      <c r="D51" t="str">
        <f>VLOOKUP(C51,data!D:E,2,)</f>
        <v>c4</v>
      </c>
    </row>
    <row r="52" spans="3:4" x14ac:dyDescent="0.15">
      <c r="C52">
        <f t="shared" si="0"/>
        <v>41</v>
      </c>
      <c r="D52" t="str">
        <f>VLOOKUP(C52,data!D:E,2,)</f>
        <v>#c4</v>
      </c>
    </row>
    <row r="53" spans="3:4" x14ac:dyDescent="0.15">
      <c r="C53">
        <f t="shared" si="0"/>
        <v>42</v>
      </c>
      <c r="D53" t="str">
        <f>VLOOKUP(C53,data!D:E,2,)</f>
        <v>d4</v>
      </c>
    </row>
    <row r="54" spans="3:4" x14ac:dyDescent="0.15">
      <c r="C54">
        <f t="shared" si="0"/>
        <v>43</v>
      </c>
      <c r="D54" t="str">
        <f>VLOOKUP(C54,data!D:E,2,)</f>
        <v>#d4</v>
      </c>
    </row>
    <row r="55" spans="3:4" x14ac:dyDescent="0.15">
      <c r="C55">
        <f t="shared" si="0"/>
        <v>44</v>
      </c>
      <c r="D55" t="str">
        <f>VLOOKUP(C55,data!D:E,2,)</f>
        <v>e4</v>
      </c>
    </row>
    <row r="56" spans="3:4" x14ac:dyDescent="0.15">
      <c r="C56">
        <f t="shared" si="0"/>
        <v>45</v>
      </c>
      <c r="D56" t="str">
        <f>VLOOKUP(C56,data!D:E,2,)</f>
        <v>f4</v>
      </c>
    </row>
    <row r="57" spans="3:4" x14ac:dyDescent="0.15">
      <c r="C57">
        <f t="shared" si="0"/>
        <v>46</v>
      </c>
      <c r="D57" t="str">
        <f>VLOOKUP(C57,data!D:E,2,)</f>
        <v>#f4</v>
      </c>
    </row>
    <row r="58" spans="3:4" x14ac:dyDescent="0.15">
      <c r="C58">
        <f t="shared" si="0"/>
        <v>47</v>
      </c>
      <c r="D58" t="str">
        <f>VLOOKUP(C58,data!D:E,2,)</f>
        <v>g4</v>
      </c>
    </row>
    <row r="59" spans="3:4" x14ac:dyDescent="0.15">
      <c r="C59">
        <f t="shared" si="0"/>
        <v>48</v>
      </c>
      <c r="D59" t="str">
        <f>VLOOKUP(C59,data!D:E,2,)</f>
        <v>#g4</v>
      </c>
    </row>
    <row r="60" spans="3:4" x14ac:dyDescent="0.15">
      <c r="C60">
        <f t="shared" si="0"/>
        <v>49</v>
      </c>
      <c r="D60" t="str">
        <f>VLOOKUP(C60,data!D:E,2,)</f>
        <v>a4</v>
      </c>
    </row>
    <row r="61" spans="3:4" x14ac:dyDescent="0.15">
      <c r="C61">
        <f t="shared" si="0"/>
        <v>50</v>
      </c>
      <c r="D61" t="str">
        <f>VLOOKUP(C61,data!D:E,2,)</f>
        <v>#a4</v>
      </c>
    </row>
    <row r="62" spans="3:4" x14ac:dyDescent="0.15">
      <c r="C62">
        <f t="shared" si="0"/>
        <v>51</v>
      </c>
      <c r="D62" t="str">
        <f>VLOOKUP(C62,data!D:E,2,)</f>
        <v>b4</v>
      </c>
    </row>
    <row r="63" spans="3:4" x14ac:dyDescent="0.15">
      <c r="C63">
        <f t="shared" si="0"/>
        <v>52</v>
      </c>
      <c r="D63" t="str">
        <f>VLOOKUP(C63,data!D:E,2,)</f>
        <v>c5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B5" sqref="B5"/>
    </sheetView>
  </sheetViews>
  <sheetFormatPr defaultRowHeight="13.5" x14ac:dyDescent="0.15"/>
  <sheetData>
    <row r="2" spans="2:6" x14ac:dyDescent="0.15">
      <c r="B2" t="s">
        <v>355</v>
      </c>
    </row>
    <row r="3" spans="2:6" x14ac:dyDescent="0.15">
      <c r="C3" t="s">
        <v>356</v>
      </c>
      <c r="D3" t="s">
        <v>141</v>
      </c>
      <c r="E3" t="s">
        <v>360</v>
      </c>
      <c r="F3" t="s">
        <v>361</v>
      </c>
    </row>
    <row r="5" spans="2:6" x14ac:dyDescent="0.15">
      <c r="D5" t="s">
        <v>309</v>
      </c>
      <c r="E5" t="s">
        <v>141</v>
      </c>
    </row>
    <row r="6" spans="2:6" x14ac:dyDescent="0.15">
      <c r="D6" t="s">
        <v>310</v>
      </c>
      <c r="E6" t="s">
        <v>75</v>
      </c>
      <c r="F6" t="s">
        <v>104</v>
      </c>
    </row>
    <row r="7" spans="2:6" x14ac:dyDescent="0.15">
      <c r="E7" t="s">
        <v>73</v>
      </c>
      <c r="F7" t="s">
        <v>103</v>
      </c>
    </row>
    <row r="8" spans="2:6" x14ac:dyDescent="0.15">
      <c r="D8" t="s">
        <v>315</v>
      </c>
      <c r="E8" t="s">
        <v>49</v>
      </c>
      <c r="F8" t="s">
        <v>357</v>
      </c>
    </row>
    <row r="16" spans="2:6" x14ac:dyDescent="0.15">
      <c r="B16" t="s">
        <v>354</v>
      </c>
    </row>
    <row r="17" spans="3:5" x14ac:dyDescent="0.15">
      <c r="C17" t="s">
        <v>358</v>
      </c>
      <c r="D17" t="s">
        <v>359</v>
      </c>
    </row>
    <row r="19" spans="3:5" x14ac:dyDescent="0.15">
      <c r="D19" t="s">
        <v>141</v>
      </c>
      <c r="E19" t="s">
        <v>42</v>
      </c>
    </row>
    <row r="20" spans="3:5" x14ac:dyDescent="0.15">
      <c r="D20" t="s">
        <v>357</v>
      </c>
      <c r="E20" t="s">
        <v>44</v>
      </c>
    </row>
    <row r="21" spans="3:5" x14ac:dyDescent="0.15">
      <c r="D21" t="s">
        <v>142</v>
      </c>
      <c r="E2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1"/>
  <sheetViews>
    <sheetView workbookViewId="0">
      <selection activeCell="B2" sqref="B2:B31"/>
    </sheetView>
  </sheetViews>
  <sheetFormatPr defaultRowHeight="13.5" x14ac:dyDescent="0.15"/>
  <sheetData>
    <row r="2" spans="2:2" x14ac:dyDescent="0.15">
      <c r="B2" t="s">
        <v>371</v>
      </c>
    </row>
    <row r="3" spans="2:2" x14ac:dyDescent="0.15">
      <c r="B3" t="s">
        <v>372</v>
      </c>
    </row>
    <row r="4" spans="2:2" x14ac:dyDescent="0.15">
      <c r="B4" t="s">
        <v>373</v>
      </c>
    </row>
    <row r="5" spans="2:2" x14ac:dyDescent="0.15">
      <c r="B5" t="s">
        <v>374</v>
      </c>
    </row>
    <row r="6" spans="2:2" x14ac:dyDescent="0.15">
      <c r="B6" t="s">
        <v>375</v>
      </c>
    </row>
    <row r="7" spans="2:2" x14ac:dyDescent="0.15">
      <c r="B7" t="s">
        <v>376</v>
      </c>
    </row>
    <row r="8" spans="2:2" x14ac:dyDescent="0.15">
      <c r="B8" t="s">
        <v>377</v>
      </c>
    </row>
    <row r="9" spans="2:2" x14ac:dyDescent="0.15">
      <c r="B9" t="s">
        <v>378</v>
      </c>
    </row>
    <row r="10" spans="2:2" x14ac:dyDescent="0.15">
      <c r="B10" t="s">
        <v>379</v>
      </c>
    </row>
    <row r="11" spans="2:2" x14ac:dyDescent="0.15">
      <c r="B11" t="s">
        <v>380</v>
      </c>
    </row>
    <row r="12" spans="2:2" x14ac:dyDescent="0.15">
      <c r="B12" t="s">
        <v>381</v>
      </c>
    </row>
    <row r="13" spans="2:2" x14ac:dyDescent="0.15">
      <c r="B13" t="s">
        <v>382</v>
      </c>
    </row>
    <row r="14" spans="2:2" x14ac:dyDescent="0.15">
      <c r="B14" t="s">
        <v>383</v>
      </c>
    </row>
    <row r="15" spans="2:2" x14ac:dyDescent="0.15">
      <c r="B15" t="s">
        <v>384</v>
      </c>
    </row>
    <row r="16" spans="2:2" x14ac:dyDescent="0.15">
      <c r="B16" t="s">
        <v>385</v>
      </c>
    </row>
    <row r="17" spans="2:2" x14ac:dyDescent="0.15">
      <c r="B17" t="s">
        <v>386</v>
      </c>
    </row>
    <row r="18" spans="2:2" x14ac:dyDescent="0.15">
      <c r="B18" t="s">
        <v>387</v>
      </c>
    </row>
    <row r="19" spans="2:2" x14ac:dyDescent="0.15">
      <c r="B19" t="s">
        <v>388</v>
      </c>
    </row>
    <row r="20" spans="2:2" x14ac:dyDescent="0.15">
      <c r="B20" t="s">
        <v>389</v>
      </c>
    </row>
    <row r="21" spans="2:2" x14ac:dyDescent="0.15">
      <c r="B21" t="s">
        <v>390</v>
      </c>
    </row>
    <row r="22" spans="2:2" x14ac:dyDescent="0.15">
      <c r="B22" t="s">
        <v>391</v>
      </c>
    </row>
    <row r="23" spans="2:2" x14ac:dyDescent="0.15">
      <c r="B23" t="s">
        <v>392</v>
      </c>
    </row>
    <row r="24" spans="2:2" x14ac:dyDescent="0.15">
      <c r="B24" t="s">
        <v>393</v>
      </c>
    </row>
    <row r="25" spans="2:2" x14ac:dyDescent="0.15">
      <c r="B25" t="s">
        <v>394</v>
      </c>
    </row>
    <row r="26" spans="2:2" x14ac:dyDescent="0.15">
      <c r="B26" t="s">
        <v>395</v>
      </c>
    </row>
    <row r="27" spans="2:2" x14ac:dyDescent="0.15">
      <c r="B27" t="s">
        <v>396</v>
      </c>
    </row>
    <row r="28" spans="2:2" x14ac:dyDescent="0.15">
      <c r="B28" t="s">
        <v>397</v>
      </c>
    </row>
    <row r="29" spans="2:2" x14ac:dyDescent="0.15">
      <c r="B29" t="s">
        <v>398</v>
      </c>
    </row>
    <row r="30" spans="2:2" x14ac:dyDescent="0.15">
      <c r="B30" t="s">
        <v>399</v>
      </c>
    </row>
    <row r="31" spans="2:2" x14ac:dyDescent="0.15">
      <c r="B31" t="s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正调</vt:lpstr>
      <vt:lpstr>Sheet3</vt:lpstr>
      <vt:lpstr>单弦</vt:lpstr>
      <vt:lpstr>需求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2018-08-05T16:25:48Z</dcterms:modified>
</cp:coreProperties>
</file>