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4" i="1" l="1"/>
  <c r="E34" i="1"/>
  <c r="B34" i="1"/>
  <c r="H33" i="1"/>
  <c r="E33" i="1"/>
  <c r="I33" i="1" s="1"/>
  <c r="B33" i="1"/>
  <c r="H32" i="1"/>
  <c r="E32" i="1"/>
  <c r="B32" i="1"/>
  <c r="H31" i="1"/>
  <c r="E31" i="1"/>
  <c r="I31" i="1" s="1"/>
  <c r="B31" i="1"/>
  <c r="H30" i="1"/>
  <c r="E30" i="1"/>
  <c r="B30" i="1"/>
  <c r="H29" i="1"/>
  <c r="E29" i="1"/>
  <c r="B29" i="1"/>
  <c r="I29" i="1" l="1"/>
  <c r="I30" i="1"/>
  <c r="I32" i="1"/>
  <c r="I34" i="1"/>
  <c r="H28" i="1"/>
  <c r="E28" i="1"/>
  <c r="I28" i="1" s="1"/>
  <c r="B28" i="1"/>
  <c r="E27" i="1" l="1"/>
  <c r="I27" i="1" s="1"/>
  <c r="H27" i="1"/>
  <c r="B27" i="1"/>
  <c r="E26" i="1" l="1"/>
  <c r="H26" i="1"/>
  <c r="I26" i="1" l="1"/>
  <c r="I25" i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<sst xmlns="http://schemas.openxmlformats.org/spreadsheetml/2006/main" count="386" uniqueCount="383">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</sst>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05040"/>
        <c:axId val="200358296"/>
      </c:scatterChart>
      <c:valAx>
        <c:axId val="2003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8296"/>
        <c:crosses val="autoZero"/>
        <c:crossBetween val="midCat"/>
      </c:valAx>
      <c:valAx>
        <c:axId val="2003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F33" sqref="F3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752.12121212121212</v>
      </c>
      <c r="P2" s="1">
        <f>$C$2+O2</f>
        <v>44771.121212121216</v>
      </c>
      <c r="Q2">
        <f>(M2-$F$2)*$L$11</f>
        <v>416.51702585680505</v>
      </c>
      <c r="R2" s="1">
        <f>$C$2+Q2</f>
        <v>44435.517025856803</v>
      </c>
    </row>
    <row r="3" spans="1:18" x14ac:dyDescent="0.15">
      <c r="A3">
        <v>102</v>
      </c>
      <c r="B3" t="str">
        <f t="shared" ref="B3:B34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862.72727272727275</v>
      </c>
      <c r="P3" s="1">
        <f t="shared" ref="P3:R8" si="6">$C$2+O3</f>
        <v>44881.727272727272</v>
      </c>
      <c r="Q3">
        <f t="shared" ref="Q3:Q8" si="7">(M3-$F$2)*$L$11</f>
        <v>456.63102513675415</v>
      </c>
      <c r="R3" s="1">
        <f t="shared" si="6"/>
        <v>44475.631025136754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1305.1515151515152</v>
      </c>
      <c r="P4" s="1">
        <f t="shared" si="6"/>
        <v>45324.151515151512</v>
      </c>
      <c r="Q4">
        <f t="shared" si="7"/>
        <v>550.23035678996871</v>
      </c>
      <c r="R4" s="1">
        <f t="shared" si="6"/>
        <v>44569.230356789965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1946.6666666666667</v>
      </c>
      <c r="P5" s="1">
        <f>$C$2+O5</f>
        <v>45965.666666666664</v>
      </c>
      <c r="Q5">
        <f t="shared" si="7"/>
        <v>663.21812142849217</v>
      </c>
      <c r="R5" s="1">
        <f>$C$2+Q5</f>
        <v>44682.218121428494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2931.060606060606</v>
      </c>
      <c r="P6" s="1">
        <f t="shared" si="6"/>
        <v>46950.060606060608</v>
      </c>
      <c r="Q6">
        <f t="shared" si="7"/>
        <v>875.82231761222249</v>
      </c>
      <c r="R6" s="1">
        <f t="shared" si="6"/>
        <v>44894.822317612219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3251.818181818182</v>
      </c>
      <c r="P7" s="1">
        <f t="shared" si="6"/>
        <v>47270.818181818184</v>
      </c>
      <c r="Q7">
        <f t="shared" si="7"/>
        <v>910.587783654845</v>
      </c>
      <c r="R7" s="1">
        <f t="shared" si="6"/>
        <v>44929.587783654846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3251.818181818182</v>
      </c>
      <c r="P8" s="1">
        <f t="shared" si="6"/>
        <v>47270.818181818184</v>
      </c>
      <c r="Q8">
        <f t="shared" si="7"/>
        <v>910.587783654845</v>
      </c>
      <c r="R8" s="1">
        <f>$C$2+Q8</f>
        <v>44929.587783654846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11.060606060606061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0.66856665466581866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:I27" si="21">E25/H25</f>
        <v>1.2857142857142858</v>
      </c>
    </row>
    <row r="26" spans="1:9" x14ac:dyDescent="0.15">
      <c r="A26">
        <v>317</v>
      </c>
      <c r="B26" t="str">
        <f t="shared" si="1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ref="H26:H27" si="22">G26-F26+1</f>
        <v>6</v>
      </c>
      <c r="I26">
        <f t="shared" ref="I26" si="23">E26/H26</f>
        <v>1</v>
      </c>
    </row>
    <row r="27" spans="1:9" x14ac:dyDescent="0.15">
      <c r="A27">
        <v>318</v>
      </c>
      <c r="B27" t="str">
        <f t="shared" si="1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22"/>
        <v>3</v>
      </c>
      <c r="I27">
        <f t="shared" si="21"/>
        <v>1</v>
      </c>
    </row>
    <row r="28" spans="1:9" x14ac:dyDescent="0.15">
      <c r="A28">
        <v>319</v>
      </c>
      <c r="B28" t="str">
        <f t="shared" si="1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ref="H28" si="24">G28-F28+1</f>
        <v>10</v>
      </c>
      <c r="I28">
        <f t="shared" ref="I28" si="25">E28/H28</f>
        <v>0.7</v>
      </c>
    </row>
    <row r="29" spans="1:9" x14ac:dyDescent="0.15">
      <c r="A29">
        <v>320</v>
      </c>
      <c r="B29" t="str">
        <f t="shared" si="1"/>
        <v>卷28</v>
      </c>
      <c r="C29" s="1">
        <v>44341</v>
      </c>
      <c r="D29" s="1">
        <v>44345</v>
      </c>
      <c r="E29" s="2">
        <f t="shared" ref="E29:E34" si="26">D29-C29+1</f>
        <v>5</v>
      </c>
      <c r="F29" s="2">
        <v>-48</v>
      </c>
      <c r="G29" s="2">
        <v>-42</v>
      </c>
      <c r="H29">
        <f t="shared" ref="H29:H34" si="27">G29-F29+1</f>
        <v>7</v>
      </c>
      <c r="I29">
        <f t="shared" ref="I29:I34" si="28">E29/H29</f>
        <v>0.7142857142857143</v>
      </c>
    </row>
    <row r="30" spans="1:9" x14ac:dyDescent="0.15">
      <c r="A30">
        <v>321</v>
      </c>
      <c r="B30" t="str">
        <f t="shared" si="1"/>
        <v>卷29</v>
      </c>
      <c r="C30" s="1">
        <v>44346</v>
      </c>
      <c r="D30" s="1">
        <v>44352</v>
      </c>
      <c r="E30" s="2">
        <f t="shared" si="26"/>
        <v>7</v>
      </c>
      <c r="F30" s="2">
        <v>-41</v>
      </c>
      <c r="G30" s="2">
        <v>-33</v>
      </c>
      <c r="H30">
        <f t="shared" si="27"/>
        <v>9</v>
      </c>
      <c r="I30">
        <f t="shared" si="28"/>
        <v>0.77777777777777779</v>
      </c>
    </row>
    <row r="31" spans="1:9" x14ac:dyDescent="0.15">
      <c r="A31">
        <v>322</v>
      </c>
      <c r="B31" t="str">
        <f t="shared" si="1"/>
        <v>卷30</v>
      </c>
      <c r="C31" s="1">
        <v>44353</v>
      </c>
      <c r="D31" s="1">
        <v>44361</v>
      </c>
      <c r="E31" s="2">
        <f t="shared" si="26"/>
        <v>9</v>
      </c>
      <c r="F31" s="2">
        <v>-32</v>
      </c>
      <c r="G31" s="2">
        <v>-23</v>
      </c>
      <c r="H31">
        <f t="shared" si="27"/>
        <v>10</v>
      </c>
      <c r="I31">
        <f t="shared" si="28"/>
        <v>0.9</v>
      </c>
    </row>
    <row r="32" spans="1:9" x14ac:dyDescent="0.15">
      <c r="A32">
        <v>323</v>
      </c>
      <c r="B32" t="str">
        <f t="shared" si="1"/>
        <v>卷31</v>
      </c>
      <c r="C32" s="1">
        <v>44361</v>
      </c>
      <c r="D32" s="1">
        <v>44368</v>
      </c>
      <c r="E32" s="2">
        <f t="shared" si="26"/>
        <v>8</v>
      </c>
      <c r="F32" s="2">
        <v>-22</v>
      </c>
      <c r="G32" s="2">
        <v>-14</v>
      </c>
      <c r="H32">
        <f t="shared" si="27"/>
        <v>9</v>
      </c>
      <c r="I32">
        <f t="shared" si="28"/>
        <v>0.88888888888888884</v>
      </c>
    </row>
    <row r="33" spans="1:9" x14ac:dyDescent="0.15">
      <c r="A33">
        <v>324</v>
      </c>
      <c r="B33" t="str">
        <f t="shared" si="1"/>
        <v>卷32</v>
      </c>
      <c r="C33" s="1">
        <v>44369</v>
      </c>
      <c r="D33" s="1">
        <v>44373</v>
      </c>
      <c r="E33" s="2">
        <f t="shared" si="26"/>
        <v>5</v>
      </c>
      <c r="F33" s="2">
        <v>-13</v>
      </c>
      <c r="G33" s="2">
        <v>-8</v>
      </c>
      <c r="H33">
        <f t="shared" si="27"/>
        <v>6</v>
      </c>
      <c r="I33">
        <f t="shared" si="28"/>
        <v>0.83333333333333337</v>
      </c>
    </row>
    <row r="34" spans="1:9" x14ac:dyDescent="0.15">
      <c r="A34">
        <v>325</v>
      </c>
      <c r="B34" t="str">
        <f t="shared" si="1"/>
        <v>卷33</v>
      </c>
      <c r="E34" s="2">
        <f t="shared" si="26"/>
        <v>1</v>
      </c>
      <c r="F34" s="2"/>
      <c r="G34" s="2"/>
      <c r="H34">
        <f t="shared" si="27"/>
        <v>1</v>
      </c>
      <c r="I34">
        <f t="shared" si="28"/>
        <v>1</v>
      </c>
    </row>
    <row r="35" spans="1:9" x14ac:dyDescent="0.15">
      <c r="C35" s="2"/>
      <c r="D35" s="2"/>
    </row>
    <row r="36" spans="1:9" x14ac:dyDescent="0.15">
      <c r="C36" s="2"/>
      <c r="D36" s="2"/>
    </row>
    <row r="37" spans="1:9" x14ac:dyDescent="0.15">
      <c r="C37" s="2"/>
      <c r="D37" s="2"/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ySplit="1" topLeftCell="A5" activePane="bottomLeft" state="frozen"/>
      <selection pane="bottomLeft" activeCell="G33" sqref="G33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F27" s="11" t="s">
        <v>376</v>
      </c>
      <c r="G27" t="str">
        <f t="shared" si="0"/>
        <v>[卷26](筆記/资治通鉴26.html)|漢紀十八|-61|-59|漢宣帝13年至15年</v>
      </c>
    </row>
    <row r="28" spans="1:7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377</v>
      </c>
      <c r="G28" t="str">
        <f t="shared" si="0"/>
        <v>[卷27](筆記/资治通鉴27.html)|漢紀十九|-58|-49|漢宣帝16年至25年</v>
      </c>
    </row>
    <row r="29" spans="1:7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F29" t="s">
        <v>378</v>
      </c>
      <c r="G29" t="str">
        <f t="shared" si="0"/>
        <v>[卷28](筆記/资治通鉴28.html)|漢紀二十|-48|-42|漢元帝至7年</v>
      </c>
    </row>
    <row r="30" spans="1:7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s="11" t="s">
        <v>379</v>
      </c>
      <c r="G30" t="str">
        <f t="shared" si="0"/>
        <v>[卷29](筆記/资治通鉴29.html)|漢紀二十一|-41|-33|漢元帝8年至16年</v>
      </c>
    </row>
    <row r="31" spans="1:7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s="11" t="s">
        <v>380</v>
      </c>
      <c r="G31" t="str">
        <f t="shared" si="0"/>
        <v>[卷30](筆記/资治通鉴30.html)|漢紀二十二|-32|-23|漢成帝至10年</v>
      </c>
    </row>
    <row r="32" spans="1:7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381</v>
      </c>
      <c r="G32" t="str">
        <f t="shared" si="0"/>
        <v>[卷31](筆記/资治通鉴31.html)|漢紀二十三|-22|-14|漢成帝11年19年</v>
      </c>
    </row>
    <row r="33" spans="1:7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382</v>
      </c>
      <c r="G33" t="str">
        <f t="shared" si="0"/>
        <v>[卷32](筆記/资治通鉴32.html)|漢紀二十四|-13|-8|漢成帝20年至25年</v>
      </c>
    </row>
    <row r="34" spans="1:7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0</v>
      </c>
      <c r="E34">
        <f>VLOOKUP($A34,統計!$A:$G,7,)</f>
        <v>0</v>
      </c>
      <c r="G34" t="str">
        <f t="shared" si="0"/>
        <v>[卷33](筆記/资治通鉴33.html)|漢紀二十五|0|0|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2021-06-26T03:46:15Z</dcterms:modified>
</cp:coreProperties>
</file>