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7" i="1" l="1"/>
  <c r="I17" i="1"/>
  <c r="F17" i="1"/>
  <c r="E17" i="1"/>
  <c r="H16" i="1" l="1"/>
  <c r="I16" i="1" s="1"/>
  <c r="F16" i="1"/>
  <c r="E16" i="1"/>
  <c r="I15" i="1" l="1"/>
  <c r="H15" i="1"/>
  <c r="F15" i="1"/>
  <c r="E15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N4" i="1"/>
  <c r="H14" i="1"/>
  <c r="F14" i="1"/>
  <c r="E14" i="1"/>
  <c r="H13" i="1" l="1"/>
  <c r="F13" i="1"/>
  <c r="E13" i="1"/>
  <c r="F12" i="1" l="1"/>
  <c r="H12" i="1" s="1"/>
  <c r="E12" i="1"/>
  <c r="F11" i="1" l="1"/>
  <c r="H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H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<sst xmlns="http://schemas.openxmlformats.org/spreadsheetml/2006/main" count="42" uniqueCount="41">
  <si>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</si>
  <si>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</si>
  <si>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</si>
  <si>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</si>
  <si>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</si>
  <si>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</si>
  <si>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</si>
  <si>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</si>
  <si>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</si>
  <si>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</si>
  <si>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</si>
  <si>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</si>
  <si>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</si>
  <si>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</si>
  <si>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</si>
  <si>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</si>
  <si>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</si>
  <si>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</si>
  <si>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</si>
  <si>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</si>
  <si>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</si>
  <si>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</si>
  <si>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</si>
  <si>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</si>
  <si>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</si>
  <si>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</si>
  <si>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</si>
  <si>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</si>
  <si>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</si>
  <si>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</si>
  <si>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</si>
  <si>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</si>
  <si>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</si>
  <si>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</si>
  <si>
    <t>卷12</t>
  </si>
  <si>
    <t>卷13</t>
  </si>
  <si>
    <t>卷14</t>
  </si>
  <si>
    <t>一卷看幾天</t>
    <phoneticPr fontId="1" type="noConversion"/>
  </si>
  <si>
    <t>卷15</t>
  </si>
  <si>
    <t>卷16</t>
  </si>
  <si>
    <t>一年看幾天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</si>
</sst>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Sheet1!$B$2:$B$115</c:f>
              <c:strCache>
                <c:ptCount val="1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</c:strCache>
            </c:strRef>
          </c:xVal>
          <c:yVal>
            <c:numRef>
              <c:f>Sheet1!$I$2:$I$115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2744"/>
        <c:axId val="205049272"/>
      </c:scatterChart>
      <c:valAx>
        <c:axId val="20546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49272"/>
        <c:crosses val="autoZero"/>
        <c:crossBetween val="midCat"/>
      </c:valAx>
      <c:valAx>
        <c:axId val="2050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6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Q2" sqref="Q2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40</v>
      </c>
      <c r="K1" s="3" t="s">
        <v>26</v>
      </c>
      <c r="L1" s="3" t="s">
        <v>18</v>
      </c>
      <c r="M1" s="3" t="s">
        <v>19</v>
      </c>
      <c r="N1" s="3" t="s">
        <v>17</v>
      </c>
      <c r="O1" s="3" t="s">
        <v>28</v>
      </c>
      <c r="P1" s="6" t="s">
        <v>29</v>
      </c>
      <c r="Q1" s="3" t="s">
        <v>30</v>
      </c>
      <c r="R1" s="6" t="s">
        <v>31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20</v>
      </c>
      <c r="L2">
        <v>68</v>
      </c>
      <c r="M2">
        <v>220</v>
      </c>
      <c r="N2">
        <f>M2-$F$2</f>
        <v>623</v>
      </c>
      <c r="O2">
        <f t="shared" ref="O2:O8" si="0">L2*$L$10</f>
        <v>1062.5</v>
      </c>
      <c r="P2" s="1">
        <f>$C$2+O2</f>
        <v>45081.5</v>
      </c>
      <c r="Q2">
        <f>(M2-$F$2)*$L$11</f>
        <v>707.55789250039265</v>
      </c>
      <c r="R2" s="1">
        <f>$C$2+Q2</f>
        <v>44726.557892500394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1">D3-C3+1</f>
        <v>30</v>
      </c>
      <c r="F3">
        <v>-370</v>
      </c>
      <c r="G3">
        <v>-321</v>
      </c>
      <c r="H3">
        <f t="shared" ref="H3:H10" si="2">G3-F3+1</f>
        <v>50</v>
      </c>
      <c r="I3">
        <f t="shared" ref="I3:I17" si="3">E3/H3</f>
        <v>0.6</v>
      </c>
      <c r="K3" t="s">
        <v>22</v>
      </c>
      <c r="L3">
        <v>78</v>
      </c>
      <c r="M3">
        <v>280</v>
      </c>
      <c r="N3">
        <f t="shared" ref="N3:N8" si="4">M3-$F$2</f>
        <v>683</v>
      </c>
      <c r="O3">
        <f t="shared" si="0"/>
        <v>1218.75</v>
      </c>
      <c r="P3" s="1">
        <f t="shared" ref="P3:R8" si="5">$C$2+O3</f>
        <v>45237.75</v>
      </c>
      <c r="Q3">
        <f t="shared" ref="Q3:Q8" si="6">(M3-$F$2)*$L$11</f>
        <v>775.70150975564718</v>
      </c>
      <c r="R3" s="1">
        <f t="shared" si="5"/>
        <v>44794.70150975565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1"/>
        <v>28</v>
      </c>
      <c r="F4">
        <f>G3+1</f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23</v>
      </c>
      <c r="L4">
        <v>118</v>
      </c>
      <c r="M4">
        <v>420</v>
      </c>
      <c r="N4">
        <f>M4-$F$2</f>
        <v>823</v>
      </c>
      <c r="O4">
        <f>L4*$L$10</f>
        <v>1843.75</v>
      </c>
      <c r="P4" s="1">
        <f t="shared" si="5"/>
        <v>45862.75</v>
      </c>
      <c r="Q4">
        <f t="shared" si="6"/>
        <v>934.703283351241</v>
      </c>
      <c r="R4" s="1">
        <f t="shared" si="5"/>
        <v>44953.703283351242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1"/>
        <v>23</v>
      </c>
      <c r="F5">
        <f t="shared" ref="F5:F10" si="7">G4+1</f>
        <v>-297</v>
      </c>
      <c r="G5">
        <v>-273</v>
      </c>
      <c r="H5">
        <f t="shared" si="2"/>
        <v>25</v>
      </c>
      <c r="I5">
        <f t="shared" si="3"/>
        <v>0.92</v>
      </c>
      <c r="K5" t="s">
        <v>24</v>
      </c>
      <c r="L5">
        <v>176</v>
      </c>
      <c r="M5">
        <v>589</v>
      </c>
      <c r="N5">
        <f t="shared" si="4"/>
        <v>992</v>
      </c>
      <c r="O5">
        <f t="shared" si="0"/>
        <v>2750</v>
      </c>
      <c r="P5" s="1">
        <f>$C$2+O5</f>
        <v>46769</v>
      </c>
      <c r="Q5">
        <f t="shared" si="6"/>
        <v>1126.641138620208</v>
      </c>
      <c r="R5" s="1">
        <f>$C$2+Q5</f>
        <v>45145.641138620209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1"/>
        <v>24</v>
      </c>
      <c r="F6">
        <f t="shared" si="7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25</v>
      </c>
      <c r="L6">
        <v>265</v>
      </c>
      <c r="M6">
        <v>907</v>
      </c>
      <c r="N6">
        <f t="shared" si="4"/>
        <v>1310</v>
      </c>
      <c r="O6">
        <f t="shared" si="0"/>
        <v>4140.625</v>
      </c>
      <c r="P6" s="1">
        <f t="shared" si="5"/>
        <v>48159.625</v>
      </c>
      <c r="Q6">
        <f t="shared" si="6"/>
        <v>1487.8023100730568</v>
      </c>
      <c r="R6" s="1">
        <f t="shared" si="5"/>
        <v>45506.802310073057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1"/>
        <v>26</v>
      </c>
      <c r="F7">
        <f t="shared" si="7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21</v>
      </c>
      <c r="L7">
        <v>294</v>
      </c>
      <c r="M7">
        <v>959</v>
      </c>
      <c r="N7">
        <f t="shared" si="4"/>
        <v>1362</v>
      </c>
      <c r="O7">
        <f t="shared" si="0"/>
        <v>4593.75</v>
      </c>
      <c r="P7" s="1">
        <f t="shared" si="5"/>
        <v>48612.75</v>
      </c>
      <c r="Q7">
        <f t="shared" si="6"/>
        <v>1546.8601116942775</v>
      </c>
      <c r="R7" s="1">
        <f t="shared" si="5"/>
        <v>45565.860111694281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1"/>
        <v>16</v>
      </c>
      <c r="F8">
        <f t="shared" si="7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27</v>
      </c>
      <c r="L8" s="5">
        <v>294</v>
      </c>
      <c r="M8" s="5">
        <v>959</v>
      </c>
      <c r="N8">
        <f t="shared" si="4"/>
        <v>1362</v>
      </c>
      <c r="O8">
        <f t="shared" si="0"/>
        <v>4593.75</v>
      </c>
      <c r="P8" s="1">
        <f t="shared" si="5"/>
        <v>48612.75</v>
      </c>
      <c r="Q8">
        <f t="shared" si="6"/>
        <v>1546.8601116942775</v>
      </c>
      <c r="R8" s="1">
        <f>$C$2+Q8</f>
        <v>45565.860111694281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1"/>
        <v>15</v>
      </c>
      <c r="F9">
        <f t="shared" si="7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1"/>
        <v>5</v>
      </c>
      <c r="F10">
        <f t="shared" si="7"/>
        <v>-206</v>
      </c>
      <c r="G10">
        <v>-205</v>
      </c>
      <c r="H10">
        <f t="shared" si="2"/>
        <v>2</v>
      </c>
      <c r="I10">
        <f t="shared" si="3"/>
        <v>2.5</v>
      </c>
      <c r="K10" t="s">
        <v>37</v>
      </c>
      <c r="L10">
        <f>AVERAGE(E:E)</f>
        <v>15.625</v>
      </c>
    </row>
    <row r="11" spans="1:18" x14ac:dyDescent="0.15">
      <c r="A11">
        <v>302</v>
      </c>
      <c r="B11" t="s">
        <v>32</v>
      </c>
      <c r="C11" s="1">
        <v>44207</v>
      </c>
      <c r="D11" s="1">
        <v>44212</v>
      </c>
      <c r="E11" s="2">
        <f t="shared" ref="E11:E17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 t="shared" si="3"/>
        <v>3</v>
      </c>
      <c r="K11" t="s">
        <v>40</v>
      </c>
      <c r="L11">
        <f>AVEDEV(I:I)</f>
        <v>1.1357269542542419</v>
      </c>
    </row>
    <row r="12" spans="1:18" x14ac:dyDescent="0.15">
      <c r="A12">
        <v>303</v>
      </c>
      <c r="B12" t="s">
        <v>33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 t="shared" si="3"/>
        <v>2.6666666666666665</v>
      </c>
    </row>
    <row r="13" spans="1:18" x14ac:dyDescent="0.15">
      <c r="A13">
        <v>304</v>
      </c>
      <c r="B13" t="s">
        <v>34</v>
      </c>
      <c r="C13" s="1">
        <v>44221</v>
      </c>
      <c r="D13" s="1">
        <v>44229</v>
      </c>
      <c r="E13" s="2">
        <f t="shared" si="8"/>
        <v>9</v>
      </c>
      <c r="F13">
        <f t="shared" ref="F13:F17" si="13">G12+1</f>
        <v>-199</v>
      </c>
      <c r="G13">
        <v>-188</v>
      </c>
      <c r="H13">
        <f t="shared" ref="H13:H17" si="14">G13-F13+1</f>
        <v>12</v>
      </c>
      <c r="I13">
        <f t="shared" si="3"/>
        <v>0.75</v>
      </c>
    </row>
    <row r="14" spans="1:18" x14ac:dyDescent="0.15">
      <c r="A14">
        <v>305</v>
      </c>
      <c r="B14" t="s">
        <v>35</v>
      </c>
      <c r="C14" s="1">
        <v>44229</v>
      </c>
      <c r="D14" s="1">
        <v>44238</v>
      </c>
      <c r="E14" s="2">
        <f t="shared" si="8"/>
        <v>10</v>
      </c>
      <c r="F14">
        <f t="shared" si="13"/>
        <v>-187</v>
      </c>
      <c r="G14">
        <v>-178</v>
      </c>
      <c r="H14">
        <f t="shared" si="14"/>
        <v>10</v>
      </c>
      <c r="I14">
        <f t="shared" si="3"/>
        <v>1</v>
      </c>
    </row>
    <row r="15" spans="1:18" x14ac:dyDescent="0.15">
      <c r="A15">
        <v>306</v>
      </c>
      <c r="B15" t="s">
        <v>36</v>
      </c>
      <c r="C15" s="1">
        <v>44239</v>
      </c>
      <c r="D15" s="1">
        <v>44247</v>
      </c>
      <c r="E15" s="2">
        <f t="shared" si="8"/>
        <v>9</v>
      </c>
      <c r="F15">
        <f t="shared" si="13"/>
        <v>-177</v>
      </c>
      <c r="G15">
        <v>-170</v>
      </c>
      <c r="H15">
        <f t="shared" si="14"/>
        <v>8</v>
      </c>
      <c r="I15">
        <f t="shared" si="3"/>
        <v>1.125</v>
      </c>
    </row>
    <row r="16" spans="1:18" x14ac:dyDescent="0.15">
      <c r="A16">
        <v>307</v>
      </c>
      <c r="B16" t="s">
        <v>38</v>
      </c>
      <c r="C16" s="1">
        <v>44248</v>
      </c>
      <c r="D16" s="1">
        <v>44255</v>
      </c>
      <c r="E16" s="2">
        <f t="shared" si="8"/>
        <v>8</v>
      </c>
      <c r="F16">
        <f t="shared" si="13"/>
        <v>-169</v>
      </c>
      <c r="G16">
        <v>-155</v>
      </c>
      <c r="H16">
        <f t="shared" si="14"/>
        <v>15</v>
      </c>
      <c r="I16">
        <f t="shared" si="3"/>
        <v>0.53333333333333333</v>
      </c>
    </row>
    <row r="17" spans="1:9" x14ac:dyDescent="0.15">
      <c r="A17">
        <v>308</v>
      </c>
      <c r="B17" t="s">
        <v>39</v>
      </c>
      <c r="C17" s="1">
        <v>44256</v>
      </c>
      <c r="D17" s="1">
        <v>44264</v>
      </c>
      <c r="E17" s="2">
        <f t="shared" si="8"/>
        <v>9</v>
      </c>
      <c r="F17">
        <f t="shared" si="13"/>
        <v>-154</v>
      </c>
      <c r="G17">
        <v>-141</v>
      </c>
      <c r="H17">
        <f t="shared" si="14"/>
        <v>14</v>
      </c>
      <c r="I17">
        <f t="shared" si="3"/>
        <v>0.6428571428571429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2021-03-09T11:30:02Z</dcterms:modified>
</cp:coreProperties>
</file>