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8" i="2" l="1"/>
  <c r="Q10" i="2"/>
  <c r="P10" i="2"/>
  <c r="Q9" i="2"/>
  <c r="P9" i="2"/>
  <c r="P11" i="2"/>
  <c r="Q11" i="2"/>
  <c r="L6" i="2"/>
  <c r="Q2" i="2"/>
  <c r="K6" i="2"/>
  <c r="K2" i="2"/>
  <c r="G6" i="2"/>
  <c r="H6" i="2" s="1"/>
  <c r="I6" i="2" s="1"/>
  <c r="G2" i="2"/>
  <c r="F20" i="1" l="1"/>
  <c r="H20" i="1" s="1"/>
  <c r="I20" i="1" s="1"/>
  <c r="F19" i="1"/>
  <c r="E20" i="1"/>
  <c r="H19" i="1" l="1"/>
  <c r="I19" i="1" s="1"/>
  <c r="E19" i="1"/>
  <c r="H18" i="1" l="1"/>
  <c r="I18" i="1" s="1"/>
  <c r="F18" i="1"/>
  <c r="E18" i="1"/>
  <c r="H17" i="1" l="1"/>
  <c r="I17" i="1"/>
  <c r="F17" i="1"/>
  <c r="E17" i="1"/>
  <c r="H16" i="1" l="1"/>
  <c r="I16" i="1" s="1"/>
  <c r="F16" i="1"/>
  <c r="E16" i="1"/>
  <c r="I15" i="1" l="1"/>
  <c r="H15" i="1"/>
  <c r="F15" i="1"/>
  <c r="E15" i="1"/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N4" i="1"/>
  <c r="H14" i="1"/>
  <c r="F14" i="1"/>
  <c r="E14" i="1"/>
  <c r="H13" i="1" l="1"/>
  <c r="F13" i="1"/>
  <c r="E13" i="1"/>
  <c r="F12" i="1" l="1"/>
  <c r="H12" i="1" s="1"/>
  <c r="E12" i="1"/>
  <c r="F11" i="1" l="1"/>
  <c r="H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H2" i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<sst xmlns="http://schemas.openxmlformats.org/spreadsheetml/2006/main" count="78" uniqueCount="75">
  <si>
    <t>卷1</t>
    <phoneticPr fontId="1" type="noConversion"/>
  </si>
  <si>
    <t>卷2</t>
  </si>
  <si>
    <t>卷3</t>
  </si>
  <si>
    <t>卷4</t>
  </si>
  <si>
    <t>卷5</t>
  </si>
  <si>
    <t>卷6</t>
  </si>
  <si>
    <t>卷7</t>
  </si>
  <si>
    <t>卷8</t>
  </si>
  <si>
    <t>卷9</t>
  </si>
  <si>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</si>
  <si>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</si>
  <si>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</si>
  <si>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</si>
  <si>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</si>
  <si>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</si>
  <si>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</si>
  <si>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</si>
  <si>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</si>
  <si>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</si>
  <si>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</si>
  <si>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</si>
  <si>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</si>
  <si>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</si>
  <si>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</si>
  <si>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</si>
  <si>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</si>
  <si>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</si>
  <si>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</si>
  <si>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</si>
  <si>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</si>
  <si>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</si>
  <si>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</si>
  <si>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卷10</t>
  </si>
  <si>
    <t>卷11</t>
  </si>
  <si>
    <t>卷12</t>
  </si>
  <si>
    <t>卷13</t>
  </si>
  <si>
    <t>卷14</t>
  </si>
  <si>
    <t>一卷看幾天</t>
    <phoneticPr fontId="1" type="noConversion"/>
  </si>
  <si>
    <t>卷15</t>
  </si>
  <si>
    <t>卷16</t>
  </si>
  <si>
    <t>一年看幾天</t>
    <phoneticPr fontId="1" type="noConversion"/>
  </si>
  <si>
    <t>卷17</t>
  </si>
  <si>
    <t>卷18</t>
  </si>
  <si>
    <t>卷19</t>
    <phoneticPr fontId="1" type="noConversion"/>
  </si>
  <si>
    <t>卷20</t>
  </si>
  <si>
    <t>卷21</t>
  </si>
  <si>
    <t>卷22</t>
  </si>
  <si>
    <t>卷23</t>
  </si>
  <si>
    <t>卷24</t>
  </si>
  <si>
    <t>卷25</t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</si>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</sst>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Sheet1!$B$2:$B$115</c:f>
              <c:strCache>
                <c:ptCount val="2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</c:strCache>
            </c:strRef>
          </c:xVal>
          <c:yVal>
            <c:numRef>
              <c:f>Sheet1!$I$2:$I$115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23352"/>
        <c:axId val="228646192"/>
      </c:scatterChart>
      <c:valAx>
        <c:axId val="22842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646192"/>
        <c:crosses val="autoZero"/>
        <c:crossBetween val="midCat"/>
      </c:valAx>
      <c:valAx>
        <c:axId val="2286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42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P8" sqref="P8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5" t="s">
        <v>16</v>
      </c>
      <c r="B1" s="5" t="s">
        <v>9</v>
      </c>
      <c r="C1" s="7" t="s">
        <v>10</v>
      </c>
      <c r="D1" s="7" t="s">
        <v>11</v>
      </c>
      <c r="E1" s="4" t="s">
        <v>14</v>
      </c>
      <c r="F1" s="3" t="s">
        <v>12</v>
      </c>
      <c r="G1" s="5" t="s">
        <v>13</v>
      </c>
      <c r="H1" s="3" t="s">
        <v>15</v>
      </c>
      <c r="I1" s="3" t="s">
        <v>40</v>
      </c>
      <c r="K1" s="3" t="s">
        <v>26</v>
      </c>
      <c r="L1" s="3" t="s">
        <v>18</v>
      </c>
      <c r="M1" s="3" t="s">
        <v>19</v>
      </c>
      <c r="N1" s="3" t="s">
        <v>17</v>
      </c>
      <c r="O1" s="3" t="s">
        <v>28</v>
      </c>
      <c r="P1" s="6" t="s">
        <v>29</v>
      </c>
      <c r="Q1" s="3" t="s">
        <v>30</v>
      </c>
      <c r="R1" s="6" t="s">
        <v>31</v>
      </c>
    </row>
    <row r="2" spans="1:18" x14ac:dyDescent="0.15">
      <c r="A2">
        <v>101</v>
      </c>
      <c r="B2" t="s">
        <v>0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20</v>
      </c>
      <c r="L2">
        <v>68</v>
      </c>
      <c r="M2">
        <v>220</v>
      </c>
      <c r="N2">
        <f>M2-$F$2</f>
        <v>623</v>
      </c>
      <c r="O2">
        <f t="shared" ref="O2:O8" si="0">L2*$L$10</f>
        <v>977.0526315789474</v>
      </c>
      <c r="P2" s="1">
        <f>$C$2+O2</f>
        <v>44996.052631578947</v>
      </c>
      <c r="Q2">
        <f>(M2-$F$2)*$L$11</f>
        <v>618.72680342287003</v>
      </c>
      <c r="R2" s="1">
        <f>$C$2+Q2</f>
        <v>44637.726803422869</v>
      </c>
    </row>
    <row r="3" spans="1:18" x14ac:dyDescent="0.15">
      <c r="A3">
        <v>102</v>
      </c>
      <c r="B3" t="s">
        <v>1</v>
      </c>
      <c r="C3" s="1">
        <v>44042</v>
      </c>
      <c r="D3" s="1">
        <v>44071</v>
      </c>
      <c r="E3" s="2">
        <f t="shared" ref="E3:E10" si="1">D3-C3+1</f>
        <v>30</v>
      </c>
      <c r="F3">
        <v>-370</v>
      </c>
      <c r="G3">
        <v>-321</v>
      </c>
      <c r="H3">
        <f t="shared" ref="H3:H10" si="2">G3-F3+1</f>
        <v>50</v>
      </c>
      <c r="I3">
        <f t="shared" ref="I3:I19" si="3">E3/H3</f>
        <v>0.6</v>
      </c>
      <c r="K3" t="s">
        <v>22</v>
      </c>
      <c r="L3">
        <v>78</v>
      </c>
      <c r="M3">
        <v>280</v>
      </c>
      <c r="N3">
        <f t="shared" ref="N3:N8" si="4">M3-$F$2</f>
        <v>683</v>
      </c>
      <c r="O3">
        <f t="shared" si="0"/>
        <v>1120.7368421052631</v>
      </c>
      <c r="P3" s="1">
        <f t="shared" ref="P3:R8" si="5">$C$2+O3</f>
        <v>45139.73684210526</v>
      </c>
      <c r="Q3">
        <f t="shared" ref="Q3:Q8" si="6">(M3-$F$2)*$L$11</f>
        <v>678.31525961126852</v>
      </c>
      <c r="R3" s="1">
        <f t="shared" si="5"/>
        <v>44697.31525961127</v>
      </c>
    </row>
    <row r="4" spans="1:18" x14ac:dyDescent="0.15">
      <c r="A4">
        <v>103</v>
      </c>
      <c r="B4" t="s">
        <v>2</v>
      </c>
      <c r="C4" s="1">
        <v>44072</v>
      </c>
      <c r="D4" s="1">
        <v>44099</v>
      </c>
      <c r="E4" s="2">
        <f t="shared" si="1"/>
        <v>28</v>
      </c>
      <c r="F4">
        <f>G3+1</f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23</v>
      </c>
      <c r="L4">
        <v>118</v>
      </c>
      <c r="M4">
        <v>420</v>
      </c>
      <c r="N4">
        <f>M4-$F$2</f>
        <v>823</v>
      </c>
      <c r="O4">
        <f>L4*$L$10</f>
        <v>1695.4736842105262</v>
      </c>
      <c r="P4" s="1">
        <f t="shared" si="5"/>
        <v>45714.473684210527</v>
      </c>
      <c r="Q4">
        <f t="shared" si="6"/>
        <v>817.35499071753145</v>
      </c>
      <c r="R4" s="1">
        <f t="shared" si="5"/>
        <v>44836.354990717533</v>
      </c>
    </row>
    <row r="5" spans="1:18" x14ac:dyDescent="0.15">
      <c r="A5">
        <v>104</v>
      </c>
      <c r="B5" t="s">
        <v>3</v>
      </c>
      <c r="C5" s="1">
        <v>44099</v>
      </c>
      <c r="D5" s="1">
        <v>44121</v>
      </c>
      <c r="E5" s="2">
        <f t="shared" si="1"/>
        <v>23</v>
      </c>
      <c r="F5">
        <f t="shared" ref="F5:F10" si="7">G4+1</f>
        <v>-297</v>
      </c>
      <c r="G5">
        <v>-273</v>
      </c>
      <c r="H5">
        <f t="shared" si="2"/>
        <v>25</v>
      </c>
      <c r="I5">
        <f t="shared" si="3"/>
        <v>0.92</v>
      </c>
      <c r="K5" t="s">
        <v>24</v>
      </c>
      <c r="L5">
        <v>176</v>
      </c>
      <c r="M5">
        <v>589</v>
      </c>
      <c r="N5">
        <f t="shared" si="4"/>
        <v>992</v>
      </c>
      <c r="O5">
        <f t="shared" si="0"/>
        <v>2528.8421052631579</v>
      </c>
      <c r="P5" s="1">
        <f>$C$2+O5</f>
        <v>46547.84210526316</v>
      </c>
      <c r="Q5">
        <f t="shared" si="6"/>
        <v>985.19580898152026</v>
      </c>
      <c r="R5" s="1">
        <f>$C$2+Q5</f>
        <v>45004.195808981523</v>
      </c>
    </row>
    <row r="6" spans="1:18" x14ac:dyDescent="0.15">
      <c r="A6">
        <v>105</v>
      </c>
      <c r="B6" t="s">
        <v>4</v>
      </c>
      <c r="C6" s="1">
        <v>44122</v>
      </c>
      <c r="D6" s="1">
        <v>44145</v>
      </c>
      <c r="E6" s="2">
        <f t="shared" si="1"/>
        <v>24</v>
      </c>
      <c r="F6">
        <f t="shared" si="7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25</v>
      </c>
      <c r="L6">
        <v>265</v>
      </c>
      <c r="M6">
        <v>907</v>
      </c>
      <c r="N6">
        <f t="shared" si="4"/>
        <v>1310</v>
      </c>
      <c r="O6">
        <f t="shared" si="0"/>
        <v>3807.6315789473683</v>
      </c>
      <c r="P6" s="1">
        <f t="shared" si="5"/>
        <v>47826.631578947367</v>
      </c>
      <c r="Q6">
        <f t="shared" si="6"/>
        <v>1301.0146267800317</v>
      </c>
      <c r="R6" s="1">
        <f t="shared" si="5"/>
        <v>45320.01462678003</v>
      </c>
    </row>
    <row r="7" spans="1:18" x14ac:dyDescent="0.15">
      <c r="A7">
        <v>201</v>
      </c>
      <c r="B7" t="s">
        <v>5</v>
      </c>
      <c r="C7" s="1">
        <v>44146</v>
      </c>
      <c r="D7" s="1">
        <v>44171</v>
      </c>
      <c r="E7" s="2">
        <f t="shared" si="1"/>
        <v>26</v>
      </c>
      <c r="F7">
        <f t="shared" si="7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21</v>
      </c>
      <c r="L7">
        <v>294</v>
      </c>
      <c r="M7">
        <v>959</v>
      </c>
      <c r="N7">
        <f t="shared" si="4"/>
        <v>1362</v>
      </c>
      <c r="O7">
        <f t="shared" si="0"/>
        <v>4224.3157894736842</v>
      </c>
      <c r="P7" s="1">
        <f t="shared" si="5"/>
        <v>48243.315789473687</v>
      </c>
      <c r="Q7">
        <f t="shared" si="6"/>
        <v>1352.6579554766438</v>
      </c>
      <c r="R7" s="1">
        <f t="shared" si="5"/>
        <v>45371.657955476643</v>
      </c>
    </row>
    <row r="8" spans="1:18" x14ac:dyDescent="0.15">
      <c r="A8">
        <v>202</v>
      </c>
      <c r="B8" t="s">
        <v>6</v>
      </c>
      <c r="C8" s="1">
        <v>44172</v>
      </c>
      <c r="D8" s="1">
        <v>44187</v>
      </c>
      <c r="E8" s="2">
        <f t="shared" si="1"/>
        <v>16</v>
      </c>
      <c r="F8">
        <f t="shared" si="7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27</v>
      </c>
      <c r="L8" s="5">
        <v>294</v>
      </c>
      <c r="M8" s="5">
        <v>959</v>
      </c>
      <c r="N8">
        <f t="shared" si="4"/>
        <v>1362</v>
      </c>
      <c r="O8">
        <f t="shared" si="0"/>
        <v>4224.3157894736842</v>
      </c>
      <c r="P8" s="1">
        <f t="shared" si="5"/>
        <v>48243.315789473687</v>
      </c>
      <c r="Q8">
        <f t="shared" si="6"/>
        <v>1352.6579554766438</v>
      </c>
      <c r="R8" s="1">
        <f>$C$2+Q8</f>
        <v>45371.657955476643</v>
      </c>
    </row>
    <row r="9" spans="1:18" x14ac:dyDescent="0.15">
      <c r="A9">
        <v>203</v>
      </c>
      <c r="B9" t="s">
        <v>7</v>
      </c>
      <c r="C9" s="1">
        <v>44188</v>
      </c>
      <c r="D9" s="1">
        <v>44202</v>
      </c>
      <c r="E9" s="2">
        <f t="shared" si="1"/>
        <v>15</v>
      </c>
      <c r="F9">
        <f t="shared" si="7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15">
      <c r="A10">
        <v>301</v>
      </c>
      <c r="B10" t="s">
        <v>8</v>
      </c>
      <c r="C10" s="1">
        <v>44203</v>
      </c>
      <c r="D10" s="1">
        <v>44207</v>
      </c>
      <c r="E10" s="2">
        <f t="shared" si="1"/>
        <v>5</v>
      </c>
      <c r="F10">
        <f t="shared" si="7"/>
        <v>-206</v>
      </c>
      <c r="G10">
        <v>-205</v>
      </c>
      <c r="H10">
        <f t="shared" si="2"/>
        <v>2</v>
      </c>
      <c r="I10">
        <f t="shared" si="3"/>
        <v>2.5</v>
      </c>
      <c r="K10" t="s">
        <v>37</v>
      </c>
      <c r="L10">
        <f>AVERAGE(E:E)</f>
        <v>14.368421052631579</v>
      </c>
    </row>
    <row r="11" spans="1:18" x14ac:dyDescent="0.15">
      <c r="A11">
        <v>302</v>
      </c>
      <c r="B11" t="s">
        <v>32</v>
      </c>
      <c r="C11" s="1">
        <v>44207</v>
      </c>
      <c r="D11" s="1">
        <v>44212</v>
      </c>
      <c r="E11" s="2">
        <f t="shared" ref="E11:E20" si="8">D11-C11+1</f>
        <v>6</v>
      </c>
      <c r="F11">
        <f t="shared" ref="F11" si="9">G10+1</f>
        <v>-204</v>
      </c>
      <c r="G11">
        <v>-203</v>
      </c>
      <c r="H11">
        <f t="shared" ref="H11" si="10">G11-F11+1</f>
        <v>2</v>
      </c>
      <c r="I11">
        <f t="shared" si="3"/>
        <v>3</v>
      </c>
      <c r="K11" t="s">
        <v>40</v>
      </c>
      <c r="L11">
        <f>AVEDEV(I:I)</f>
        <v>0.9931409364733067</v>
      </c>
    </row>
    <row r="12" spans="1:18" x14ac:dyDescent="0.15">
      <c r="A12">
        <v>303</v>
      </c>
      <c r="B12" t="s">
        <v>33</v>
      </c>
      <c r="C12" s="1">
        <v>44213</v>
      </c>
      <c r="D12" s="1">
        <v>44220</v>
      </c>
      <c r="E12" s="2">
        <f t="shared" si="8"/>
        <v>8</v>
      </c>
      <c r="F12">
        <f t="shared" ref="F12" si="11">G11+1</f>
        <v>-202</v>
      </c>
      <c r="G12">
        <v>-200</v>
      </c>
      <c r="H12">
        <f t="shared" ref="H12" si="12">G12-F12+1</f>
        <v>3</v>
      </c>
      <c r="I12">
        <f t="shared" si="3"/>
        <v>2.6666666666666665</v>
      </c>
    </row>
    <row r="13" spans="1:18" x14ac:dyDescent="0.15">
      <c r="A13">
        <v>304</v>
      </c>
      <c r="B13" t="s">
        <v>34</v>
      </c>
      <c r="C13" s="1">
        <v>44221</v>
      </c>
      <c r="D13" s="1">
        <v>44229</v>
      </c>
      <c r="E13" s="2">
        <f t="shared" si="8"/>
        <v>9</v>
      </c>
      <c r="F13">
        <f t="shared" ref="F13:F20" si="13">G12+1</f>
        <v>-199</v>
      </c>
      <c r="G13">
        <v>-188</v>
      </c>
      <c r="H13">
        <f t="shared" ref="H13:H19" si="14">G13-F13+1</f>
        <v>12</v>
      </c>
      <c r="I13">
        <f t="shared" si="3"/>
        <v>0.75</v>
      </c>
    </row>
    <row r="14" spans="1:18" x14ac:dyDescent="0.15">
      <c r="A14">
        <v>305</v>
      </c>
      <c r="B14" t="s">
        <v>35</v>
      </c>
      <c r="C14" s="1">
        <v>44229</v>
      </c>
      <c r="D14" s="1">
        <v>44238</v>
      </c>
      <c r="E14" s="2">
        <f t="shared" si="8"/>
        <v>10</v>
      </c>
      <c r="F14">
        <f t="shared" si="13"/>
        <v>-187</v>
      </c>
      <c r="G14">
        <v>-178</v>
      </c>
      <c r="H14">
        <f t="shared" si="14"/>
        <v>10</v>
      </c>
      <c r="I14">
        <f t="shared" si="3"/>
        <v>1</v>
      </c>
    </row>
    <row r="15" spans="1:18" x14ac:dyDescent="0.15">
      <c r="A15">
        <v>306</v>
      </c>
      <c r="B15" t="s">
        <v>36</v>
      </c>
      <c r="C15" s="1">
        <v>44239</v>
      </c>
      <c r="D15" s="1">
        <v>44247</v>
      </c>
      <c r="E15" s="2">
        <f t="shared" si="8"/>
        <v>9</v>
      </c>
      <c r="F15">
        <f t="shared" si="13"/>
        <v>-177</v>
      </c>
      <c r="G15">
        <v>-170</v>
      </c>
      <c r="H15">
        <f t="shared" si="14"/>
        <v>8</v>
      </c>
      <c r="I15">
        <f t="shared" si="3"/>
        <v>1.125</v>
      </c>
    </row>
    <row r="16" spans="1:18" x14ac:dyDescent="0.15">
      <c r="A16">
        <v>307</v>
      </c>
      <c r="B16" t="s">
        <v>38</v>
      </c>
      <c r="C16" s="1">
        <v>44248</v>
      </c>
      <c r="D16" s="1">
        <v>44255</v>
      </c>
      <c r="E16" s="2">
        <f t="shared" si="8"/>
        <v>8</v>
      </c>
      <c r="F16">
        <f t="shared" si="13"/>
        <v>-169</v>
      </c>
      <c r="G16">
        <v>-155</v>
      </c>
      <c r="H16">
        <f t="shared" si="14"/>
        <v>15</v>
      </c>
      <c r="I16">
        <f t="shared" si="3"/>
        <v>0.53333333333333333</v>
      </c>
    </row>
    <row r="17" spans="1:9" x14ac:dyDescent="0.15">
      <c r="A17">
        <v>308</v>
      </c>
      <c r="B17" t="s">
        <v>39</v>
      </c>
      <c r="C17" s="1">
        <v>44256</v>
      </c>
      <c r="D17" s="1">
        <v>44264</v>
      </c>
      <c r="E17" s="2">
        <f t="shared" si="8"/>
        <v>9</v>
      </c>
      <c r="F17">
        <f t="shared" si="13"/>
        <v>-154</v>
      </c>
      <c r="G17">
        <v>-141</v>
      </c>
      <c r="H17">
        <f t="shared" si="14"/>
        <v>14</v>
      </c>
      <c r="I17">
        <f t="shared" si="3"/>
        <v>0.6428571428571429</v>
      </c>
    </row>
    <row r="18" spans="1:9" x14ac:dyDescent="0.15">
      <c r="A18">
        <v>309</v>
      </c>
      <c r="B18" t="s">
        <v>41</v>
      </c>
      <c r="C18" s="1">
        <v>44265</v>
      </c>
      <c r="D18" s="1">
        <v>44271</v>
      </c>
      <c r="E18" s="2">
        <f t="shared" si="8"/>
        <v>7</v>
      </c>
      <c r="F18">
        <f t="shared" si="13"/>
        <v>-140</v>
      </c>
      <c r="G18">
        <v>-134</v>
      </c>
      <c r="H18">
        <f t="shared" si="14"/>
        <v>7</v>
      </c>
      <c r="I18">
        <f t="shared" si="3"/>
        <v>1</v>
      </c>
    </row>
    <row r="19" spans="1:9" x14ac:dyDescent="0.15">
      <c r="A19">
        <v>310</v>
      </c>
      <c r="B19" t="s">
        <v>42</v>
      </c>
      <c r="C19" s="1">
        <v>44272</v>
      </c>
      <c r="D19" s="1">
        <v>44278</v>
      </c>
      <c r="E19" s="2">
        <f t="shared" si="8"/>
        <v>7</v>
      </c>
      <c r="F19">
        <f t="shared" si="13"/>
        <v>-133</v>
      </c>
      <c r="G19" s="2">
        <v>-125</v>
      </c>
      <c r="H19">
        <f t="shared" si="14"/>
        <v>9</v>
      </c>
      <c r="I19">
        <f t="shared" si="3"/>
        <v>0.77777777777777779</v>
      </c>
    </row>
    <row r="20" spans="1:9" x14ac:dyDescent="0.15">
      <c r="A20">
        <v>311</v>
      </c>
      <c r="B20" t="s">
        <v>43</v>
      </c>
      <c r="C20" s="1">
        <v>44279</v>
      </c>
      <c r="D20" s="1">
        <v>44287</v>
      </c>
      <c r="E20" s="2">
        <f t="shared" si="8"/>
        <v>9</v>
      </c>
      <c r="F20">
        <f t="shared" si="13"/>
        <v>-124</v>
      </c>
      <c r="G20" s="2">
        <v>-119</v>
      </c>
      <c r="H20">
        <f t="shared" ref="H20" si="15">G20-F20+1</f>
        <v>6</v>
      </c>
      <c r="I20">
        <f t="shared" ref="I20" si="16">E20/H20</f>
        <v>1.5</v>
      </c>
    </row>
    <row r="21" spans="1:9" x14ac:dyDescent="0.15">
      <c r="A21">
        <v>312</v>
      </c>
      <c r="B21" t="s">
        <v>44</v>
      </c>
      <c r="C21" s="1">
        <v>44287</v>
      </c>
    </row>
    <row r="22" spans="1:9" x14ac:dyDescent="0.15">
      <c r="A22">
        <v>313</v>
      </c>
      <c r="B22" t="s">
        <v>45</v>
      </c>
    </row>
    <row r="23" spans="1:9" x14ac:dyDescent="0.15">
      <c r="A23">
        <v>314</v>
      </c>
      <c r="B23" t="s">
        <v>46</v>
      </c>
    </row>
    <row r="24" spans="1:9" x14ac:dyDescent="0.15">
      <c r="A24">
        <v>315</v>
      </c>
      <c r="B24" t="s">
        <v>47</v>
      </c>
    </row>
    <row r="25" spans="1:9" x14ac:dyDescent="0.15">
      <c r="A25">
        <v>316</v>
      </c>
      <c r="B25" t="s">
        <v>48</v>
      </c>
    </row>
    <row r="26" spans="1:9" x14ac:dyDescent="0.15">
      <c r="A26">
        <v>317</v>
      </c>
      <c r="B26" t="s">
        <v>49</v>
      </c>
    </row>
    <row r="32" spans="1:9" x14ac:dyDescent="0.15">
      <c r="C32" s="2"/>
      <c r="D32" s="2"/>
    </row>
    <row r="33" spans="3:4" x14ac:dyDescent="0.15">
      <c r="C33" s="2"/>
      <c r="D33" s="2"/>
    </row>
    <row r="34" spans="3:4" x14ac:dyDescent="0.15">
      <c r="C34" s="2"/>
      <c r="D34" s="2"/>
    </row>
    <row r="35" spans="3:4" x14ac:dyDescent="0.15">
      <c r="C35" s="2"/>
      <c r="D35" s="2"/>
    </row>
    <row r="36" spans="3:4" x14ac:dyDescent="0.15">
      <c r="C36" s="2"/>
      <c r="D36" s="2"/>
    </row>
    <row r="37" spans="3:4" x14ac:dyDescent="0.15">
      <c r="C37" s="2"/>
      <c r="D37" s="2"/>
    </row>
    <row r="38" spans="3:4" x14ac:dyDescent="0.15">
      <c r="C38" s="2"/>
      <c r="D38" s="2"/>
    </row>
    <row r="39" spans="3:4" x14ac:dyDescent="0.15">
      <c r="C39" s="2"/>
      <c r="D39" s="2"/>
    </row>
    <row r="40" spans="3:4" x14ac:dyDescent="0.15">
      <c r="C40" s="2"/>
      <c r="D40" s="2"/>
    </row>
    <row r="41" spans="3:4" x14ac:dyDescent="0.15">
      <c r="C41" s="2"/>
      <c r="D41" s="2"/>
    </row>
    <row r="42" spans="3:4" x14ac:dyDescent="0.15">
      <c r="C42" s="2"/>
      <c r="D42" s="2"/>
    </row>
    <row r="43" spans="3:4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M7" sqref="M7"/>
    </sheetView>
  </sheetViews>
  <sheetFormatPr defaultRowHeight="13.5" x14ac:dyDescent="0.15"/>
  <sheetData>
    <row r="1" spans="2:17" x14ac:dyDescent="0.15">
      <c r="B1" t="s">
        <v>59</v>
      </c>
      <c r="C1" t="s">
        <v>60</v>
      </c>
      <c r="D1" t="s">
        <v>61</v>
      </c>
    </row>
    <row r="2" spans="2:17" x14ac:dyDescent="0.15">
      <c r="B2">
        <v>268</v>
      </c>
      <c r="C2">
        <v>648</v>
      </c>
      <c r="D2">
        <v>1173</v>
      </c>
      <c r="E2" t="s">
        <v>54</v>
      </c>
      <c r="G2">
        <f>C2/B2</f>
        <v>2.4179104477611939</v>
      </c>
      <c r="H2" t="s">
        <v>55</v>
      </c>
      <c r="K2">
        <f>D2/C2</f>
        <v>1.8101851851851851</v>
      </c>
      <c r="L2" t="s">
        <v>62</v>
      </c>
      <c r="N2" t="s">
        <v>64</v>
      </c>
      <c r="O2">
        <v>80</v>
      </c>
      <c r="P2" t="s">
        <v>65</v>
      </c>
      <c r="Q2">
        <f>O2/D2</f>
        <v>6.8201193520886619E-2</v>
      </c>
    </row>
    <row r="3" spans="2:17" x14ac:dyDescent="0.15">
      <c r="C3">
        <v>1239</v>
      </c>
      <c r="E3" t="s">
        <v>50</v>
      </c>
    </row>
    <row r="4" spans="2:17" x14ac:dyDescent="0.15">
      <c r="C4">
        <v>2175</v>
      </c>
      <c r="E4" t="s">
        <v>51</v>
      </c>
    </row>
    <row r="5" spans="2:17" x14ac:dyDescent="0.15">
      <c r="C5">
        <v>2491</v>
      </c>
      <c r="E5" t="s">
        <v>52</v>
      </c>
      <c r="G5" t="s">
        <v>58</v>
      </c>
      <c r="H5" t="s">
        <v>56</v>
      </c>
      <c r="I5" t="s">
        <v>57</v>
      </c>
      <c r="K5" t="s">
        <v>63</v>
      </c>
      <c r="L5" t="s">
        <v>66</v>
      </c>
    </row>
    <row r="6" spans="2:17" x14ac:dyDescent="0.15">
      <c r="C6">
        <v>3732</v>
      </c>
      <c r="E6" t="s">
        <v>53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73</v>
      </c>
      <c r="G7" t="s">
        <v>74</v>
      </c>
    </row>
    <row r="8" spans="2:17" x14ac:dyDescent="0.15">
      <c r="G8" s="8">
        <f>C2/C7</f>
        <v>6.741573033707865E-2</v>
      </c>
      <c r="O8" t="s">
        <v>68</v>
      </c>
      <c r="P8" t="s">
        <v>70</v>
      </c>
      <c r="Q8" t="s">
        <v>69</v>
      </c>
    </row>
    <row r="9" spans="2:17" x14ac:dyDescent="0.15">
      <c r="N9" t="s">
        <v>67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67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67</v>
      </c>
      <c r="O11">
        <v>294</v>
      </c>
      <c r="P11">
        <f t="shared" si="0"/>
        <v>58601</v>
      </c>
      <c r="Q11">
        <f t="shared" ref="Q10:Q11" si="2">O11*$O$13-1</f>
        <v>58799</v>
      </c>
    </row>
    <row r="13" spans="2:17" x14ac:dyDescent="0.15">
      <c r="N13" t="s">
        <v>71</v>
      </c>
      <c r="O13">
        <v>200</v>
      </c>
    </row>
    <row r="14" spans="2:17" x14ac:dyDescent="0.15">
      <c r="N14" t="s">
        <v>72</v>
      </c>
      <c r="O14">
        <v>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2021-04-03T16:11:44Z</dcterms:modified>
</cp:coreProperties>
</file>