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35" i="1" l="1"/>
  <c r="E35" i="1"/>
  <c r="B35" i="1"/>
  <c r="I35" i="1" l="1"/>
  <c r="H34" i="1"/>
  <c r="E34" i="1"/>
  <c r="B34" i="1"/>
  <c r="H33" i="1"/>
  <c r="E33" i="1"/>
  <c r="I33" i="1" s="1"/>
  <c r="B33" i="1"/>
  <c r="H32" i="1"/>
  <c r="E32" i="1"/>
  <c r="B32" i="1"/>
  <c r="H31" i="1"/>
  <c r="E31" i="1"/>
  <c r="I31" i="1" s="1"/>
  <c r="B31" i="1"/>
  <c r="H30" i="1"/>
  <c r="E30" i="1"/>
  <c r="B30" i="1"/>
  <c r="H29" i="1"/>
  <c r="E29" i="1"/>
  <c r="B29" i="1"/>
  <c r="I29" i="1" l="1"/>
  <c r="I30" i="1"/>
  <c r="I32" i="1"/>
  <c r="I34" i="1"/>
  <c r="H28" i="1"/>
  <c r="E28" i="1"/>
  <c r="I28" i="1" s="1"/>
  <c r="B28" i="1"/>
  <c r="E27" i="1" l="1"/>
  <c r="I27" i="1" s="1"/>
  <c r="H27" i="1"/>
  <c r="B27" i="1"/>
  <c r="E26" i="1" l="1"/>
  <c r="H26" i="1"/>
  <c r="I26" i="1" l="1"/>
  <c r="I25" i="1"/>
  <c r="H25" i="1"/>
  <c r="E25" i="1"/>
  <c r="E24" i="1" l="1"/>
  <c r="H24" i="1"/>
  <c r="I24" i="1" l="1"/>
  <c r="H23" i="1"/>
  <c r="I23" i="1" s="1"/>
  <c r="E23" i="1"/>
  <c r="H22" i="1" l="1"/>
  <c r="I22" i="1" s="1"/>
  <c r="E22" i="1"/>
  <c r="H21" i="1" l="1"/>
  <c r="I21" i="1" s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<sst xmlns="http://schemas.openxmlformats.org/spreadsheetml/2006/main" count="388" uniqueCount="385">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</sst>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3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0664"/>
        <c:axId val="160347640"/>
      </c:scatterChart>
      <c:valAx>
        <c:axId val="16074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47640"/>
        <c:crosses val="autoZero"/>
        <c:crossBetween val="midCat"/>
      </c:valAx>
      <c:valAx>
        <c:axId val="16034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4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10" workbookViewId="0">
      <selection activeCell="G35" sqref="G35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744</v>
      </c>
      <c r="P2" s="1">
        <f>$C$2+O2</f>
        <v>44763</v>
      </c>
      <c r="Q2">
        <f>(M2-$F$2)*$L$11</f>
        <v>439.42453862305945</v>
      </c>
      <c r="R2" s="1">
        <f>$C$2+Q2</f>
        <v>44458.424538623061</v>
      </c>
    </row>
    <row r="3" spans="1:18" x14ac:dyDescent="0.15">
      <c r="A3">
        <v>102</v>
      </c>
      <c r="B3" t="str">
        <f t="shared" ref="B3:B35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853.41176470588232</v>
      </c>
      <c r="P3" s="1">
        <f t="shared" ref="P3:R8" si="6">$C$2+O3</f>
        <v>44872.411764705881</v>
      </c>
      <c r="Q3">
        <f t="shared" ref="Q3:Q8" si="7">(M3-$F$2)*$L$11</f>
        <v>481.74471890778426</v>
      </c>
      <c r="R3" s="1">
        <f t="shared" si="6"/>
        <v>44500.744718907787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1291.0588235294117</v>
      </c>
      <c r="P4" s="1">
        <f t="shared" si="6"/>
        <v>45310.058823529413</v>
      </c>
      <c r="Q4">
        <f t="shared" si="7"/>
        <v>580.49180623880886</v>
      </c>
      <c r="R4" s="1">
        <f t="shared" si="6"/>
        <v>44599.49180623881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1925.6470588235295</v>
      </c>
      <c r="P5" s="1">
        <f>$C$2+O5</f>
        <v>45944.647058823532</v>
      </c>
      <c r="Q5">
        <f t="shared" si="7"/>
        <v>699.69364737411706</v>
      </c>
      <c r="R5" s="1">
        <f>$C$2+Q5</f>
        <v>44718.693647374115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2899.4117647058824</v>
      </c>
      <c r="P6" s="1">
        <f t="shared" si="6"/>
        <v>46918.411764705881</v>
      </c>
      <c r="Q6">
        <f t="shared" si="7"/>
        <v>923.99060288315866</v>
      </c>
      <c r="R6" s="1">
        <f t="shared" si="6"/>
        <v>44942.990602883161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3216.7058823529414</v>
      </c>
      <c r="P7" s="1">
        <f t="shared" si="6"/>
        <v>47235.705882352944</v>
      </c>
      <c r="Q7">
        <f t="shared" si="7"/>
        <v>960.66809246325352</v>
      </c>
      <c r="R7" s="1">
        <f t="shared" si="6"/>
        <v>44979.668092463253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3216.7058823529414</v>
      </c>
      <c r="P8" s="1">
        <f t="shared" si="6"/>
        <v>47235.705882352944</v>
      </c>
      <c r="Q8">
        <f t="shared" si="7"/>
        <v>960.66809246325352</v>
      </c>
      <c r="R8" s="1">
        <f>$C$2+Q8</f>
        <v>44979.668092463253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10.941176470588236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0.70533633807874707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ref="H21" si="14">G21-F21+1</f>
        <v>9</v>
      </c>
      <c r="I21">
        <f t="shared" ref="I21" si="15">E21/H21</f>
        <v>0.77777777777777779</v>
      </c>
    </row>
    <row r="22" spans="1:9" x14ac:dyDescent="0.15">
      <c r="A22">
        <v>313</v>
      </c>
      <c r="B22" t="str">
        <f t="shared" si="1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ref="H22:H23" si="16">G22-F22+1</f>
        <v>11</v>
      </c>
      <c r="I22">
        <f t="shared" ref="I22:I23" si="17">E22/H22</f>
        <v>0.63636363636363635</v>
      </c>
    </row>
    <row r="23" spans="1:9" x14ac:dyDescent="0.15">
      <c r="A23">
        <v>314</v>
      </c>
      <c r="B23" t="str">
        <f t="shared" si="1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16"/>
        <v>12</v>
      </c>
      <c r="I23">
        <f t="shared" si="17"/>
        <v>0.66666666666666663</v>
      </c>
    </row>
    <row r="24" spans="1:9" x14ac:dyDescent="0.15">
      <c r="A24">
        <v>315</v>
      </c>
      <c r="B24" t="str">
        <f t="shared" si="1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ref="H24" si="18">G24-F24+1</f>
        <v>12</v>
      </c>
      <c r="I24">
        <f t="shared" ref="I24" si="19">E24/H24</f>
        <v>0.83333333333333337</v>
      </c>
    </row>
    <row r="25" spans="1:9" x14ac:dyDescent="0.15">
      <c r="A25">
        <v>316</v>
      </c>
      <c r="B25" t="str">
        <f t="shared" si="1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ref="H25" si="20">G25-F25+1</f>
        <v>7</v>
      </c>
      <c r="I25">
        <f t="shared" ref="I25:I27" si="21">E25/H25</f>
        <v>1.2857142857142858</v>
      </c>
    </row>
    <row r="26" spans="1:9" x14ac:dyDescent="0.15">
      <c r="A26">
        <v>317</v>
      </c>
      <c r="B26" t="str">
        <f t="shared" si="1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ref="H26:H27" si="22">G26-F26+1</f>
        <v>6</v>
      </c>
      <c r="I26">
        <f t="shared" ref="I26" si="23">E26/H26</f>
        <v>1</v>
      </c>
    </row>
    <row r="27" spans="1:9" x14ac:dyDescent="0.15">
      <c r="A27">
        <v>318</v>
      </c>
      <c r="B27" t="str">
        <f t="shared" si="1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22"/>
        <v>3</v>
      </c>
      <c r="I27">
        <f t="shared" si="21"/>
        <v>1</v>
      </c>
    </row>
    <row r="28" spans="1:9" x14ac:dyDescent="0.15">
      <c r="A28">
        <v>319</v>
      </c>
      <c r="B28" t="str">
        <f t="shared" si="1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ref="H28" si="24">G28-F28+1</f>
        <v>10</v>
      </c>
      <c r="I28">
        <f t="shared" ref="I28" si="25">E28/H28</f>
        <v>0.7</v>
      </c>
    </row>
    <row r="29" spans="1:9" x14ac:dyDescent="0.15">
      <c r="A29">
        <v>320</v>
      </c>
      <c r="B29" t="str">
        <f t="shared" si="1"/>
        <v>卷28</v>
      </c>
      <c r="C29" s="1">
        <v>44341</v>
      </c>
      <c r="D29" s="1">
        <v>44345</v>
      </c>
      <c r="E29" s="2">
        <f t="shared" ref="E29:E34" si="26">D29-C29+1</f>
        <v>5</v>
      </c>
      <c r="F29" s="2">
        <v>-48</v>
      </c>
      <c r="G29" s="2">
        <v>-42</v>
      </c>
      <c r="H29">
        <f t="shared" ref="H29:H34" si="27">G29-F29+1</f>
        <v>7</v>
      </c>
      <c r="I29">
        <f t="shared" ref="I29:I34" si="28">E29/H29</f>
        <v>0.7142857142857143</v>
      </c>
    </row>
    <row r="30" spans="1:9" x14ac:dyDescent="0.15">
      <c r="A30">
        <v>321</v>
      </c>
      <c r="B30" t="str">
        <f t="shared" si="1"/>
        <v>卷29</v>
      </c>
      <c r="C30" s="1">
        <v>44346</v>
      </c>
      <c r="D30" s="1">
        <v>44352</v>
      </c>
      <c r="E30" s="2">
        <f t="shared" si="26"/>
        <v>7</v>
      </c>
      <c r="F30" s="2">
        <v>-41</v>
      </c>
      <c r="G30" s="2">
        <v>-33</v>
      </c>
      <c r="H30">
        <f t="shared" si="27"/>
        <v>9</v>
      </c>
      <c r="I30">
        <f t="shared" si="28"/>
        <v>0.77777777777777779</v>
      </c>
    </row>
    <row r="31" spans="1:9" x14ac:dyDescent="0.15">
      <c r="A31">
        <v>322</v>
      </c>
      <c r="B31" t="str">
        <f t="shared" si="1"/>
        <v>卷30</v>
      </c>
      <c r="C31" s="1">
        <v>44353</v>
      </c>
      <c r="D31" s="1">
        <v>44361</v>
      </c>
      <c r="E31" s="2">
        <f t="shared" si="26"/>
        <v>9</v>
      </c>
      <c r="F31" s="2">
        <v>-32</v>
      </c>
      <c r="G31" s="2">
        <v>-23</v>
      </c>
      <c r="H31">
        <f t="shared" si="27"/>
        <v>10</v>
      </c>
      <c r="I31">
        <f t="shared" si="28"/>
        <v>0.9</v>
      </c>
    </row>
    <row r="32" spans="1:9" x14ac:dyDescent="0.15">
      <c r="A32">
        <v>323</v>
      </c>
      <c r="B32" t="str">
        <f t="shared" si="1"/>
        <v>卷31</v>
      </c>
      <c r="C32" s="1">
        <v>44361</v>
      </c>
      <c r="D32" s="1">
        <v>44368</v>
      </c>
      <c r="E32" s="2">
        <f t="shared" si="26"/>
        <v>8</v>
      </c>
      <c r="F32" s="2">
        <v>-22</v>
      </c>
      <c r="G32" s="2">
        <v>-14</v>
      </c>
      <c r="H32">
        <f t="shared" si="27"/>
        <v>9</v>
      </c>
      <c r="I32">
        <f t="shared" si="28"/>
        <v>0.88888888888888884</v>
      </c>
    </row>
    <row r="33" spans="1:9" x14ac:dyDescent="0.15">
      <c r="A33">
        <v>324</v>
      </c>
      <c r="B33" t="str">
        <f t="shared" si="1"/>
        <v>卷32</v>
      </c>
      <c r="C33" s="1">
        <v>44369</v>
      </c>
      <c r="D33" s="1">
        <v>44373</v>
      </c>
      <c r="E33" s="2">
        <f t="shared" si="26"/>
        <v>5</v>
      </c>
      <c r="F33" s="2">
        <v>-13</v>
      </c>
      <c r="G33" s="2">
        <v>-8</v>
      </c>
      <c r="H33">
        <f t="shared" si="27"/>
        <v>6</v>
      </c>
      <c r="I33">
        <f t="shared" si="28"/>
        <v>0.83333333333333337</v>
      </c>
    </row>
    <row r="34" spans="1:9" x14ac:dyDescent="0.15">
      <c r="A34">
        <v>325</v>
      </c>
      <c r="B34" t="str">
        <f t="shared" si="1"/>
        <v>卷33</v>
      </c>
      <c r="C34" s="1">
        <v>44373</v>
      </c>
      <c r="D34" s="1">
        <v>44377</v>
      </c>
      <c r="E34" s="2">
        <f t="shared" si="26"/>
        <v>5</v>
      </c>
      <c r="F34" s="2">
        <v>-7</v>
      </c>
      <c r="G34" s="2">
        <v>-6</v>
      </c>
      <c r="H34">
        <f t="shared" si="27"/>
        <v>2</v>
      </c>
      <c r="I34">
        <f t="shared" si="28"/>
        <v>2.5</v>
      </c>
    </row>
    <row r="35" spans="1:9" x14ac:dyDescent="0.15">
      <c r="A35">
        <v>326</v>
      </c>
      <c r="B35" t="str">
        <f t="shared" si="1"/>
        <v>卷34</v>
      </c>
      <c r="C35" s="1">
        <v>44378</v>
      </c>
      <c r="D35" s="1">
        <v>44380</v>
      </c>
      <c r="E35" s="2">
        <f t="shared" ref="E35" si="29">D35-C35+1</f>
        <v>3</v>
      </c>
      <c r="F35" s="2">
        <v>-5</v>
      </c>
      <c r="G35" s="2">
        <v>-3</v>
      </c>
      <c r="H35">
        <f t="shared" ref="H35" si="30">G35-F35+1</f>
        <v>3</v>
      </c>
      <c r="I35">
        <f t="shared" ref="I35" si="31">E35/H35</f>
        <v>1</v>
      </c>
    </row>
    <row r="36" spans="1:9" x14ac:dyDescent="0.15">
      <c r="C36" s="2"/>
      <c r="D36" s="2"/>
    </row>
    <row r="37" spans="1:9" x14ac:dyDescent="0.15">
      <c r="C37" s="2"/>
      <c r="D37" s="2"/>
    </row>
    <row r="38" spans="1:9" x14ac:dyDescent="0.15">
      <c r="C38" s="2"/>
      <c r="D38" s="2"/>
    </row>
    <row r="39" spans="1:9" x14ac:dyDescent="0.15">
      <c r="C39" s="2"/>
      <c r="D39" s="2"/>
    </row>
    <row r="40" spans="1:9" x14ac:dyDescent="0.15">
      <c r="C40" s="2"/>
      <c r="D40" s="2"/>
    </row>
    <row r="41" spans="1:9" x14ac:dyDescent="0.15">
      <c r="C41" s="2"/>
      <c r="D41" s="2"/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F22" t="s">
        <v>371</v>
      </c>
      <c r="G22" t="str">
        <f t="shared" si="0"/>
        <v>[卷21](筆記/资治通鉴21.html)|漢紀十三|-109|-99|漢武帝32年至42年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F23" t="s">
        <v>372</v>
      </c>
      <c r="G23" t="str">
        <f t="shared" si="0"/>
        <v>[卷22](筆記/资治通鉴22.html)|漢紀十四|-98|-87|漢武帝43年至54年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373</v>
      </c>
      <c r="G24" t="str">
        <f t="shared" si="0"/>
        <v>[卷23](筆記/资治通鉴23.html)|漢紀十五|-86|-75|漢昭帝至12年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374</v>
      </c>
      <c r="G25" t="str">
        <f t="shared" si="0"/>
        <v>[卷24](筆記/资治通鉴24.html)|漢紀十六|-74|-68|漢昭帝13年、漢廢帝、漢宣帝至6年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F26" t="s">
        <v>375</v>
      </c>
      <c r="G26" t="str">
        <f t="shared" si="0"/>
        <v>[卷25](筆記/资治通鉴25.html)|漢紀十七|-67|-62|漢宣帝7年至12年</v>
      </c>
    </row>
    <row r="27" spans="1:7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F27" s="11" t="s">
        <v>376</v>
      </c>
      <c r="G27" t="str">
        <f t="shared" si="0"/>
        <v>[卷26](筆記/资治通鉴26.html)|漢紀十八|-61|-59|漢宣帝13年至15年</v>
      </c>
    </row>
    <row r="28" spans="1:7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377</v>
      </c>
      <c r="G28" t="str">
        <f t="shared" si="0"/>
        <v>[卷27](筆記/资治通鉴27.html)|漢紀十九|-58|-49|漢宣帝16年至25年</v>
      </c>
    </row>
    <row r="29" spans="1:7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F29" t="s">
        <v>378</v>
      </c>
      <c r="G29" t="str">
        <f t="shared" si="0"/>
        <v>[卷28](筆記/资治通鉴28.html)|漢紀二十|-48|-42|漢元帝至7年</v>
      </c>
    </row>
    <row r="30" spans="1:7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s="11" t="s">
        <v>379</v>
      </c>
      <c r="G30" t="str">
        <f t="shared" si="0"/>
        <v>[卷29](筆記/资治通鉴29.html)|漢紀二十一|-41|-33|漢元帝8年至16年</v>
      </c>
    </row>
    <row r="31" spans="1:7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s="11" t="s">
        <v>380</v>
      </c>
      <c r="G31" t="str">
        <f t="shared" si="0"/>
        <v>[卷30](筆記/资治通鉴30.html)|漢紀二十二|-32|-23|漢成帝至10年</v>
      </c>
    </row>
    <row r="32" spans="1:7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381</v>
      </c>
      <c r="G32" t="str">
        <f t="shared" si="0"/>
        <v>[卷31](筆記/资治通鉴31.html)|漢紀二十三|-22|-14|漢成帝11年19年</v>
      </c>
    </row>
    <row r="33" spans="1:7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382</v>
      </c>
      <c r="G33" t="str">
        <f t="shared" si="0"/>
        <v>[卷32](筆記/资治通鉴32.html)|漢紀二十四|-13|-8|漢成帝20年至25年</v>
      </c>
    </row>
    <row r="34" spans="1:7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383</v>
      </c>
      <c r="G34" t="str">
        <f t="shared" si="0"/>
        <v>[卷33](筆記/资治通鉴33.html)|漢紀二十五|-7|-6|漢成帝26年、漢哀帝元年</v>
      </c>
    </row>
    <row r="35" spans="1:7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F35" t="s">
        <v>384</v>
      </c>
      <c r="G35" t="str">
        <f t="shared" si="0"/>
        <v>[卷34](筆記/资治通鉴34.html)|漢紀二十六|-5|-3|漢哀帝2年至4年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2021-07-03T15:31:42Z</dcterms:modified>
</cp:coreProperties>
</file>