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<sst xmlns="http://schemas.openxmlformats.org/spreadsheetml/2006/main" count="454" uniqueCount="451">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</sst>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46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8384"/>
        <c:axId val="102420176"/>
      </c:scatterChart>
      <c:valAx>
        <c:axId val="2020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20176"/>
        <c:crosses val="autoZero"/>
        <c:crossBetween val="midCat"/>
      </c:valAx>
      <c:valAx>
        <c:axId val="1024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5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pane ySplit="1" topLeftCell="A2" activePane="bottomLeft" state="frozen"/>
      <selection pane="bottomLeft" activeCell="F2" sqref="F2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671.13043478260875</v>
      </c>
      <c r="P2" s="1">
        <f>$C$2+O2</f>
        <v>44690.130434782608</v>
      </c>
      <c r="Q2">
        <f>(M2-$F$2)*$L$11</f>
        <v>460.39375298914393</v>
      </c>
      <c r="R2" s="1">
        <f>$C$2+Q2</f>
        <v>44479.393752989141</v>
      </c>
    </row>
    <row r="3" spans="1:18" x14ac:dyDescent="0.15">
      <c r="A3">
        <v>102</v>
      </c>
      <c r="B3" t="str">
        <f t="shared" ref="B3:B47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769.82608695652175</v>
      </c>
      <c r="P3" s="1">
        <f t="shared" ref="P3:R8" si="6">$C$2+O3</f>
        <v>44788.82608695652</v>
      </c>
      <c r="Q3">
        <f t="shared" ref="Q3:Q8" si="7">(M3-$F$2)*$L$11</f>
        <v>504.73344027541782</v>
      </c>
      <c r="R3" s="1">
        <f t="shared" si="6"/>
        <v>44523.73344027542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1164.608695652174</v>
      </c>
      <c r="P4" s="1">
        <f t="shared" si="6"/>
        <v>45183.608695652176</v>
      </c>
      <c r="Q4">
        <f t="shared" si="7"/>
        <v>608.19271061005691</v>
      </c>
      <c r="R4" s="1">
        <f t="shared" si="6"/>
        <v>44627.192710610056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1737.0434782608695</v>
      </c>
      <c r="P5" s="1">
        <f>$C$2+O5</f>
        <v>45756.043478260872</v>
      </c>
      <c r="Q5">
        <f t="shared" si="7"/>
        <v>733.0828297997283</v>
      </c>
      <c r="R5" s="1">
        <f>$C$2+Q5</f>
        <v>44752.082829799729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2615.4347826086955</v>
      </c>
      <c r="P6" s="1">
        <f t="shared" si="6"/>
        <v>46634.434782608696</v>
      </c>
      <c r="Q6">
        <f t="shared" si="7"/>
        <v>968.08317241698001</v>
      </c>
      <c r="R6" s="1">
        <f t="shared" si="6"/>
        <v>44987.083172416977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2901.6521739130435</v>
      </c>
      <c r="P7" s="1">
        <f t="shared" si="6"/>
        <v>46920.65217391304</v>
      </c>
      <c r="Q7">
        <f t="shared" si="7"/>
        <v>1006.5109013984173</v>
      </c>
      <c r="R7" s="1">
        <f t="shared" si="6"/>
        <v>45025.510901398418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2901.6521739130435</v>
      </c>
      <c r="P8" s="1">
        <f t="shared" si="6"/>
        <v>46920.65217391304</v>
      </c>
      <c r="Q8">
        <f t="shared" si="7"/>
        <v>1006.5109013984173</v>
      </c>
      <c r="R8" s="1">
        <f>$C$2+Q8</f>
        <v>45025.510901398418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9.8695652173913047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0.73899478810456487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>D46+1</f>
        <v>44456</v>
      </c>
      <c r="D47" s="1">
        <v>44462</v>
      </c>
      <c r="E47" s="2">
        <f t="shared" ref="E47" si="47">D47-C47+1</f>
        <v>7</v>
      </c>
      <c r="F47">
        <f t="shared" ref="F47" si="48">G46+1</f>
        <v>76</v>
      </c>
      <c r="G47" s="2">
        <v>84</v>
      </c>
      <c r="H47">
        <f t="shared" ref="H47" si="49">IF(F47*G47&lt;0,ABS(F47)+ABS(G47),G47-F47+1)</f>
        <v>9</v>
      </c>
      <c r="I47">
        <f t="shared" ref="I47" si="50">E47/H47</f>
        <v>0.77777777777777779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3" activePane="bottomLeft" state="frozen"/>
      <selection pane="bottomLeft" activeCell="I47" sqref="I47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433</v>
      </c>
      <c r="H6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434</v>
      </c>
      <c r="H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435</v>
      </c>
      <c r="H12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436</v>
      </c>
      <c r="H14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437</v>
      </c>
      <c r="H15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438</v>
      </c>
      <c r="H16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440</v>
      </c>
      <c r="G17" t="s">
        <v>439</v>
      </c>
      <c r="H17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441</v>
      </c>
      <c r="G20" t="s">
        <v>442</v>
      </c>
      <c r="H20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443</v>
      </c>
      <c r="H2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444</v>
      </c>
      <c r="H23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445</v>
      </c>
      <c r="H24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421</v>
      </c>
      <c r="H39" s="11" t="s">
        <v>420</v>
      </c>
      <c r="I39" t="str">
        <f t="shared" si="0"/>
        <v>[卷38](5_筆記/资治通鉴38.html)|漢紀三十|15|22||王莽滅親表、漢儒天子妻妾制|王莽7年至14年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423</v>
      </c>
      <c r="H40" s="11" t="s">
        <v>422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424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426</v>
      </c>
      <c r="H42" s="11" t="s">
        <v>425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427</v>
      </c>
      <c r="H43" t="s">
        <v>428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430</v>
      </c>
      <c r="H44" t="s">
        <v>429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432</v>
      </c>
      <c r="H45" t="s">
        <v>431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447</v>
      </c>
      <c r="G46" t="s">
        <v>446</v>
      </c>
      <c r="H46" t="s">
        <v>448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449</v>
      </c>
      <c r="H47" t="s">
        <v>450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2021-09-23T12:03:48Z</dcterms:modified>
</cp:coreProperties>
</file>