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統計" sheetId="1" state="visible" r:id="rId3"/>
    <sheet name="目錄生成" sheetId="2" state="hidden" r:id="rId4"/>
    <sheet name="Sheet2" sheetId="3" state="hidden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<sst xmlns="http://schemas.openxmlformats.org/spreadsheetml/2006/main" count="565" uniqueCount="559">
  <si>
    <t xml:space="preserve">索引號</t>
  </si>
  <si>
    <t xml:space="preserve">卷目</t>
  </si>
  <si>
    <t xml:space="preserve">閱讀起始</t>
  </si>
  <si>
    <t xml:space="preserve">閱讀結束</t>
  </si>
  <si>
    <t xml:space="preserve">閱讀天數</t>
  </si>
  <si>
    <t xml:space="preserve">起始年</t>
  </si>
  <si>
    <t xml:space="preserve">結束年</t>
  </si>
  <si>
    <t xml:space="preserve">跨越年</t>
  </si>
  <si>
    <t xml:space="preserve">一年看幾天</t>
  </si>
  <si>
    <t xml:space="preserve">篇幅</t>
  </si>
  <si>
    <t xml:space="preserve">截止卷</t>
  </si>
  <si>
    <t xml:space="preserve">截止年</t>
  </si>
  <si>
    <t xml:space="preserve">總年數</t>
  </si>
  <si>
    <t xml:space="preserve">按卷預估總天數</t>
  </si>
  <si>
    <t xml:space="preserve">按卷預估完成時間</t>
  </si>
  <si>
    <t xml:space="preserve">按年預估總天數</t>
  </si>
  <si>
    <t xml:space="preserve">按年預估完成時間</t>
  </si>
  <si>
    <t xml:space="preserve">漢朝</t>
  </si>
  <si>
    <t xml:space="preserve">三國</t>
  </si>
  <si>
    <t xml:space="preserve">晉朝</t>
  </si>
  <si>
    <t xml:space="preserve">南北朝</t>
  </si>
  <si>
    <t xml:space="preserve">唐朝</t>
  </si>
  <si>
    <t xml:space="preserve">全書</t>
  </si>
  <si>
    <t xml:space="preserve">自定義</t>
  </si>
  <si>
    <t xml:space="preserve">一卷看幾天</t>
  </si>
  <si>
    <t xml:space="preserve">數字卷名</t>
  </si>
  <si>
    <t xml:space="preserve">卷名二</t>
  </si>
  <si>
    <t xml:space="preserve">年代起始</t>
  </si>
  <si>
    <t xml:space="preserve">年代結束</t>
  </si>
  <si>
    <t xml:space="preserve">圖</t>
  </si>
  <si>
    <t xml:space="preserve">表</t>
  </si>
  <si>
    <t xml:space="preserve">備注</t>
  </si>
  <si>
    <t xml:space="preserve">md</t>
  </si>
  <si>
    <t xml:space="preserve">周紀一</t>
  </si>
  <si>
    <t xml:space="preserve">趙建國前世系圖、趙建國前傳位圖、魏建國前傳位圖、韓建國前傳位圖、田氏代齊前傳位圖、秦四代亂政世系圖、秦四代亂政傳位圖</t>
  </si>
  <si>
    <t xml:space="preserve">周威烈王23年至24年、周安王共26年、周烈王至7年</t>
  </si>
  <si>
    <t xml:space="preserve">周紀二</t>
  </si>
  <si>
    <t xml:space="preserve">齊威王時期諸田譜系</t>
  </si>
  <si>
    <t xml:space="preserve">商鞅二十等爵</t>
  </si>
  <si>
    <t xml:space="preserve">周顯王共48年</t>
  </si>
  <si>
    <t xml:space="preserve">周紀三</t>
  </si>
  <si>
    <t xml:space="preserve">古蜀國世系</t>
  </si>
  <si>
    <t xml:space="preserve">周慎靚王共6年、周赧王至17年</t>
  </si>
  <si>
    <t xml:space="preserve">周紀四</t>
  </si>
  <si>
    <t xml:space="preserve">楚国都城与各种郢都、西周國、東周國</t>
  </si>
  <si>
    <t xml:space="preserve">周赧王18年至42年</t>
  </si>
  <si>
    <t xml:space="preserve">周紀五</t>
  </si>
  <si>
    <t xml:space="preserve">孔子世系簡圖(至秦)、秦始皇關系圖</t>
  </si>
  <si>
    <t xml:space="preserve">周赧王43年至59年</t>
  </si>
  <si>
    <t xml:space="preserve">秦紀一</t>
  </si>
  <si>
    <t xml:space="preserve">韓國都城變遷史</t>
  </si>
  <si>
    <t xml:space="preserve">秦昭襄王52年至56年、秦孝文王共1年、秦莊襄王共3年、秦王政至19年</t>
  </si>
  <si>
    <t xml:space="preserve">秦紀二</t>
  </si>
  <si>
    <t xml:space="preserve">王翦家族、蒙驁家族、項燕家族</t>
  </si>
  <si>
    <t xml:space="preserve">秦始皇20年至37年、秦二世元年</t>
  </si>
  <si>
    <t xml:space="preserve">秦紀三</t>
  </si>
  <si>
    <t xml:space="preserve">秦二世2年至3年</t>
  </si>
  <si>
    <t xml:space="preserve">漢紀一</t>
  </si>
  <si>
    <t xml:space="preserve">秦末漢初政權逗逼分裂圖</t>
  </si>
  <si>
    <t xml:space="preserve">歷代歲首表</t>
  </si>
  <si>
    <t xml:space="preserve">楚漢至2年</t>
  </si>
  <si>
    <t xml:space="preserve">漢紀二</t>
  </si>
  <si>
    <t xml:space="preserve">周禮宴請等級、韓信戰役表</t>
  </si>
  <si>
    <t xml:space="preserve">楚漢3年至4年</t>
  </si>
  <si>
    <t xml:space="preserve">漢紀三</t>
  </si>
  <si>
    <t xml:space="preserve">詔書形式、驛站交通規格、鞋類型</t>
  </si>
  <si>
    <t xml:space="preserve">漢高祖5年至7年</t>
  </si>
  <si>
    <t xml:space="preserve">漢紀四</t>
  </si>
  <si>
    <t xml:space="preserve">漢高祖8年至12年、漢惠帝共7年</t>
  </si>
  <si>
    <t xml:space="preserve">漢紀五</t>
  </si>
  <si>
    <t xml:space="preserve">諸呂世系圖</t>
  </si>
  <si>
    <t xml:space="preserve">漢惠帝掛名子嗣表</t>
  </si>
  <si>
    <t xml:space="preserve">漢高后共8年、漢文帝至2年</t>
  </si>
  <si>
    <t xml:space="preserve">漢紀六</t>
  </si>
  <si>
    <t xml:space="preserve">漢歷代皇帝生前廟名、大夫罪名表、各類彗星</t>
  </si>
  <si>
    <t xml:space="preserve">漢文帝3年至10年</t>
  </si>
  <si>
    <t xml:space="preserve">漢紀七</t>
  </si>
  <si>
    <t xml:space="preserve">秦漢三公九卿概要</t>
  </si>
  <si>
    <t xml:space="preserve">漢文帝11年至23年、漢景帝至2年</t>
  </si>
  <si>
    <t xml:space="preserve">漢紀八</t>
  </si>
  <si>
    <t xml:space="preserve">七國之亂世系圖、臧兒田竇世系圖</t>
  </si>
  <si>
    <t xml:space="preserve">漢兵役類型(昭帝紀注)</t>
  </si>
  <si>
    <t xml:space="preserve">漢景帝3年至16年</t>
  </si>
  <si>
    <t xml:space="preserve">漢紀九</t>
  </si>
  <si>
    <t xml:space="preserve">衛霍裙帶世系</t>
  </si>
  <si>
    <t xml:space="preserve">牢獄別稱</t>
  </si>
  <si>
    <t xml:space="preserve">漢武帝至7年</t>
  </si>
  <si>
    <t xml:space="preserve">漢紀十</t>
  </si>
  <si>
    <t xml:space="preserve">武帝時期漢匈重要戰役</t>
  </si>
  <si>
    <t xml:space="preserve">漢武帝8年至16年</t>
  </si>
  <si>
    <t xml:space="preserve">漢紀十一</t>
  </si>
  <si>
    <t xml:space="preserve">淮南衡山謀反世系、死守外戚的平陽侯曹氏</t>
  </si>
  <si>
    <t xml:space="preserve">武功爵表、張騫兩次探索各國紀要、白鹿皮幣</t>
  </si>
  <si>
    <t xml:space="preserve">漢武帝17年至22年</t>
  </si>
  <si>
    <t xml:space="preserve">漢紀十二</t>
  </si>
  <si>
    <t xml:space="preserve">西南諸夷</t>
  </si>
  <si>
    <t xml:space="preserve">漢武帝23年至31年</t>
  </si>
  <si>
    <t xml:space="preserve">漢紀十三</t>
  </si>
  <si>
    <t xml:space="preserve">漢武帝32年至42年</t>
  </si>
  <si>
    <t xml:space="preserve">漢紀十四</t>
  </si>
  <si>
    <t xml:space="preserve">漢朝匈奴官制、漢武帝子嗣、人臣功五品</t>
  </si>
  <si>
    <t xml:space="preserve">漢武帝43年至54年</t>
  </si>
  <si>
    <t xml:space="preserve">漢紀十五</t>
  </si>
  <si>
    <t xml:space="preserve">匈奴五單于爭立背景、假設蓋主嫁王充、上官皇后世系</t>
  </si>
  <si>
    <t xml:space="preserve">漢昭帝至12年</t>
  </si>
  <si>
    <t xml:space="preserve">漢紀十六</t>
  </si>
  <si>
    <t xml:space="preserve">漢武帝子嗣皇帝示意圖、霍光世系</t>
  </si>
  <si>
    <t xml:space="preserve">西漢綬帶顏色、各時代盜墓信息</t>
  </si>
  <si>
    <t xml:space="preserve">漢昭帝13年、漢廢帝、漢宣帝至6年</t>
  </si>
  <si>
    <t xml:space="preserve">漢紀十七</t>
  </si>
  <si>
    <t xml:space="preserve">五爭車師</t>
  </si>
  <si>
    <t xml:space="preserve">漢宣帝7年至12年</t>
  </si>
  <si>
    <t xml:space="preserve">漢紀十八</t>
  </si>
  <si>
    <t xml:space="preserve">漢宣帝13年至15年</t>
  </si>
  <si>
    <t xml:space="preserve">漢紀十九</t>
  </si>
  <si>
    <t xml:space="preserve">麒麟閣十一功臣成分</t>
  </si>
  <si>
    <t xml:space="preserve">五單于爭立表</t>
  </si>
  <si>
    <t xml:space="preserve">漢宣帝16年至25年</t>
  </si>
  <si>
    <t xml:space="preserve">漢紀二十</t>
  </si>
  <si>
    <t xml:space="preserve">蕭史黨爭表、舜命九官（尚書）</t>
  </si>
  <si>
    <t xml:space="preserve">漢元帝至7年</t>
  </si>
  <si>
    <t xml:space="preserve">漢紀二十一</t>
  </si>
  <si>
    <t xml:space="preserve">金日磾及班彪世系</t>
  </si>
  <si>
    <t xml:space="preserve">漢元帝8年至16年</t>
  </si>
  <si>
    <t xml:space="preserve">漢紀二十二</t>
  </si>
  <si>
    <t xml:space="preserve">呼韓邪世系</t>
  </si>
  <si>
    <t xml:space="preserve">漢成帝至10年</t>
  </si>
  <si>
    <t xml:space="preserve">漢紀二十三</t>
  </si>
  <si>
    <t xml:space="preserve">許平君世系、班氏世系</t>
  </si>
  <si>
    <t xml:space="preserve">墳形製</t>
  </si>
  <si>
    <t xml:space="preserve">漢成帝11年19年</t>
  </si>
  <si>
    <t xml:space="preserve">漢紀二十四</t>
  </si>
  <si>
    <t xml:space="preserve">馮奉世世系</t>
  </si>
  <si>
    <t xml:space="preserve">漢成帝20年至25年</t>
  </si>
  <si>
    <t xml:space="preserve">漢紀二十五</t>
  </si>
  <si>
    <t xml:space="preserve">傅丁太后世系</t>
  </si>
  <si>
    <t xml:space="preserve">漢成帝26年、漢哀帝元年</t>
  </si>
  <si>
    <t xml:space="preserve">漢紀二十六</t>
  </si>
  <si>
    <t xml:space="preserve">西漢帝王男寵表</t>
  </si>
  <si>
    <t xml:space="preserve">漢哀帝2年至4年</t>
  </si>
  <si>
    <t xml:space="preserve">漢紀二十七</t>
  </si>
  <si>
    <t xml:space="preserve">衛子夫後衛氏世系</t>
  </si>
  <si>
    <t xml:space="preserve">新三公分職</t>
  </si>
  <si>
    <t xml:space="preserve">漢哀帝5年至6年、漢平帝至2年</t>
  </si>
  <si>
    <t xml:space="preserve">漢紀二十八</t>
  </si>
  <si>
    <t xml:space="preserve">九錫之法</t>
  </si>
  <si>
    <t xml:space="preserve">漢平帝3年至6年、王莽居攝、始初至3年</t>
  </si>
  <si>
    <t xml:space="preserve">漢紀二十九</t>
  </si>
  <si>
    <t xml:space="preserve">王莽十一公表、漢官儀印制</t>
  </si>
  <si>
    <t xml:space="preserve">王莽至6年</t>
  </si>
  <si>
    <t xml:space="preserve">漢紀三十</t>
  </si>
  <si>
    <t xml:space="preserve">王莽滅親表、周禮天子六宮制度、六宮安置表</t>
  </si>
  <si>
    <t xml:space="preserve">王莽7年至14年</t>
  </si>
  <si>
    <t xml:space="preserve">漢紀三十一</t>
  </si>
  <si>
    <t xml:space="preserve">東漢幽州十郡、銅馬諸賊表</t>
  </si>
  <si>
    <t xml:space="preserve">王莽15年、玄漢至2年</t>
  </si>
  <si>
    <t xml:space="preserve">漢紀三十二</t>
  </si>
  <si>
    <t xml:space="preserve">漢光武帝至2年</t>
  </si>
  <si>
    <t xml:space="preserve">漢紀三十三</t>
  </si>
  <si>
    <t xml:space="preserve">耿氏世系、莎車王世系</t>
  </si>
  <si>
    <t xml:space="preserve">漢光武帝3年至5年</t>
  </si>
  <si>
    <t xml:space="preserve">漢紀三十四</t>
  </si>
  <si>
    <t xml:space="preserve">陰氏世系</t>
  </si>
  <si>
    <t xml:space="preserve">漢光武帝6年至11年</t>
  </si>
  <si>
    <t xml:space="preserve">漢紀三十五</t>
  </si>
  <si>
    <t xml:space="preserve">羌人諸种、光武子嗣表</t>
  </si>
  <si>
    <t xml:space="preserve">漢光武帝12年至22年</t>
  </si>
  <si>
    <t xml:space="preserve">漢紀三十六</t>
  </si>
  <si>
    <t xml:space="preserve">光武官員俸祿表</t>
  </si>
  <si>
    <t xml:space="preserve">漢光武帝23年至33年、漢明帝至3年</t>
  </si>
  <si>
    <t xml:space="preserve">漢紀三十七</t>
  </si>
  <si>
    <t xml:space="preserve">南陽樊氏世系、扶風馬氏世系</t>
  </si>
  <si>
    <t xml:space="preserve">西遊記人物原型、黃河改道概況</t>
  </si>
  <si>
    <t xml:space="preserve">漢明帝4年至18年</t>
  </si>
  <si>
    <t xml:space="preserve">漢紀三十八</t>
  </si>
  <si>
    <t xml:space="preserve">二宋二梁貴人世系</t>
  </si>
  <si>
    <t xml:space="preserve">漢章帝至9年</t>
  </si>
  <si>
    <t xml:space="preserve">漢紀三十九</t>
  </si>
  <si>
    <t xml:space="preserve">漢龜茲王世系</t>
  </si>
  <si>
    <t xml:space="preserve">六代之樂、西漢皇后外戚結局表</t>
  </si>
  <si>
    <t xml:space="preserve">漢章帝10年至13年、漢和帝至3年</t>
  </si>
  <si>
    <t xml:space="preserve">漢紀四十</t>
  </si>
  <si>
    <t xml:space="preserve">東漢燒當羌鬥爭史</t>
  </si>
  <si>
    <t xml:space="preserve">漢和帝4年至17年</t>
  </si>
  <si>
    <t xml:space="preserve">漢紀四十一</t>
  </si>
  <si>
    <t xml:space="preserve">漢殤帝元年、漢安帝至9年</t>
  </si>
  <si>
    <t xml:space="preserve">漢紀四十二</t>
  </si>
  <si>
    <t xml:space="preserve">蔡諷蔡瑁世系圖</t>
  </si>
  <si>
    <t xml:space="preserve">刺殺先零羌</t>
  </si>
  <si>
    <t xml:space="preserve">漢安帝10年至18年</t>
  </si>
  <si>
    <t xml:space="preserve">漢紀四十三</t>
  </si>
  <si>
    <t xml:space="preserve">漢群臣上書類型、天體學說三家</t>
  </si>
  <si>
    <t xml:space="preserve">漢安帝19年、前少帝劉懿、漢順帝至8年</t>
  </si>
  <si>
    <t xml:space="preserve">漢紀四十四</t>
  </si>
  <si>
    <t xml:space="preserve">漢順帝9年至19年、漢沖帝、漢質帝</t>
  </si>
  <si>
    <t xml:space="preserve">漢紀四十五</t>
  </si>
  <si>
    <t xml:space="preserve">梁氏世系圖、崔氏世系圖</t>
  </si>
  <si>
    <t xml:space="preserve">漢桓帝至10年</t>
  </si>
  <si>
    <t xml:space="preserve">漢紀四十六</t>
  </si>
  <si>
    <t xml:space="preserve">鄧猛女關系圖、李固世系</t>
  </si>
  <si>
    <t xml:space="preserve">李杜組合匯總</t>
  </si>
  <si>
    <t xml:space="preserve">漢桓帝11年至17年</t>
  </si>
  <si>
    <t xml:space="preserve">漢紀四十七</t>
  </si>
  <si>
    <t xml:space="preserve">漢桓帝18年至20年</t>
  </si>
  <si>
    <t xml:space="preserve">漢紀四十八</t>
  </si>
  <si>
    <t xml:space="preserve">汝南袁氏世系</t>
  </si>
  <si>
    <t xml:space="preserve">漢桓帝21年、漢靈帝至4年</t>
  </si>
  <si>
    <t xml:space="preserve">漢紀四十九</t>
  </si>
  <si>
    <t xml:space="preserve">漢靈帝5年至13年</t>
  </si>
  <si>
    <t xml:space="preserve">漢紀五十</t>
  </si>
  <si>
    <t xml:space="preserve">檀石槐世系、何皇后世系</t>
  </si>
  <si>
    <t xml:space="preserve">漢靈帝14年至20年</t>
  </si>
  <si>
    <t xml:space="preserve">漢紀五十一</t>
  </si>
  <si>
    <t xml:space="preserve">十二分野表</t>
  </si>
  <si>
    <t xml:space="preserve">漢靈帝21年、劉辯、漢獻帝至2年</t>
  </si>
  <si>
    <t xml:space="preserve">漢紀五十二</t>
  </si>
  <si>
    <t xml:space="preserve">漢末道教諸張世系</t>
  </si>
  <si>
    <t xml:space="preserve">漢獻帝3年至5年</t>
  </si>
  <si>
    <t xml:space="preserve">漢紀五十三</t>
  </si>
  <si>
    <t xml:space="preserve">孫吳世系</t>
  </si>
  <si>
    <t xml:space="preserve">漢獻帝6年至7年</t>
  </si>
  <si>
    <t xml:space="preserve">漢紀五十四</t>
  </si>
  <si>
    <t xml:space="preserve">下邳陳氏世系、潁川陳氏世系</t>
  </si>
  <si>
    <t xml:space="preserve">蔡邕漢樂四品</t>
  </si>
  <si>
    <t xml:space="preserve">漢獻帝8年至10年</t>
  </si>
  <si>
    <t xml:space="preserve">漢紀五十五</t>
  </si>
  <si>
    <t xml:space="preserve">漢獻帝11年至12年</t>
  </si>
  <si>
    <t xml:space="preserve">漢紀五十六</t>
  </si>
  <si>
    <t xml:space="preserve">遼東公孫世系</t>
  </si>
  <si>
    <t xml:space="preserve">漢獻帝13年至17年</t>
  </si>
  <si>
    <t xml:space="preserve">漢紀五十七</t>
  </si>
  <si>
    <t xml:space="preserve">漢獻帝18年至20年</t>
  </si>
  <si>
    <t xml:space="preserve">漢紀五十八</t>
  </si>
  <si>
    <t xml:space="preserve">漢獻帝21年至25年</t>
  </si>
  <si>
    <t xml:space="preserve">漢紀五十九</t>
  </si>
  <si>
    <t xml:space="preserve">孫十萬合肥之戰表</t>
  </si>
  <si>
    <t xml:space="preserve">漢獻帝26年至28年</t>
  </si>
  <si>
    <t xml:space="preserve">漢紀六十</t>
  </si>
  <si>
    <t xml:space="preserve">漢獻帝29年至31年</t>
  </si>
  <si>
    <t xml:space="preserve">魏紀一</t>
  </si>
  <si>
    <t xml:space="preserve">曹丕至3年</t>
  </si>
  <si>
    <t xml:space="preserve">魏紀二</t>
  </si>
  <si>
    <t xml:space="preserve">曹丕三次伐吳表、諸葛亮五次北伐表</t>
  </si>
  <si>
    <t xml:space="preserve">曹丕4年至7年、曹叡至2年</t>
  </si>
  <si>
    <t xml:space="preserve">魏紀三</t>
  </si>
  <si>
    <t xml:space="preserve">曹叡3年至5年</t>
  </si>
  <si>
    <t xml:space="preserve">魏紀四</t>
  </si>
  <si>
    <t xml:space="preserve">劉曄勸諫表</t>
  </si>
  <si>
    <t xml:space="preserve">曹叡6年至9年</t>
  </si>
  <si>
    <t xml:space="preserve">魏紀五</t>
  </si>
  <si>
    <t xml:space="preserve">曹叡後宮十二等爵位</t>
  </si>
  <si>
    <t xml:space="preserve">曹叡10年至12年</t>
  </si>
  <si>
    <t xml:space="preserve">魏紀六</t>
  </si>
  <si>
    <t xml:space="preserve">全氏世系圖、吳郡陸氏世系圖</t>
  </si>
  <si>
    <t xml:space="preserve">曹叡13年至14年、曹芳至7年</t>
  </si>
  <si>
    <t xml:space="preserve">魏紀七</t>
  </si>
  <si>
    <t xml:space="preserve">太山羊氏世系、太原王氏世系</t>
  </si>
  <si>
    <t xml:space="preserve">姜維十一次北伐表、壽春三叛表</t>
  </si>
  <si>
    <t xml:space="preserve">曹芳8年至14年</t>
  </si>
  <si>
    <t xml:space="preserve">魏紀八</t>
  </si>
  <si>
    <t xml:space="preserve">琅邪諸葛世系</t>
  </si>
  <si>
    <t xml:space="preserve">曹芳15年至16年、曹髦至2年</t>
  </si>
  <si>
    <t xml:space="preserve">魏紀九</t>
  </si>
  <si>
    <t xml:space="preserve">孫權托孤亂政圖、琅邪王氏世系、琅邪太原王氏源流圖</t>
  </si>
  <si>
    <t xml:space="preserve">曹髦3年至7年、曹奐至2年</t>
  </si>
  <si>
    <t xml:space="preserve">魏紀十</t>
  </si>
  <si>
    <t xml:space="preserve">陳留阮氏世系、三卞皇后圖</t>
  </si>
  <si>
    <t xml:space="preserve">曹奐3年至5年</t>
  </si>
  <si>
    <t xml:space="preserve">晉紀一</t>
  </si>
  <si>
    <t xml:space="preserve">曹奐6年至7年、司馬炎至7年</t>
  </si>
  <si>
    <t xml:space="preserve">晉紀二</t>
  </si>
  <si>
    <t xml:space="preserve">諸王就國情況(西晉大小國)</t>
  </si>
  <si>
    <t xml:space="preserve">司馬炎8年至14年</t>
  </si>
  <si>
    <t xml:space="preserve">晉紀三</t>
  </si>
  <si>
    <t xml:space="preserve">弘農楊氏名人世系</t>
  </si>
  <si>
    <t xml:space="preserve">司馬炎15年至23年</t>
  </si>
  <si>
    <t xml:space="preserve">晉紀四</t>
  </si>
  <si>
    <t xml:space="preserve">司馬炎24年至25年、晉惠帝至9年</t>
  </si>
  <si>
    <t xml:space="preserve">晉紀五</t>
  </si>
  <si>
    <t xml:space="preserve">晉惠帝10年至11年</t>
  </si>
  <si>
    <t xml:space="preserve">晉紀六</t>
  </si>
  <si>
    <t xml:space="preserve">晉惠帝12年、司馬倫、晉惠帝13年</t>
  </si>
  <si>
    <t xml:space="preserve">晉紀七</t>
  </si>
  <si>
    <t xml:space="preserve">羊獻容廢立表</t>
  </si>
  <si>
    <t xml:space="preserve">晉惠帝14年至15年</t>
  </si>
  <si>
    <t xml:space="preserve">晉紀八</t>
  </si>
  <si>
    <t xml:space="preserve">晉惠帝16年至18年、晉懷帝至2年</t>
  </si>
  <si>
    <t xml:space="preserve">晉紀九</t>
  </si>
  <si>
    <t xml:space="preserve">晉懷帝3年至5年</t>
  </si>
  <si>
    <t xml:space="preserve">晉紀十</t>
  </si>
  <si>
    <t xml:space="preserve">晉懷帝6年至7年、晉愍帝元年</t>
  </si>
  <si>
    <t xml:space="preserve">晉紀十一</t>
  </si>
  <si>
    <t xml:space="preserve">晉愍帝2年至4年</t>
  </si>
  <si>
    <t xml:space="preserve">晉紀十二</t>
  </si>
  <si>
    <t xml:space="preserve">晉元帝至2年</t>
  </si>
  <si>
    <t xml:space="preserve">晉紀十三</t>
  </si>
  <si>
    <t xml:space="preserve">晉元帝3年至5年</t>
  </si>
  <si>
    <t xml:space="preserve">晉紀十四</t>
  </si>
  <si>
    <t xml:space="preserve">兩晉諸周氏世系</t>
  </si>
  <si>
    <t xml:space="preserve">晉元帝6年至7年、晉明帝元年</t>
  </si>
  <si>
    <t xml:space="preserve">晉紀十五</t>
  </si>
  <si>
    <t xml:space="preserve">晉明帝2年至3年、晉成帝至3年</t>
  </si>
  <si>
    <t xml:space="preserve">晉紀十六</t>
  </si>
  <si>
    <t xml:space="preserve">晉成帝4年至7年</t>
  </si>
  <si>
    <t xml:space="preserve">晉紀十七</t>
  </si>
  <si>
    <t xml:space="preserve">晉成帝8年至13年</t>
  </si>
  <si>
    <t xml:space="preserve">晉紀十八</t>
  </si>
  <si>
    <t xml:space="preserve">晉成帝14年至17年</t>
  </si>
  <si>
    <t xml:space="preserve">晉紀十九</t>
  </si>
  <si>
    <t xml:space="preserve">晉成帝18年、晉康帝共3年、晉穆帝至4年</t>
  </si>
  <si>
    <t xml:space="preserve">晉紀二十</t>
  </si>
  <si>
    <t xml:space="preserve">淝水之戰前政權形勢圖</t>
  </si>
  <si>
    <t xml:space="preserve">石虎手刃重要家屬列表</t>
  </si>
  <si>
    <t xml:space="preserve">晉穆帝5年至7年</t>
  </si>
  <si>
    <t xml:space="preserve">晉紀二十一</t>
  </si>
  <si>
    <t xml:space="preserve">晉穆帝8年至11年</t>
  </si>
  <si>
    <t xml:space="preserve">晉紀二十二</t>
  </si>
  <si>
    <t xml:space="preserve">晉穆帝12年至16年</t>
  </si>
  <si>
    <t xml:space="preserve">晉紀二十三</t>
  </si>
  <si>
    <t xml:space="preserve">晉穆帝17年至18年、晉哀帝至5年、晉廢帝至4年</t>
  </si>
  <si>
    <t xml:space="preserve">晉紀二十四</t>
  </si>
  <si>
    <t xml:space="preserve">晉廢帝5年至6年</t>
  </si>
  <si>
    <t xml:space="preserve">晉紀二十五</t>
  </si>
  <si>
    <t xml:space="preserve">晉廢帝7年、晉簡文帝至2年、晉孝武帝至4年</t>
  </si>
  <si>
    <t xml:space="preserve">晉紀二十六</t>
  </si>
  <si>
    <t xml:space="preserve">晉孝武帝5年至11年</t>
  </si>
  <si>
    <t xml:space="preserve">晉紀二十七</t>
  </si>
  <si>
    <t xml:space="preserve">晉孝武帝12年至13年</t>
  </si>
  <si>
    <t xml:space="preserve">晉紀二十八</t>
  </si>
  <si>
    <t xml:space="preserve">晉孝武帝14年至15年</t>
  </si>
  <si>
    <t xml:space="preserve">晉紀二十九</t>
  </si>
  <si>
    <t xml:space="preserve">晉孝武帝16年至20年</t>
  </si>
  <si>
    <t xml:space="preserve">晉紀三十</t>
  </si>
  <si>
    <t xml:space="preserve">慕容段氏婚姻表</t>
  </si>
  <si>
    <t xml:space="preserve">晉孝武帝21年至25年、晉安帝元年</t>
  </si>
  <si>
    <t xml:space="preserve">晉紀三十一</t>
  </si>
  <si>
    <t xml:space="preserve">晉安帝2年</t>
  </si>
  <si>
    <t xml:space="preserve">晉紀三十二</t>
  </si>
  <si>
    <t xml:space="preserve">晉安帝3年</t>
  </si>
  <si>
    <t xml:space="preserve">晉紀三十三</t>
  </si>
  <si>
    <t xml:space="preserve">晉安帝4年至5年</t>
  </si>
  <si>
    <t xml:space="preserve">晉紀三十四</t>
  </si>
  <si>
    <t xml:space="preserve">晉安帝6年至7年</t>
  </si>
  <si>
    <t xml:space="preserve">晉紀三十五</t>
  </si>
  <si>
    <t xml:space="preserve">桓楚至2年、晉安帝8年至9年</t>
  </si>
  <si>
    <t xml:space="preserve">晉紀三十六</t>
  </si>
  <si>
    <t xml:space="preserve">桓楚3年、晉安帝10年至13年</t>
  </si>
  <si>
    <t xml:space="preserve">晉紀三十七</t>
  </si>
  <si>
    <t xml:space="preserve">晉安帝14年至15年</t>
  </si>
  <si>
    <t xml:space="preserve">晉紀三十八</t>
  </si>
  <si>
    <t xml:space="preserve">歷代反賊李弘列表</t>
  </si>
  <si>
    <t xml:space="preserve">晉安帝16年至19年</t>
  </si>
  <si>
    <t xml:space="preserve">晉紀三十九</t>
  </si>
  <si>
    <t xml:space="preserve">晉安帝20年至21年</t>
  </si>
  <si>
    <t xml:space="preserve">晉紀四十</t>
  </si>
  <si>
    <t xml:space="preserve">晉安帝22年至24年、晉恭帝元年</t>
  </si>
  <si>
    <t xml:space="preserve">宋紀一</t>
  </si>
  <si>
    <t xml:space="preserve">晉恭帝2年、宋武帝元年至3年、劉義符元年至2年</t>
  </si>
  <si>
    <t xml:space="preserve">宋紀二</t>
  </si>
  <si>
    <t xml:space="preserve">劉義符3年、宋文帝元年至4年</t>
  </si>
  <si>
    <t xml:space="preserve">宋紀三</t>
  </si>
  <si>
    <t xml:space="preserve">元嘉北伐表</t>
  </si>
  <si>
    <t xml:space="preserve">宋文帝5年至7年</t>
  </si>
  <si>
    <t xml:space="preserve">宋紀四</t>
  </si>
  <si>
    <t xml:space="preserve">宋紀五</t>
  </si>
  <si>
    <t xml:space="preserve">宋紀六</t>
  </si>
  <si>
    <t xml:space="preserve">宋紀七</t>
  </si>
  <si>
    <t xml:space="preserve">宋紀八</t>
  </si>
  <si>
    <t xml:space="preserve">宋紀九</t>
  </si>
  <si>
    <t xml:space="preserve">宋紀十</t>
  </si>
  <si>
    <t xml:space="preserve">宋紀十一</t>
  </si>
  <si>
    <t xml:space="preserve">宋紀十二</t>
  </si>
  <si>
    <t xml:space="preserve">宋紀十三</t>
  </si>
  <si>
    <t xml:space="preserve">宋紀十四</t>
  </si>
  <si>
    <t xml:space="preserve">宋紀十五</t>
  </si>
  <si>
    <t xml:space="preserve">宋紀十六</t>
  </si>
  <si>
    <t xml:space="preserve">齊紀一</t>
  </si>
  <si>
    <t xml:space="preserve">齊紀二</t>
  </si>
  <si>
    <t xml:space="preserve">齊紀三</t>
  </si>
  <si>
    <t xml:space="preserve">齊紀四</t>
  </si>
  <si>
    <t xml:space="preserve">齊紀五</t>
  </si>
  <si>
    <t xml:space="preserve">齊紀六</t>
  </si>
  <si>
    <t xml:space="preserve">齊紀七</t>
  </si>
  <si>
    <t xml:space="preserve">齊紀八</t>
  </si>
  <si>
    <t xml:space="preserve">齊紀九</t>
  </si>
  <si>
    <t xml:space="preserve">齊紀十</t>
  </si>
  <si>
    <t xml:space="preserve">梁紀一</t>
  </si>
  <si>
    <t xml:space="preserve">梁紀二</t>
  </si>
  <si>
    <t xml:space="preserve">梁紀三</t>
  </si>
  <si>
    <t xml:space="preserve">梁紀四</t>
  </si>
  <si>
    <t xml:space="preserve">梁紀五</t>
  </si>
  <si>
    <t xml:space="preserve">梁紀六</t>
  </si>
  <si>
    <t xml:space="preserve">梁紀七</t>
  </si>
  <si>
    <t xml:space="preserve">梁紀八</t>
  </si>
  <si>
    <t xml:space="preserve">梁紀九</t>
  </si>
  <si>
    <t xml:space="preserve">梁紀十</t>
  </si>
  <si>
    <t xml:space="preserve">梁紀十一</t>
  </si>
  <si>
    <t xml:space="preserve">梁紀十二</t>
  </si>
  <si>
    <t xml:space="preserve">梁紀十三</t>
  </si>
  <si>
    <t xml:space="preserve">梁紀十四</t>
  </si>
  <si>
    <t xml:space="preserve">梁紀十五</t>
  </si>
  <si>
    <t xml:space="preserve">梁紀十六</t>
  </si>
  <si>
    <t xml:space="preserve">梁紀十七</t>
  </si>
  <si>
    <t xml:space="preserve">梁紀十八</t>
  </si>
  <si>
    <t xml:space="preserve">梁紀十九</t>
  </si>
  <si>
    <t xml:space="preserve">梁紀二十</t>
  </si>
  <si>
    <t xml:space="preserve">梁紀二十一</t>
  </si>
  <si>
    <t xml:space="preserve">梁紀二十二</t>
  </si>
  <si>
    <t xml:space="preserve">陳紀一</t>
  </si>
  <si>
    <t xml:space="preserve">陳紀二</t>
  </si>
  <si>
    <t xml:space="preserve">陳紀三</t>
  </si>
  <si>
    <t xml:space="preserve">陳紀四</t>
  </si>
  <si>
    <t xml:space="preserve">陳紀五</t>
  </si>
  <si>
    <t xml:space="preserve">陳紀六</t>
  </si>
  <si>
    <t xml:space="preserve">陳紀七</t>
  </si>
  <si>
    <t xml:space="preserve">陳紀八</t>
  </si>
  <si>
    <t xml:space="preserve">陳紀九</t>
  </si>
  <si>
    <t xml:space="preserve">陳紀十</t>
  </si>
  <si>
    <t xml:space="preserve">隋紀一</t>
  </si>
  <si>
    <t xml:space="preserve">隋紀二</t>
  </si>
  <si>
    <t xml:space="preserve">隋紀三</t>
  </si>
  <si>
    <t xml:space="preserve">隋紀四</t>
  </si>
  <si>
    <t xml:space="preserve">隋紀五</t>
  </si>
  <si>
    <t xml:space="preserve">隋紀六</t>
  </si>
  <si>
    <t xml:space="preserve">隋紀七</t>
  </si>
  <si>
    <t xml:space="preserve">隋紀八</t>
  </si>
  <si>
    <t xml:space="preserve">唐紀一</t>
  </si>
  <si>
    <t xml:space="preserve">唐紀二</t>
  </si>
  <si>
    <t xml:space="preserve">唐紀三</t>
  </si>
  <si>
    <t xml:space="preserve">唐紀四</t>
  </si>
  <si>
    <t xml:space="preserve">唐紀五</t>
  </si>
  <si>
    <t xml:space="preserve">唐紀六</t>
  </si>
  <si>
    <t xml:space="preserve">唐紀七</t>
  </si>
  <si>
    <t xml:space="preserve">唐紀八</t>
  </si>
  <si>
    <t xml:space="preserve">唐紀九</t>
  </si>
  <si>
    <t xml:space="preserve">唐紀十</t>
  </si>
  <si>
    <t xml:space="preserve">唐紀十一</t>
  </si>
  <si>
    <t xml:space="preserve">唐紀十二</t>
  </si>
  <si>
    <t xml:space="preserve">唐紀十三</t>
  </si>
  <si>
    <t xml:space="preserve">唐紀十四</t>
  </si>
  <si>
    <t xml:space="preserve">唐紀十五</t>
  </si>
  <si>
    <t xml:space="preserve">唐紀十六</t>
  </si>
  <si>
    <t xml:space="preserve">唐紀十七</t>
  </si>
  <si>
    <t xml:space="preserve">唐紀十八</t>
  </si>
  <si>
    <t xml:space="preserve">唐紀十九</t>
  </si>
  <si>
    <t xml:space="preserve">唐紀二十</t>
  </si>
  <si>
    <t xml:space="preserve">唐紀二十一</t>
  </si>
  <si>
    <t xml:space="preserve">唐紀二十二</t>
  </si>
  <si>
    <t xml:space="preserve">唐紀二十三</t>
  </si>
  <si>
    <t xml:space="preserve">唐紀二十四</t>
  </si>
  <si>
    <t xml:space="preserve">唐紀二十五</t>
  </si>
  <si>
    <t xml:space="preserve">唐紀二十六</t>
  </si>
  <si>
    <t xml:space="preserve">唐紀二十七</t>
  </si>
  <si>
    <t xml:space="preserve">唐紀二十八</t>
  </si>
  <si>
    <t xml:space="preserve">唐紀二十九</t>
  </si>
  <si>
    <t xml:space="preserve">唐紀三十</t>
  </si>
  <si>
    <t xml:space="preserve">唐紀三十一</t>
  </si>
  <si>
    <t xml:space="preserve">唐紀三十二</t>
  </si>
  <si>
    <t xml:space="preserve">唐紀三十三</t>
  </si>
  <si>
    <t xml:space="preserve">唐紀三十四</t>
  </si>
  <si>
    <t xml:space="preserve">唐紀三十五</t>
  </si>
  <si>
    <t xml:space="preserve">唐紀三十六</t>
  </si>
  <si>
    <t xml:space="preserve">唐紀三十七</t>
  </si>
  <si>
    <t xml:space="preserve">唐紀三十八</t>
  </si>
  <si>
    <t xml:space="preserve">唐紀三十九</t>
  </si>
  <si>
    <t xml:space="preserve">唐紀四十</t>
  </si>
  <si>
    <t xml:space="preserve">唐紀四十一</t>
  </si>
  <si>
    <t xml:space="preserve">唐紀四十二</t>
  </si>
  <si>
    <t xml:space="preserve">唐紀四十三</t>
  </si>
  <si>
    <t xml:space="preserve">唐紀四十四</t>
  </si>
  <si>
    <t xml:space="preserve">唐紀四十五</t>
  </si>
  <si>
    <t xml:space="preserve">唐紀四十六</t>
  </si>
  <si>
    <t xml:space="preserve">唐紀四十七</t>
  </si>
  <si>
    <t xml:space="preserve">唐紀四十八</t>
  </si>
  <si>
    <t xml:space="preserve">唐紀四十九</t>
  </si>
  <si>
    <t xml:space="preserve">唐紀五十</t>
  </si>
  <si>
    <t xml:space="preserve">唐紀五十一</t>
  </si>
  <si>
    <t xml:space="preserve">唐紀五十二</t>
  </si>
  <si>
    <t xml:space="preserve">唐紀五十三</t>
  </si>
  <si>
    <t xml:space="preserve">唐紀五十四</t>
  </si>
  <si>
    <t xml:space="preserve">唐紀五十五</t>
  </si>
  <si>
    <t xml:space="preserve">唐紀五十六</t>
  </si>
  <si>
    <t xml:space="preserve">唐紀五十七</t>
  </si>
  <si>
    <t xml:space="preserve">唐紀五十八</t>
  </si>
  <si>
    <t xml:space="preserve">唐紀五十九</t>
  </si>
  <si>
    <t xml:space="preserve">唐紀六十</t>
  </si>
  <si>
    <t xml:space="preserve">唐紀六十一</t>
  </si>
  <si>
    <t xml:space="preserve">唐紀六十二</t>
  </si>
  <si>
    <t xml:space="preserve">唐紀六十三</t>
  </si>
  <si>
    <t xml:space="preserve">唐紀六十四</t>
  </si>
  <si>
    <t xml:space="preserve">唐紀六十五</t>
  </si>
  <si>
    <t xml:space="preserve">唐紀六十六</t>
  </si>
  <si>
    <t xml:space="preserve">唐紀六十七</t>
  </si>
  <si>
    <t xml:space="preserve">唐紀六十八</t>
  </si>
  <si>
    <t xml:space="preserve">唐紀六十九</t>
  </si>
  <si>
    <t xml:space="preserve">唐紀七十</t>
  </si>
  <si>
    <t xml:space="preserve">唐紀七十一</t>
  </si>
  <si>
    <t xml:space="preserve">唐紀七十二</t>
  </si>
  <si>
    <t xml:space="preserve">唐紀七十三</t>
  </si>
  <si>
    <t xml:space="preserve">唐紀七十四</t>
  </si>
  <si>
    <t xml:space="preserve">唐紀七十五</t>
  </si>
  <si>
    <t xml:space="preserve">唐紀七十六</t>
  </si>
  <si>
    <t xml:space="preserve">唐紀七十七</t>
  </si>
  <si>
    <t xml:space="preserve">唐紀七十八</t>
  </si>
  <si>
    <t xml:space="preserve">唐紀七十九</t>
  </si>
  <si>
    <t xml:space="preserve">唐紀八十</t>
  </si>
  <si>
    <t xml:space="preserve">唐紀八十一</t>
  </si>
  <si>
    <t xml:space="preserve">後梁紀一</t>
  </si>
  <si>
    <t xml:space="preserve">後梁紀二</t>
  </si>
  <si>
    <t xml:space="preserve">後梁紀三</t>
  </si>
  <si>
    <t xml:space="preserve">後梁紀四</t>
  </si>
  <si>
    <t xml:space="preserve">後梁紀五</t>
  </si>
  <si>
    <t xml:space="preserve">後梁紀六</t>
  </si>
  <si>
    <t xml:space="preserve">後唐紀一</t>
  </si>
  <si>
    <t xml:space="preserve">後唐紀二</t>
  </si>
  <si>
    <t xml:space="preserve">後唐紀三</t>
  </si>
  <si>
    <t xml:space="preserve">後唐紀四</t>
  </si>
  <si>
    <t xml:space="preserve">後唐紀五</t>
  </si>
  <si>
    <t xml:space="preserve">後唐紀六</t>
  </si>
  <si>
    <t xml:space="preserve">後唐紀七</t>
  </si>
  <si>
    <t xml:space="preserve">後唐紀八</t>
  </si>
  <si>
    <t xml:space="preserve">後晉紀一</t>
  </si>
  <si>
    <t xml:space="preserve">後晉紀二</t>
  </si>
  <si>
    <t xml:space="preserve">後晉紀三</t>
  </si>
  <si>
    <t xml:space="preserve">後晉紀四</t>
  </si>
  <si>
    <t xml:space="preserve">後晉紀五</t>
  </si>
  <si>
    <t xml:space="preserve">後晉紀六</t>
  </si>
  <si>
    <t xml:space="preserve">後漢紀一</t>
  </si>
  <si>
    <t xml:space="preserve">後漢紀二</t>
  </si>
  <si>
    <t xml:space="preserve">後漢紀三</t>
  </si>
  <si>
    <t xml:space="preserve">後漢紀四</t>
  </si>
  <si>
    <t xml:space="preserve">後周紀一</t>
  </si>
  <si>
    <t xml:space="preserve">後周紀二</t>
  </si>
  <si>
    <t xml:space="preserve">後周紀三</t>
  </si>
  <si>
    <t xml:space="preserve">後周紀四</t>
  </si>
  <si>
    <t xml:space="preserve">後周紀五</t>
  </si>
  <si>
    <t xml:space="preserve">天數</t>
  </si>
  <si>
    <t xml:space="preserve">頁數</t>
  </si>
  <si>
    <t xml:space="preserve">人物</t>
  </si>
  <si>
    <t xml:space="preserve">現卷19</t>
  </si>
  <si>
    <t xml:space="preserve">一天幾頁</t>
  </si>
  <si>
    <t xml:space="preserve">每頁幾人</t>
  </si>
  <si>
    <t xml:space="preserve">補遺人數</t>
  </si>
  <si>
    <t xml:space="preserve">補遺率</t>
  </si>
  <si>
    <t xml:space="preserve">西漢</t>
  </si>
  <si>
    <t xml:space="preserve">東漢</t>
  </si>
  <si>
    <t xml:space="preserve">還差頁</t>
  </si>
  <si>
    <t xml:space="preserve">還需天</t>
  </si>
  <si>
    <t xml:space="preserve">還需年</t>
  </si>
  <si>
    <t xml:space="preserve">預測人數</t>
  </si>
  <si>
    <t xml:space="preserve">含補遺</t>
  </si>
  <si>
    <t xml:space="preserve">晉</t>
  </si>
  <si>
    <t xml:space="preserve">完成度</t>
  </si>
  <si>
    <t xml:space="preserve">卷</t>
  </si>
  <si>
    <t xml:space="preserve">起始號</t>
  </si>
  <si>
    <t xml:space="preserve">最大號</t>
  </si>
  <si>
    <t xml:space="preserve">人物號</t>
  </si>
  <si>
    <t xml:space="preserve">間隔</t>
  </si>
  <si>
    <t xml:space="preserve">當前最大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</si>
</sst>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\-d"/>
    <numFmt numFmtId="166" formatCode="yyyy\-mm\-dd"/>
    <numFmt numFmtId="167" formatCode="0%"/>
    <numFmt numFmtId="168" formatCode="0.00%"/>
  </numFmts>
  <fonts count="9">
    <font>
      <sz val="11"/>
      <color rgb="FF000000"/>
      <name val="宋体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b val="true"/>
      <sz val="11"/>
      <color rgb="FF000000"/>
      <name val="宋体"/>
      <family val="3"/>
      <charset val="134"/>
    </font>
    <font>
      <sz val="14"/>
      <color rgb="FF595959"/>
      <name val="思源黑体 CN"/>
      <family val="2"/>
    </font>
    <font>
      <sz val="9"/>
      <color rgb="FF595959"/>
      <name val="思源黑体 CN"/>
      <family val="2"/>
    </font>
    <font>
      <sz val="10"/>
      <color rgb="FF595959"/>
      <name val="思源黑体 CN"/>
      <family val="2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Calibri"/>
              </a:rPr>
              <a:t>閱讀速度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leaderLines>
              <c:spPr>
                <a:ln w="1908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統計!$B$2:$B$115</c:f>
              <c:numCache>
                <c:formatCode>General</c:formatCode>
                <c:ptCount val="114"/>
              </c:numCache>
            </c:num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0.685714285714286</c:v>
                </c:pt>
                <c:pt idx="1">
                  <c:v>0.625</c:v>
                </c:pt>
                <c:pt idx="2">
                  <c:v>1.21739130434783</c:v>
                </c:pt>
                <c:pt idx="3">
                  <c:v>0.92</c:v>
                </c:pt>
                <c:pt idx="4">
                  <c:v>1.41176470588235</c:v>
                </c:pt>
                <c:pt idx="5">
                  <c:v>0.928571428571429</c:v>
                </c:pt>
                <c:pt idx="6">
                  <c:v>0.842105263157895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2.66666666666667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</c:v>
                </c:pt>
                <c:pt idx="15">
                  <c:v>0.642857142857143</c:v>
                </c:pt>
                <c:pt idx="16">
                  <c:v>1</c:v>
                </c:pt>
                <c:pt idx="17">
                  <c:v>0.777777777777778</c:v>
                </c:pt>
                <c:pt idx="18">
                  <c:v>1.5</c:v>
                </c:pt>
                <c:pt idx="19">
                  <c:v>0.777777777777778</c:v>
                </c:pt>
                <c:pt idx="20">
                  <c:v>0.636363636363636</c:v>
                </c:pt>
                <c:pt idx="21">
                  <c:v>0.666666666666667</c:v>
                </c:pt>
                <c:pt idx="22">
                  <c:v>0.833333333333333</c:v>
                </c:pt>
                <c:pt idx="23">
                  <c:v>1.28571428571429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</c:v>
                </c:pt>
                <c:pt idx="28">
                  <c:v>0.777777777777778</c:v>
                </c:pt>
                <c:pt idx="29">
                  <c:v>0.9</c:v>
                </c:pt>
                <c:pt idx="30">
                  <c:v>0.888888888888889</c:v>
                </c:pt>
                <c:pt idx="31">
                  <c:v>0.833333333333333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2.66666666666667</c:v>
                </c:pt>
                <c:pt idx="41">
                  <c:v>1</c:v>
                </c:pt>
                <c:pt idx="42">
                  <c:v>0.727272727272727</c:v>
                </c:pt>
                <c:pt idx="43">
                  <c:v>0.571428571428571</c:v>
                </c:pt>
                <c:pt idx="44">
                  <c:v>0.6</c:v>
                </c:pt>
                <c:pt idx="45">
                  <c:v>0.777777777777778</c:v>
                </c:pt>
                <c:pt idx="46">
                  <c:v>1</c:v>
                </c:pt>
                <c:pt idx="47">
                  <c:v>0.571428571428571</c:v>
                </c:pt>
                <c:pt idx="48">
                  <c:v>0.9</c:v>
                </c:pt>
                <c:pt idx="49">
                  <c:v>1.11111111111111</c:v>
                </c:pt>
                <c:pt idx="50">
                  <c:v>0.888888888888889</c:v>
                </c:pt>
                <c:pt idx="51">
                  <c:v>0.75</c:v>
                </c:pt>
                <c:pt idx="52">
                  <c:v>0.727272727272727</c:v>
                </c:pt>
                <c:pt idx="53">
                  <c:v>1.14285714285714</c:v>
                </c:pt>
                <c:pt idx="54">
                  <c:v>2</c:v>
                </c:pt>
                <c:pt idx="55">
                  <c:v>1.4</c:v>
                </c:pt>
                <c:pt idx="56">
                  <c:v>0.888888888888889</c:v>
                </c:pt>
                <c:pt idx="57">
                  <c:v>1</c:v>
                </c:pt>
                <c:pt idx="58">
                  <c:v>2.66666666666667</c:v>
                </c:pt>
                <c:pt idx="59">
                  <c:v>3</c:v>
                </c:pt>
                <c:pt idx="60">
                  <c:v>5</c:v>
                </c:pt>
                <c:pt idx="61">
                  <c:v>2.66666666666667</c:v>
                </c:pt>
                <c:pt idx="62">
                  <c:v>4</c:v>
                </c:pt>
                <c:pt idx="63">
                  <c:v>1.6</c:v>
                </c:pt>
                <c:pt idx="64">
                  <c:v>2.66666666666667</c:v>
                </c:pt>
                <c:pt idx="65">
                  <c:v>1.8</c:v>
                </c:pt>
                <c:pt idx="66">
                  <c:v>2.33333333333333</c:v>
                </c:pt>
                <c:pt idx="67">
                  <c:v>2.33333333333333</c:v>
                </c:pt>
                <c:pt idx="68">
                  <c:v>2.33333333333333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1.66666666666667</c:v>
                </c:pt>
                <c:pt idx="73">
                  <c:v>1</c:v>
                </c:pt>
                <c:pt idx="74">
                  <c:v>1.14285714285714</c:v>
                </c:pt>
                <c:pt idx="75">
                  <c:v>2.33333333333333</c:v>
                </c:pt>
                <c:pt idx="76">
                  <c:v>1.33333333333333</c:v>
                </c:pt>
                <c:pt idx="77">
                  <c:v>2.33333333333333</c:v>
                </c:pt>
                <c:pt idx="78">
                  <c:v>1.25</c:v>
                </c:pt>
                <c:pt idx="79">
                  <c:v>1.28571428571429</c:v>
                </c:pt>
                <c:pt idx="80">
                  <c:v>0.888888888888889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</c:v>
                </c:pt>
                <c:pt idx="87">
                  <c:v>5.5</c:v>
                </c:pt>
                <c:pt idx="88">
                  <c:v>3.66666666666667</c:v>
                </c:pt>
                <c:pt idx="89">
                  <c:v>5.5</c:v>
                </c:pt>
                <c:pt idx="90">
                  <c:v>4.66666666666667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</c:v>
                </c:pt>
                <c:pt idx="95">
                  <c:v>4.75</c:v>
                </c:pt>
                <c:pt idx="96">
                  <c:v>2.83333333333333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  <c:pt idx="100">
                  <c:v>2.77777777777778</c:v>
                </c:pt>
                <c:pt idx="101">
                  <c:v>7</c:v>
                </c:pt>
                <c:pt idx="102">
                  <c:v>3.4</c:v>
                </c:pt>
                <c:pt idx="103">
                  <c:v>2.28571428571429</c:v>
                </c:pt>
                <c:pt idx="104">
                  <c:v>8.5</c:v>
                </c:pt>
                <c:pt idx="105">
                  <c:v>9.5</c:v>
                </c:pt>
                <c:pt idx="106">
                  <c:v>2.6</c:v>
                </c:pt>
                <c:pt idx="107">
                  <c:v>2.6</c:v>
                </c:pt>
                <c:pt idx="108">
                  <c:v>11</c:v>
                </c:pt>
                <c:pt idx="109">
                  <c:v>7</c:v>
                </c:pt>
                <c:pt idx="110">
                  <c:v>6.5</c:v>
                </c:pt>
                <c:pt idx="111">
                  <c:v>7.5</c:v>
                </c:pt>
                <c:pt idx="112">
                  <c:v>6</c:v>
                </c:pt>
                <c:pt idx="113">
                  <c:v>3.75</c:v>
                </c:pt>
              </c:numCache>
            </c:numRef>
          </c:yVal>
          <c:smooth val="1"/>
        </c:ser>
        <c:axId val="57203137"/>
        <c:axId val="75129965"/>
      </c:scatterChart>
      <c:valAx>
        <c:axId val="572031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75129965"/>
        <c:crosses val="autoZero"/>
        <c:crossBetween val="midCat"/>
      </c:valAx>
      <c:valAx>
        <c:axId val="751299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5720313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90720</xdr:colOff>
      <xdr:row>11</xdr:row>
      <xdr:rowOff>110520</xdr:rowOff>
    </xdr:from>
    <xdr:to>
      <xdr:col>15</xdr:col>
      <xdr:colOff>667800</xdr:colOff>
      <xdr:row>27</xdr:row>
      <xdr:rowOff>45720</xdr:rowOff>
    </xdr:to>
    <xdr:graphicFrame>
      <xdr:nvGraphicFramePr>
        <xdr:cNvPr id="0" name="图表 3"/>
        <xdr:cNvGraphicFramePr/>
      </xdr:nvGraphicFramePr>
      <xdr:xfrm>
        <a:off x="7063200" y="2038320"/>
        <a:ext cx="413280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19" activePane="bottomLeft" state="frozen"/>
      <selection pane="topLeft" activeCell="A1" activeCellId="0" sqref="A1"/>
      <selection pane="bottomLeft" activeCell="F131" activeCellId="0" sqref="F131"/>
    </sheetView>
  </sheetViews>
  <sheetFormatPr defaultColWidth="8.640625" defaultRowHeight="13.5" customHeight="true" zeroHeight="false" outlineLevelRow="0" outlineLevelCol="0"/>
  <cols>
    <col collapsed="false" customWidth="true" hidden="false" outlineLevel="0" max="1" min="1" style="1" width="7.73"/>
    <col collapsed="false" customWidth="true" hidden="false" outlineLevel="0" max="2" min="2" style="1" width="7.02"/>
    <col collapsed="false" customWidth="true" hidden="false" outlineLevel="0" max="4" min="3" style="2" width="12.72"/>
    <col collapsed="false" customWidth="true" hidden="false" outlineLevel="0" max="7" min="5" style="1" width="9.73"/>
    <col collapsed="false" customWidth="true" hidden="false" outlineLevel="0" max="8" min="8" style="1" width="7.73"/>
    <col collapsed="false" customWidth="true" hidden="false" outlineLevel="0" max="9" min="9" style="1" width="14.09"/>
    <col collapsed="false" customWidth="true" hidden="false" outlineLevel="0" max="15" min="15" style="1" width="16.36"/>
    <col collapsed="false" customWidth="true" hidden="false" outlineLevel="0" max="16" min="16" style="1" width="18.64"/>
    <col collapsed="false" customWidth="true" hidden="false" outlineLevel="0" max="17" min="17" style="1" width="16.36"/>
    <col collapsed="false" customWidth="true" hidden="false" outlineLevel="0" max="18" min="18" style="1" width="18.64"/>
  </cols>
  <sheetData>
    <row r="1" s="4" customFormat="true" ht="13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3" t="s">
        <v>6</v>
      </c>
      <c r="H1" s="4" t="s">
        <v>7</v>
      </c>
      <c r="I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6" t="s">
        <v>14</v>
      </c>
      <c r="Q1" s="4" t="s">
        <v>15</v>
      </c>
      <c r="R1" s="6" t="s">
        <v>16</v>
      </c>
    </row>
    <row r="2" customFormat="false" ht="13.8" hidden="false" customHeight="false" outlineLevel="0" collapsed="false">
      <c r="A2" s="1" t="n">
        <v>101</v>
      </c>
      <c r="B2" s="1" t="str">
        <f aca="false">"卷"&amp;ROW(B1)</f>
        <v>卷1</v>
      </c>
      <c r="C2" s="2" t="n">
        <v>44019</v>
      </c>
      <c r="D2" s="2" t="n">
        <v>44042</v>
      </c>
      <c r="E2" s="1" t="n">
        <f aca="false">D2-C2+1</f>
        <v>24</v>
      </c>
      <c r="F2" s="1" t="n">
        <v>-403</v>
      </c>
      <c r="G2" s="1" t="n">
        <v>-369</v>
      </c>
      <c r="H2" s="1" t="n">
        <f aca="false">IF(F2*G2&lt;0,ABS(F2)+ABS(G2),G2-F2+1)</f>
        <v>35</v>
      </c>
      <c r="I2" s="1" t="n">
        <f aca="false">E2/H2</f>
        <v>0.685714285714286</v>
      </c>
      <c r="K2" s="1" t="s">
        <v>17</v>
      </c>
      <c r="L2" s="1" t="n">
        <v>68</v>
      </c>
      <c r="M2" s="1" t="n">
        <v>220</v>
      </c>
      <c r="N2" s="1" t="n">
        <f aca="false">M2-$F$2</f>
        <v>623</v>
      </c>
      <c r="O2" s="1" t="n">
        <f aca="false">L2*$L$10</f>
        <v>763.169230769231</v>
      </c>
      <c r="P2" s="2" t="n">
        <f aca="false">$C$2+O2</f>
        <v>44782.1692307692</v>
      </c>
      <c r="Q2" s="1" t="n">
        <f aca="false">(M2-$F$2)*$L$11</f>
        <v>1185.24923993208</v>
      </c>
      <c r="R2" s="2" t="n">
        <f aca="false">$C$2+Q2</f>
        <v>45204.2492399321</v>
      </c>
    </row>
    <row r="3" customFormat="false" ht="13.8" hidden="false" customHeight="false" outlineLevel="0" collapsed="false">
      <c r="A3" s="1" t="n">
        <v>102</v>
      </c>
      <c r="B3" s="1" t="str">
        <f aca="false">"卷"&amp;ROW(B2)</f>
        <v>卷2</v>
      </c>
      <c r="C3" s="2" t="n">
        <v>44042</v>
      </c>
      <c r="D3" s="2" t="n">
        <v>44071</v>
      </c>
      <c r="E3" s="1" t="n">
        <f aca="false">D3-C3+1</f>
        <v>30</v>
      </c>
      <c r="F3" s="1" t="n">
        <f aca="false">G2+1</f>
        <v>-368</v>
      </c>
      <c r="G3" s="1" t="n">
        <v>-321</v>
      </c>
      <c r="H3" s="1" t="n">
        <f aca="false">IF(F3*G3&lt;0,ABS(F3)+ABS(G3),G3-F3+1)</f>
        <v>48</v>
      </c>
      <c r="I3" s="1" t="n">
        <f aca="false">E3/H3</f>
        <v>0.625</v>
      </c>
      <c r="K3" s="1" t="s">
        <v>18</v>
      </c>
      <c r="L3" s="1" t="n">
        <v>78</v>
      </c>
      <c r="M3" s="1" t="n">
        <v>280</v>
      </c>
      <c r="N3" s="1" t="n">
        <f aca="false">M3-$F$2</f>
        <v>683</v>
      </c>
      <c r="O3" s="1" t="n">
        <f aca="false">L3*$L$10</f>
        <v>875.4</v>
      </c>
      <c r="P3" s="2" t="n">
        <f aca="false">$C$2+O3</f>
        <v>44894.4</v>
      </c>
      <c r="Q3" s="1" t="n">
        <f aca="false">(M3-$F$2)*$L$11</f>
        <v>1299.39844441992</v>
      </c>
      <c r="R3" s="2" t="n">
        <f aca="false">$C$2+Q3</f>
        <v>45318.3984444199</v>
      </c>
    </row>
    <row r="4" customFormat="false" ht="13.8" hidden="false" customHeight="false" outlineLevel="0" collapsed="false">
      <c r="A4" s="1" t="n">
        <v>103</v>
      </c>
      <c r="B4" s="1" t="str">
        <f aca="false">"卷"&amp;ROW(B3)</f>
        <v>卷3</v>
      </c>
      <c r="C4" s="2" t="n">
        <v>44072</v>
      </c>
      <c r="D4" s="2" t="n">
        <v>44099</v>
      </c>
      <c r="E4" s="1" t="n">
        <f aca="false">D4-C4+1</f>
        <v>28</v>
      </c>
      <c r="F4" s="1" t="n">
        <f aca="false">G3+1</f>
        <v>-320</v>
      </c>
      <c r="G4" s="1" t="n">
        <v>-298</v>
      </c>
      <c r="H4" s="1" t="n">
        <f aca="false">IF(F4*G4&lt;0,ABS(F4)+ABS(G4),G4-F4+1)</f>
        <v>23</v>
      </c>
      <c r="I4" s="1" t="n">
        <f aca="false">E4/H4</f>
        <v>1.21739130434783</v>
      </c>
      <c r="K4" s="1" t="s">
        <v>19</v>
      </c>
      <c r="L4" s="1" t="n">
        <v>118</v>
      </c>
      <c r="M4" s="1" t="n">
        <v>420</v>
      </c>
      <c r="N4" s="1" t="n">
        <f aca="false">M4-$F$2</f>
        <v>823</v>
      </c>
      <c r="O4" s="1" t="n">
        <f aca="false">L4*$L$10</f>
        <v>1324.32307692308</v>
      </c>
      <c r="P4" s="2" t="n">
        <f aca="false">$C$2+O4</f>
        <v>45343.3230769231</v>
      </c>
      <c r="Q4" s="1" t="n">
        <f aca="false">(M4-$F$2)*$L$11</f>
        <v>1565.74658822488</v>
      </c>
      <c r="R4" s="2" t="n">
        <f aca="false">$C$2+Q4</f>
        <v>45584.7465882249</v>
      </c>
    </row>
    <row r="5" customFormat="false" ht="13.8" hidden="false" customHeight="false" outlineLevel="0" collapsed="false">
      <c r="A5" s="1" t="n">
        <v>104</v>
      </c>
      <c r="B5" s="1" t="str">
        <f aca="false">"卷"&amp;ROW(B4)</f>
        <v>卷4</v>
      </c>
      <c r="C5" s="2" t="n">
        <v>44099</v>
      </c>
      <c r="D5" s="2" t="n">
        <v>44121</v>
      </c>
      <c r="E5" s="1" t="n">
        <f aca="false">D5-C5+1</f>
        <v>23</v>
      </c>
      <c r="F5" s="1" t="n">
        <f aca="false">G4+1</f>
        <v>-297</v>
      </c>
      <c r="G5" s="1" t="n">
        <v>-273</v>
      </c>
      <c r="H5" s="1" t="n">
        <f aca="false">IF(F5*G5&lt;0,ABS(F5)+ABS(G5),G5-F5+1)</f>
        <v>25</v>
      </c>
      <c r="I5" s="1" t="n">
        <f aca="false">E5/H5</f>
        <v>0.92</v>
      </c>
      <c r="K5" s="1" t="s">
        <v>20</v>
      </c>
      <c r="L5" s="1" t="n">
        <v>176</v>
      </c>
      <c r="M5" s="1" t="n">
        <v>589</v>
      </c>
      <c r="N5" s="1" t="n">
        <f aca="false">M5-$F$2</f>
        <v>992</v>
      </c>
      <c r="O5" s="1" t="n">
        <f aca="false">L5*$L$10</f>
        <v>1975.26153846154</v>
      </c>
      <c r="P5" s="2" t="n">
        <f aca="false">$C$2+O5</f>
        <v>45994.2615384615</v>
      </c>
      <c r="Q5" s="1" t="n">
        <f aca="false">(M5-$F$2)*$L$11</f>
        <v>1887.2668475323</v>
      </c>
      <c r="R5" s="2" t="n">
        <f aca="false">$C$2+Q5</f>
        <v>45906.2668475323</v>
      </c>
    </row>
    <row r="6" customFormat="false" ht="13.8" hidden="false" customHeight="false" outlineLevel="0" collapsed="false">
      <c r="A6" s="1" t="n">
        <v>105</v>
      </c>
      <c r="B6" s="1" t="str">
        <f aca="false">"卷"&amp;ROW(B5)</f>
        <v>卷5</v>
      </c>
      <c r="C6" s="2" t="n">
        <v>44122</v>
      </c>
      <c r="D6" s="2" t="n">
        <v>44145</v>
      </c>
      <c r="E6" s="1" t="n">
        <f aca="false">D6-C6+1</f>
        <v>24</v>
      </c>
      <c r="F6" s="1" t="n">
        <f aca="false">G5+1</f>
        <v>-272</v>
      </c>
      <c r="G6" s="1" t="n">
        <v>-256</v>
      </c>
      <c r="H6" s="1" t="n">
        <f aca="false">IF(F6*G6&lt;0,ABS(F6)+ABS(G6),G6-F6+1)</f>
        <v>17</v>
      </c>
      <c r="I6" s="1" t="n">
        <f aca="false">E6/H6</f>
        <v>1.41176470588235</v>
      </c>
      <c r="K6" s="1" t="s">
        <v>21</v>
      </c>
      <c r="L6" s="1" t="n">
        <v>265</v>
      </c>
      <c r="M6" s="1" t="n">
        <v>907</v>
      </c>
      <c r="N6" s="1" t="n">
        <f aca="false">M6-$F$2</f>
        <v>1310</v>
      </c>
      <c r="O6" s="1" t="n">
        <f aca="false">L6*$L$10</f>
        <v>2974.11538461538</v>
      </c>
      <c r="P6" s="2" t="n">
        <f aca="false">$C$2+O6</f>
        <v>46993.1153846154</v>
      </c>
      <c r="Q6" s="1" t="n">
        <f aca="false">(M6-$F$2)*$L$11</f>
        <v>2492.25763131785</v>
      </c>
      <c r="R6" s="2" t="n">
        <f aca="false">$C$2+Q6</f>
        <v>46511.2576313179</v>
      </c>
    </row>
    <row r="7" customFormat="false" ht="13.8" hidden="false" customHeight="false" outlineLevel="0" collapsed="false">
      <c r="A7" s="1" t="n">
        <v>201</v>
      </c>
      <c r="B7" s="1" t="str">
        <f aca="false">"卷"&amp;ROW(B6)</f>
        <v>卷6</v>
      </c>
      <c r="C7" s="2" t="n">
        <v>44146</v>
      </c>
      <c r="D7" s="2" t="n">
        <v>44171</v>
      </c>
      <c r="E7" s="1" t="n">
        <f aca="false">D7-C7+1</f>
        <v>26</v>
      </c>
      <c r="F7" s="1" t="n">
        <f aca="false">G6+1</f>
        <v>-255</v>
      </c>
      <c r="G7" s="1" t="n">
        <v>-228</v>
      </c>
      <c r="H7" s="1" t="n">
        <f aca="false">IF(F7*G7&lt;0,ABS(F7)+ABS(G7),G7-F7+1)</f>
        <v>28</v>
      </c>
      <c r="I7" s="1" t="n">
        <f aca="false">E7/H7</f>
        <v>0.928571428571429</v>
      </c>
      <c r="K7" s="1" t="s">
        <v>22</v>
      </c>
      <c r="L7" s="1" t="n">
        <v>294</v>
      </c>
      <c r="M7" s="1" t="n">
        <v>959</v>
      </c>
      <c r="N7" s="1" t="n">
        <f aca="false">M7-$F$2</f>
        <v>1362</v>
      </c>
      <c r="O7" s="1" t="n">
        <f aca="false">L7*$L$10</f>
        <v>3299.58461538462</v>
      </c>
      <c r="P7" s="2" t="n">
        <f aca="false">$C$2+O7</f>
        <v>47318.5846153846</v>
      </c>
      <c r="Q7" s="1" t="n">
        <f aca="false">(M7-$F$2)*$L$11</f>
        <v>2591.18694187398</v>
      </c>
      <c r="R7" s="2" t="n">
        <f aca="false">$C$2+Q7</f>
        <v>46610.186941874</v>
      </c>
    </row>
    <row r="8" customFormat="false" ht="13.8" hidden="false" customHeight="false" outlineLevel="0" collapsed="false">
      <c r="A8" s="1" t="n">
        <v>202</v>
      </c>
      <c r="B8" s="1" t="str">
        <f aca="false">"卷"&amp;ROW(B7)</f>
        <v>卷7</v>
      </c>
      <c r="C8" s="2" t="n">
        <v>44172</v>
      </c>
      <c r="D8" s="2" t="n">
        <v>44187</v>
      </c>
      <c r="E8" s="1" t="n">
        <f aca="false">D8-C8+1</f>
        <v>16</v>
      </c>
      <c r="F8" s="1" t="n">
        <f aca="false">G7+1</f>
        <v>-227</v>
      </c>
      <c r="G8" s="1" t="n">
        <v>-209</v>
      </c>
      <c r="H8" s="1" t="n">
        <f aca="false">IF(F8*G8&lt;0,ABS(F8)+ABS(G8),G8-F8+1)</f>
        <v>19</v>
      </c>
      <c r="I8" s="1" t="n">
        <f aca="false">E8/H8</f>
        <v>0.842105263157895</v>
      </c>
      <c r="K8" s="1" t="s">
        <v>23</v>
      </c>
      <c r="L8" s="7" t="n">
        <v>294</v>
      </c>
      <c r="M8" s="7" t="n">
        <v>959</v>
      </c>
      <c r="N8" s="1" t="n">
        <f aca="false">M8-$F$2</f>
        <v>1362</v>
      </c>
      <c r="O8" s="1" t="n">
        <f aca="false">L8*$L$10</f>
        <v>3299.58461538462</v>
      </c>
      <c r="P8" s="2" t="n">
        <f aca="false">$C$2+O8</f>
        <v>47318.5846153846</v>
      </c>
      <c r="Q8" s="1" t="n">
        <f aca="false">(M8-$F$2)*$L$11</f>
        <v>2591.18694187398</v>
      </c>
      <c r="R8" s="2" t="n">
        <f aca="false">$C$2+Q8</f>
        <v>46610.186941874</v>
      </c>
    </row>
    <row r="9" customFormat="false" ht="13.8" hidden="false" customHeight="false" outlineLevel="0" collapsed="false">
      <c r="A9" s="1" t="n">
        <v>203</v>
      </c>
      <c r="B9" s="1" t="str">
        <f aca="false">"卷"&amp;ROW(B8)</f>
        <v>卷8</v>
      </c>
      <c r="C9" s="2" t="n">
        <v>44188</v>
      </c>
      <c r="D9" s="2" t="n">
        <v>44202</v>
      </c>
      <c r="E9" s="1" t="n">
        <f aca="false">D9-C9+1</f>
        <v>15</v>
      </c>
      <c r="F9" s="1" t="n">
        <f aca="false">G8+1</f>
        <v>-208</v>
      </c>
      <c r="G9" s="1" t="n">
        <v>-207</v>
      </c>
      <c r="H9" s="1" t="n">
        <f aca="false">IF(F9*G9&lt;0,ABS(F9)+ABS(G9),G9-F9+1)</f>
        <v>2</v>
      </c>
      <c r="I9" s="1" t="n">
        <f aca="false">E9/H9</f>
        <v>7.5</v>
      </c>
    </row>
    <row r="10" customFormat="false" ht="13.8" hidden="false" customHeight="false" outlineLevel="0" collapsed="false">
      <c r="A10" s="1" t="n">
        <v>301</v>
      </c>
      <c r="B10" s="1" t="str">
        <f aca="false">"卷"&amp;ROW(B9)</f>
        <v>卷9</v>
      </c>
      <c r="C10" s="2" t="n">
        <v>44203</v>
      </c>
      <c r="D10" s="2" t="n">
        <v>44207</v>
      </c>
      <c r="E10" s="1" t="n">
        <f aca="false">D10-C10+1</f>
        <v>5</v>
      </c>
      <c r="F10" s="1" t="n">
        <f aca="false">G9+1</f>
        <v>-206</v>
      </c>
      <c r="G10" s="1" t="n">
        <v>-205</v>
      </c>
      <c r="H10" s="1" t="n">
        <f aca="false">IF(F10*G10&lt;0,ABS(F10)+ABS(G10),G10-F10+1)</f>
        <v>2</v>
      </c>
      <c r="I10" s="1" t="n">
        <f aca="false">E10/H10</f>
        <v>2.5</v>
      </c>
      <c r="K10" s="1" t="s">
        <v>24</v>
      </c>
      <c r="L10" s="1" t="n">
        <f aca="false">AVERAGE(E:E)</f>
        <v>11.2230769230769</v>
      </c>
    </row>
    <row r="11" customFormat="false" ht="13.8" hidden="false" customHeight="false" outlineLevel="0" collapsed="false">
      <c r="A11" s="1" t="n">
        <v>302</v>
      </c>
      <c r="B11" s="1" t="str">
        <f aca="false">"卷"&amp;ROW(B10)</f>
        <v>卷10</v>
      </c>
      <c r="C11" s="2" t="n">
        <v>44207</v>
      </c>
      <c r="D11" s="2" t="n">
        <v>44212</v>
      </c>
      <c r="E11" s="1" t="n">
        <f aca="false">D11-C11+1</f>
        <v>6</v>
      </c>
      <c r="F11" s="1" t="n">
        <f aca="false">G10+1</f>
        <v>-204</v>
      </c>
      <c r="G11" s="1" t="n">
        <v>-203</v>
      </c>
      <c r="H11" s="1" t="n">
        <f aca="false">IF(F11*G11&lt;0,ABS(F11)+ABS(G11),G11-F11+1)</f>
        <v>2</v>
      </c>
      <c r="I11" s="1" t="n">
        <f aca="false">E11/H11</f>
        <v>3</v>
      </c>
      <c r="K11" s="1" t="s">
        <v>8</v>
      </c>
      <c r="L11" s="1" t="n">
        <f aca="false">AVEDEV(I:I)</f>
        <v>1.90248674146401</v>
      </c>
    </row>
    <row r="12" customFormat="false" ht="13.8" hidden="false" customHeight="false" outlineLevel="0" collapsed="false">
      <c r="A12" s="1" t="n">
        <v>303</v>
      </c>
      <c r="B12" s="1" t="str">
        <f aca="false">"卷"&amp;ROW(B11)</f>
        <v>卷11</v>
      </c>
      <c r="C12" s="2" t="n">
        <v>44213</v>
      </c>
      <c r="D12" s="2" t="n">
        <v>44220</v>
      </c>
      <c r="E12" s="1" t="n">
        <f aca="false">D12-C12+1</f>
        <v>8</v>
      </c>
      <c r="F12" s="1" t="n">
        <f aca="false">G11+1</f>
        <v>-202</v>
      </c>
      <c r="G12" s="1" t="n">
        <v>-200</v>
      </c>
      <c r="H12" s="1" t="n">
        <f aca="false">IF(F12*G12&lt;0,ABS(F12)+ABS(G12),G12-F12+1)</f>
        <v>3</v>
      </c>
      <c r="I12" s="1" t="n">
        <f aca="false">E12/H12</f>
        <v>2.66666666666667</v>
      </c>
    </row>
    <row r="13" customFormat="false" ht="13.8" hidden="false" customHeight="false" outlineLevel="0" collapsed="false">
      <c r="A13" s="1" t="n">
        <v>304</v>
      </c>
      <c r="B13" s="1" t="str">
        <f aca="false">"卷"&amp;ROW(B12)</f>
        <v>卷12</v>
      </c>
      <c r="C13" s="2" t="n">
        <v>44221</v>
      </c>
      <c r="D13" s="2" t="n">
        <v>44229</v>
      </c>
      <c r="E13" s="1" t="n">
        <f aca="false">D13-C13+1</f>
        <v>9</v>
      </c>
      <c r="F13" s="1" t="n">
        <f aca="false">G12+1</f>
        <v>-199</v>
      </c>
      <c r="G13" s="1" t="n">
        <v>-188</v>
      </c>
      <c r="H13" s="1" t="n">
        <f aca="false">IF(F13*G13&lt;0,ABS(F13)+ABS(G13),G13-F13+1)</f>
        <v>12</v>
      </c>
      <c r="I13" s="1" t="n">
        <f aca="false">E13/H13</f>
        <v>0.75</v>
      </c>
    </row>
    <row r="14" customFormat="false" ht="13.8" hidden="false" customHeight="false" outlineLevel="0" collapsed="false">
      <c r="A14" s="1" t="n">
        <v>305</v>
      </c>
      <c r="B14" s="1" t="str">
        <f aca="false">"卷"&amp;ROW(B13)</f>
        <v>卷13</v>
      </c>
      <c r="C14" s="2" t="n">
        <v>44229</v>
      </c>
      <c r="D14" s="2" t="n">
        <v>44238</v>
      </c>
      <c r="E14" s="1" t="n">
        <f aca="false">D14-C14+1</f>
        <v>10</v>
      </c>
      <c r="F14" s="1" t="n">
        <f aca="false">G13+1</f>
        <v>-187</v>
      </c>
      <c r="G14" s="1" t="n">
        <v>-178</v>
      </c>
      <c r="H14" s="1" t="n">
        <f aca="false">IF(F14*G14&lt;0,ABS(F14)+ABS(G14),G14-F14+1)</f>
        <v>10</v>
      </c>
      <c r="I14" s="1" t="n">
        <f aca="false">E14/H14</f>
        <v>1</v>
      </c>
    </row>
    <row r="15" customFormat="false" ht="13.8" hidden="false" customHeight="false" outlineLevel="0" collapsed="false">
      <c r="A15" s="1" t="n">
        <v>306</v>
      </c>
      <c r="B15" s="1" t="str">
        <f aca="false">"卷"&amp;ROW(B14)</f>
        <v>卷14</v>
      </c>
      <c r="C15" s="2" t="n">
        <v>44239</v>
      </c>
      <c r="D15" s="2" t="n">
        <v>44247</v>
      </c>
      <c r="E15" s="1" t="n">
        <f aca="false">D15-C15+1</f>
        <v>9</v>
      </c>
      <c r="F15" s="1" t="n">
        <f aca="false">G14+1</f>
        <v>-177</v>
      </c>
      <c r="G15" s="1" t="n">
        <v>-170</v>
      </c>
      <c r="H15" s="1" t="n">
        <f aca="false">IF(F15*G15&lt;0,ABS(F15)+ABS(G15),G15-F15+1)</f>
        <v>8</v>
      </c>
      <c r="I15" s="1" t="n">
        <f aca="false">E15/H15</f>
        <v>1.125</v>
      </c>
    </row>
    <row r="16" customFormat="false" ht="13.8" hidden="false" customHeight="false" outlineLevel="0" collapsed="false">
      <c r="A16" s="1" t="n">
        <v>307</v>
      </c>
      <c r="B16" s="1" t="str">
        <f aca="false">"卷"&amp;ROW(B15)</f>
        <v>卷15</v>
      </c>
      <c r="C16" s="2" t="n">
        <v>44248</v>
      </c>
      <c r="D16" s="2" t="n">
        <v>44255</v>
      </c>
      <c r="E16" s="1" t="n">
        <f aca="false">D16-C16+1</f>
        <v>8</v>
      </c>
      <c r="F16" s="1" t="n">
        <f aca="false">G15+1</f>
        <v>-169</v>
      </c>
      <c r="G16" s="1" t="n">
        <v>-155</v>
      </c>
      <c r="H16" s="1" t="n">
        <f aca="false">IF(F16*G16&lt;0,ABS(F16)+ABS(G16),G16-F16+1)</f>
        <v>15</v>
      </c>
      <c r="I16" s="1" t="n">
        <f aca="false">E16/H16</f>
        <v>0.533333333333333</v>
      </c>
    </row>
    <row r="17" customFormat="false" ht="13.8" hidden="false" customHeight="false" outlineLevel="0" collapsed="false">
      <c r="A17" s="1" t="n">
        <v>308</v>
      </c>
      <c r="B17" s="1" t="str">
        <f aca="false">"卷"&amp;ROW(B16)</f>
        <v>卷16</v>
      </c>
      <c r="C17" s="2" t="n">
        <v>44256</v>
      </c>
      <c r="D17" s="2" t="n">
        <v>44264</v>
      </c>
      <c r="E17" s="1" t="n">
        <f aca="false">D17-C17+1</f>
        <v>9</v>
      </c>
      <c r="F17" s="1" t="n">
        <f aca="false">G16+1</f>
        <v>-154</v>
      </c>
      <c r="G17" s="1" t="n">
        <v>-141</v>
      </c>
      <c r="H17" s="1" t="n">
        <f aca="false">IF(F17*G17&lt;0,ABS(F17)+ABS(G17),G17-F17+1)</f>
        <v>14</v>
      </c>
      <c r="I17" s="1" t="n">
        <f aca="false">E17/H17</f>
        <v>0.642857142857143</v>
      </c>
    </row>
    <row r="18" customFormat="false" ht="13.8" hidden="false" customHeight="false" outlineLevel="0" collapsed="false">
      <c r="A18" s="1" t="n">
        <v>309</v>
      </c>
      <c r="B18" s="1" t="str">
        <f aca="false">"卷"&amp;ROW(B17)</f>
        <v>卷17</v>
      </c>
      <c r="C18" s="2" t="n">
        <v>44265</v>
      </c>
      <c r="D18" s="2" t="n">
        <v>44271</v>
      </c>
      <c r="E18" s="1" t="n">
        <f aca="false">D18-C18+1</f>
        <v>7</v>
      </c>
      <c r="F18" s="1" t="n">
        <f aca="false">G17+1</f>
        <v>-140</v>
      </c>
      <c r="G18" s="1" t="n">
        <v>-134</v>
      </c>
      <c r="H18" s="1" t="n">
        <f aca="false">IF(F18*G18&lt;0,ABS(F18)+ABS(G18),G18-F18+1)</f>
        <v>7</v>
      </c>
      <c r="I18" s="1" t="n">
        <f aca="false">E18/H18</f>
        <v>1</v>
      </c>
    </row>
    <row r="19" customFormat="false" ht="13.8" hidden="false" customHeight="false" outlineLevel="0" collapsed="false">
      <c r="A19" s="1" t="n">
        <v>310</v>
      </c>
      <c r="B19" s="1" t="str">
        <f aca="false">"卷"&amp;ROW(B18)</f>
        <v>卷18</v>
      </c>
      <c r="C19" s="2" t="n">
        <v>44272</v>
      </c>
      <c r="D19" s="2" t="n">
        <v>44278</v>
      </c>
      <c r="E19" s="1" t="n">
        <f aca="false">D19-C19+1</f>
        <v>7</v>
      </c>
      <c r="F19" s="1" t="n">
        <f aca="false">G18+1</f>
        <v>-133</v>
      </c>
      <c r="G19" s="1" t="n">
        <v>-125</v>
      </c>
      <c r="H19" s="1" t="n">
        <f aca="false">IF(F19*G19&lt;0,ABS(F19)+ABS(G19),G19-F19+1)</f>
        <v>9</v>
      </c>
      <c r="I19" s="1" t="n">
        <f aca="false">E19/H19</f>
        <v>0.777777777777778</v>
      </c>
    </row>
    <row r="20" customFormat="false" ht="13.8" hidden="false" customHeight="false" outlineLevel="0" collapsed="false">
      <c r="A20" s="1" t="n">
        <v>311</v>
      </c>
      <c r="B20" s="1" t="str">
        <f aca="false">"卷"&amp;ROW(B19)</f>
        <v>卷19</v>
      </c>
      <c r="C20" s="2" t="n">
        <v>44279</v>
      </c>
      <c r="D20" s="2" t="n">
        <v>44287</v>
      </c>
      <c r="E20" s="1" t="n">
        <f aca="false">D20-C20+1</f>
        <v>9</v>
      </c>
      <c r="F20" s="1" t="n">
        <f aca="false">G19+1</f>
        <v>-124</v>
      </c>
      <c r="G20" s="1" t="n">
        <v>-119</v>
      </c>
      <c r="H20" s="1" t="n">
        <f aca="false">IF(F20*G20&lt;0,ABS(F20)+ABS(G20),G20-F20+1)</f>
        <v>6</v>
      </c>
      <c r="I20" s="1" t="n">
        <f aca="false">E20/H20</f>
        <v>1.5</v>
      </c>
    </row>
    <row r="21" customFormat="false" ht="13.8" hidden="false" customHeight="false" outlineLevel="0" collapsed="false">
      <c r="A21" s="1" t="n">
        <v>312</v>
      </c>
      <c r="B21" s="1" t="str">
        <f aca="false">"卷"&amp;ROW(B20)</f>
        <v>卷20</v>
      </c>
      <c r="C21" s="2" t="n">
        <v>44287</v>
      </c>
      <c r="D21" s="2" t="n">
        <v>44293</v>
      </c>
      <c r="E21" s="1" t="n">
        <f aca="false">D21-C21+1</f>
        <v>7</v>
      </c>
      <c r="F21" s="1" t="n">
        <f aca="false">G20+1</f>
        <v>-118</v>
      </c>
      <c r="G21" s="1" t="n">
        <v>-110</v>
      </c>
      <c r="H21" s="1" t="n">
        <f aca="false">IF(F21*G21&lt;0,ABS(F21)+ABS(G21),G21-F21+1)</f>
        <v>9</v>
      </c>
      <c r="I21" s="1" t="n">
        <f aca="false">E21/H21</f>
        <v>0.777777777777778</v>
      </c>
    </row>
    <row r="22" customFormat="false" ht="13.8" hidden="false" customHeight="false" outlineLevel="0" collapsed="false">
      <c r="A22" s="1" t="n">
        <v>313</v>
      </c>
      <c r="B22" s="1" t="str">
        <f aca="false">"卷"&amp;ROW(B21)</f>
        <v>卷21</v>
      </c>
      <c r="C22" s="2" t="n">
        <v>44294</v>
      </c>
      <c r="D22" s="2" t="n">
        <v>44300</v>
      </c>
      <c r="E22" s="1" t="n">
        <f aca="false">D22-C22+1</f>
        <v>7</v>
      </c>
      <c r="F22" s="1" t="n">
        <f aca="false">G21+1</f>
        <v>-109</v>
      </c>
      <c r="G22" s="1" t="n">
        <v>-99</v>
      </c>
      <c r="H22" s="1" t="n">
        <f aca="false">IF(F22*G22&lt;0,ABS(F22)+ABS(G22),G22-F22+1)</f>
        <v>11</v>
      </c>
      <c r="I22" s="1" t="n">
        <f aca="false">E22/H22</f>
        <v>0.636363636363636</v>
      </c>
    </row>
    <row r="23" customFormat="false" ht="13.8" hidden="false" customHeight="false" outlineLevel="0" collapsed="false">
      <c r="A23" s="1" t="n">
        <v>314</v>
      </c>
      <c r="B23" s="1" t="str">
        <f aca="false">"卷"&amp;ROW(B22)</f>
        <v>卷22</v>
      </c>
      <c r="C23" s="2" t="n">
        <v>44300</v>
      </c>
      <c r="D23" s="2" t="n">
        <v>44307</v>
      </c>
      <c r="E23" s="1" t="n">
        <f aca="false">D23-C23+1</f>
        <v>8</v>
      </c>
      <c r="F23" s="1" t="n">
        <f aca="false">G22+1</f>
        <v>-98</v>
      </c>
      <c r="G23" s="1" t="n">
        <v>-87</v>
      </c>
      <c r="H23" s="1" t="n">
        <f aca="false">IF(F23*G23&lt;0,ABS(F23)+ABS(G23),G23-F23+1)</f>
        <v>12</v>
      </c>
      <c r="I23" s="1" t="n">
        <f aca="false">E23/H23</f>
        <v>0.666666666666667</v>
      </c>
    </row>
    <row r="24" customFormat="false" ht="13.8" hidden="false" customHeight="false" outlineLevel="0" collapsed="false">
      <c r="A24" s="1" t="n">
        <v>315</v>
      </c>
      <c r="B24" s="1" t="str">
        <f aca="false">"卷"&amp;ROW(B23)</f>
        <v>卷23</v>
      </c>
      <c r="C24" s="2" t="n">
        <v>44307</v>
      </c>
      <c r="D24" s="2" t="n">
        <v>44316</v>
      </c>
      <c r="E24" s="1" t="n">
        <f aca="false">D24-C24+1</f>
        <v>10</v>
      </c>
      <c r="F24" s="1" t="n">
        <f aca="false">G23+1</f>
        <v>-86</v>
      </c>
      <c r="G24" s="1" t="n">
        <v>-75</v>
      </c>
      <c r="H24" s="1" t="n">
        <f aca="false">IF(F24*G24&lt;0,ABS(F24)+ABS(G24),G24-F24+1)</f>
        <v>12</v>
      </c>
      <c r="I24" s="1" t="n">
        <f aca="false">E24/H24</f>
        <v>0.833333333333333</v>
      </c>
    </row>
    <row r="25" customFormat="false" ht="13.8" hidden="false" customHeight="false" outlineLevel="0" collapsed="false">
      <c r="A25" s="1" t="n">
        <v>316</v>
      </c>
      <c r="B25" s="1" t="str">
        <f aca="false">"卷"&amp;ROW(B24)</f>
        <v>卷24</v>
      </c>
      <c r="C25" s="2" t="n">
        <v>44317</v>
      </c>
      <c r="D25" s="2" t="n">
        <v>44325</v>
      </c>
      <c r="E25" s="1" t="n">
        <f aca="false">D25-C25+1</f>
        <v>9</v>
      </c>
      <c r="F25" s="1" t="n">
        <f aca="false">G24+1</f>
        <v>-74</v>
      </c>
      <c r="G25" s="1" t="n">
        <v>-68</v>
      </c>
      <c r="H25" s="1" t="n">
        <f aca="false">IF(F25*G25&lt;0,ABS(F25)+ABS(G25),G25-F25+1)</f>
        <v>7</v>
      </c>
      <c r="I25" s="1" t="n">
        <f aca="false">E25/H25</f>
        <v>1.28571428571429</v>
      </c>
    </row>
    <row r="26" customFormat="false" ht="13.8" hidden="false" customHeight="false" outlineLevel="0" collapsed="false">
      <c r="A26" s="1" t="n">
        <v>317</v>
      </c>
      <c r="B26" s="1" t="str">
        <f aca="false">"卷"&amp;ROW(B25)</f>
        <v>卷25</v>
      </c>
      <c r="C26" s="2" t="n">
        <v>44325</v>
      </c>
      <c r="D26" s="2" t="n">
        <v>44330</v>
      </c>
      <c r="E26" s="1" t="n">
        <f aca="false">D26-C26+1</f>
        <v>6</v>
      </c>
      <c r="F26" s="1" t="n">
        <f aca="false">G25+1</f>
        <v>-67</v>
      </c>
      <c r="G26" s="1" t="n">
        <v>-62</v>
      </c>
      <c r="H26" s="1" t="n">
        <f aca="false">IF(F26*G26&lt;0,ABS(F26)+ABS(G26),G26-F26+1)</f>
        <v>6</v>
      </c>
      <c r="I26" s="1" t="n">
        <f aca="false">E26/H26</f>
        <v>1</v>
      </c>
    </row>
    <row r="27" customFormat="false" ht="13.8" hidden="false" customHeight="false" outlineLevel="0" collapsed="false">
      <c r="A27" s="1" t="n">
        <v>318</v>
      </c>
      <c r="B27" s="1" t="str">
        <f aca="false">"卷"&amp;ROW(B26)</f>
        <v>卷26</v>
      </c>
      <c r="C27" s="2" t="n">
        <v>44331</v>
      </c>
      <c r="D27" s="2" t="n">
        <v>44333</v>
      </c>
      <c r="E27" s="1" t="n">
        <f aca="false">D27-C27+1</f>
        <v>3</v>
      </c>
      <c r="F27" s="1" t="n">
        <f aca="false">G26+1</f>
        <v>-61</v>
      </c>
      <c r="G27" s="1" t="n">
        <v>-59</v>
      </c>
      <c r="H27" s="1" t="n">
        <f aca="false">IF(F27*G27&lt;0,ABS(F27)+ABS(G27),G27-F27+1)</f>
        <v>3</v>
      </c>
      <c r="I27" s="1" t="n">
        <f aca="false">E27/H27</f>
        <v>1</v>
      </c>
    </row>
    <row r="28" customFormat="false" ht="13.8" hidden="false" customHeight="false" outlineLevel="0" collapsed="false">
      <c r="A28" s="1" t="n">
        <v>319</v>
      </c>
      <c r="B28" s="1" t="str">
        <f aca="false">"卷"&amp;ROW(B27)</f>
        <v>卷27</v>
      </c>
      <c r="C28" s="2" t="n">
        <v>44334</v>
      </c>
      <c r="D28" s="2" t="n">
        <v>44340</v>
      </c>
      <c r="E28" s="1" t="n">
        <f aca="false">D28-C28+1</f>
        <v>7</v>
      </c>
      <c r="F28" s="1" t="n">
        <f aca="false">G27+1</f>
        <v>-58</v>
      </c>
      <c r="G28" s="1" t="n">
        <v>-49</v>
      </c>
      <c r="H28" s="1" t="n">
        <f aca="false">IF(F28*G28&lt;0,ABS(F28)+ABS(G28),G28-F28+1)</f>
        <v>10</v>
      </c>
      <c r="I28" s="1" t="n">
        <f aca="false">E28/H28</f>
        <v>0.7</v>
      </c>
    </row>
    <row r="29" customFormat="false" ht="13.8" hidden="false" customHeight="false" outlineLevel="0" collapsed="false">
      <c r="A29" s="1" t="n">
        <v>320</v>
      </c>
      <c r="B29" s="1" t="str">
        <f aca="false">"卷"&amp;ROW(B28)</f>
        <v>卷28</v>
      </c>
      <c r="C29" s="2" t="n">
        <v>44341</v>
      </c>
      <c r="D29" s="2" t="n">
        <v>44345</v>
      </c>
      <c r="E29" s="1" t="n">
        <f aca="false">D29-C29+1</f>
        <v>5</v>
      </c>
      <c r="F29" s="1" t="n">
        <f aca="false">G28+1</f>
        <v>-48</v>
      </c>
      <c r="G29" s="1" t="n">
        <v>-42</v>
      </c>
      <c r="H29" s="1" t="n">
        <f aca="false">IF(F29*G29&lt;0,ABS(F29)+ABS(G29),G29-F29+1)</f>
        <v>7</v>
      </c>
      <c r="I29" s="1" t="n">
        <f aca="false">E29/H29</f>
        <v>0.714285714285714</v>
      </c>
    </row>
    <row r="30" customFormat="false" ht="13.8" hidden="false" customHeight="false" outlineLevel="0" collapsed="false">
      <c r="A30" s="1" t="n">
        <v>321</v>
      </c>
      <c r="B30" s="1" t="str">
        <f aca="false">"卷"&amp;ROW(B29)</f>
        <v>卷29</v>
      </c>
      <c r="C30" s="2" t="n">
        <v>44346</v>
      </c>
      <c r="D30" s="2" t="n">
        <v>44352</v>
      </c>
      <c r="E30" s="1" t="n">
        <f aca="false">D30-C30+1</f>
        <v>7</v>
      </c>
      <c r="F30" s="1" t="n">
        <f aca="false">G29+1</f>
        <v>-41</v>
      </c>
      <c r="G30" s="1" t="n">
        <v>-33</v>
      </c>
      <c r="H30" s="1" t="n">
        <f aca="false">IF(F30*G30&lt;0,ABS(F30)+ABS(G30),G30-F30+1)</f>
        <v>9</v>
      </c>
      <c r="I30" s="1" t="n">
        <f aca="false">E30/H30</f>
        <v>0.777777777777778</v>
      </c>
    </row>
    <row r="31" customFormat="false" ht="13.8" hidden="false" customHeight="false" outlineLevel="0" collapsed="false">
      <c r="A31" s="1" t="n">
        <v>322</v>
      </c>
      <c r="B31" s="1" t="str">
        <f aca="false">"卷"&amp;ROW(B30)</f>
        <v>卷30</v>
      </c>
      <c r="C31" s="2" t="n">
        <v>44353</v>
      </c>
      <c r="D31" s="2" t="n">
        <v>44361</v>
      </c>
      <c r="E31" s="1" t="n">
        <f aca="false">D31-C31+1</f>
        <v>9</v>
      </c>
      <c r="F31" s="1" t="n">
        <f aca="false">G30+1</f>
        <v>-32</v>
      </c>
      <c r="G31" s="1" t="n">
        <v>-23</v>
      </c>
      <c r="H31" s="1" t="n">
        <f aca="false">IF(F31*G31&lt;0,ABS(F31)+ABS(G31),G31-F31+1)</f>
        <v>10</v>
      </c>
      <c r="I31" s="1" t="n">
        <f aca="false">E31/H31</f>
        <v>0.9</v>
      </c>
    </row>
    <row r="32" customFormat="false" ht="13.8" hidden="false" customHeight="false" outlineLevel="0" collapsed="false">
      <c r="A32" s="1" t="n">
        <v>323</v>
      </c>
      <c r="B32" s="1" t="str">
        <f aca="false">"卷"&amp;ROW(B31)</f>
        <v>卷31</v>
      </c>
      <c r="C32" s="2" t="n">
        <v>44361</v>
      </c>
      <c r="D32" s="2" t="n">
        <v>44368</v>
      </c>
      <c r="E32" s="1" t="n">
        <f aca="false">D32-C32+1</f>
        <v>8</v>
      </c>
      <c r="F32" s="1" t="n">
        <f aca="false">G31+1</f>
        <v>-22</v>
      </c>
      <c r="G32" s="1" t="n">
        <v>-14</v>
      </c>
      <c r="H32" s="1" t="n">
        <f aca="false">IF(F32*G32&lt;0,ABS(F32)+ABS(G32),G32-F32+1)</f>
        <v>9</v>
      </c>
      <c r="I32" s="1" t="n">
        <f aca="false">E32/H32</f>
        <v>0.888888888888889</v>
      </c>
    </row>
    <row r="33" customFormat="false" ht="13.8" hidden="false" customHeight="false" outlineLevel="0" collapsed="false">
      <c r="A33" s="1" t="n">
        <v>324</v>
      </c>
      <c r="B33" s="1" t="str">
        <f aca="false">"卷"&amp;ROW(B32)</f>
        <v>卷32</v>
      </c>
      <c r="C33" s="2" t="n">
        <v>44369</v>
      </c>
      <c r="D33" s="2" t="n">
        <v>44373</v>
      </c>
      <c r="E33" s="1" t="n">
        <f aca="false">D33-C33+1</f>
        <v>5</v>
      </c>
      <c r="F33" s="1" t="n">
        <f aca="false">G32+1</f>
        <v>-13</v>
      </c>
      <c r="G33" s="1" t="n">
        <v>-8</v>
      </c>
      <c r="H33" s="1" t="n">
        <f aca="false">IF(F33*G33&lt;0,ABS(F33)+ABS(G33),G33-F33+1)</f>
        <v>6</v>
      </c>
      <c r="I33" s="1" t="n">
        <f aca="false">E33/H33</f>
        <v>0.833333333333333</v>
      </c>
    </row>
    <row r="34" customFormat="false" ht="13.8" hidden="false" customHeight="false" outlineLevel="0" collapsed="false">
      <c r="A34" s="1" t="n">
        <v>325</v>
      </c>
      <c r="B34" s="1" t="str">
        <f aca="false">"卷"&amp;ROW(B33)</f>
        <v>卷33</v>
      </c>
      <c r="C34" s="2" t="n">
        <v>44373</v>
      </c>
      <c r="D34" s="2" t="n">
        <v>44377</v>
      </c>
      <c r="E34" s="1" t="n">
        <f aca="false">D34-C34+1</f>
        <v>5</v>
      </c>
      <c r="F34" s="1" t="n">
        <f aca="false">G33+1</f>
        <v>-7</v>
      </c>
      <c r="G34" s="1" t="n">
        <v>-6</v>
      </c>
      <c r="H34" s="1" t="n">
        <f aca="false">IF(F34*G34&lt;0,ABS(F34)+ABS(G34),G34-F34+1)</f>
        <v>2</v>
      </c>
      <c r="I34" s="1" t="n">
        <f aca="false">E34/H34</f>
        <v>2.5</v>
      </c>
    </row>
    <row r="35" customFormat="false" ht="13.8" hidden="false" customHeight="false" outlineLevel="0" collapsed="false">
      <c r="A35" s="1" t="n">
        <v>326</v>
      </c>
      <c r="B35" s="1" t="str">
        <f aca="false">"卷"&amp;ROW(B34)</f>
        <v>卷34</v>
      </c>
      <c r="C35" s="2" t="n">
        <v>44378</v>
      </c>
      <c r="D35" s="2" t="n">
        <v>44380</v>
      </c>
      <c r="E35" s="1" t="n">
        <f aca="false">D35-C35+1</f>
        <v>3</v>
      </c>
      <c r="F35" s="1" t="n">
        <f aca="false">G34+1</f>
        <v>-5</v>
      </c>
      <c r="G35" s="1" t="n">
        <v>-3</v>
      </c>
      <c r="H35" s="1" t="n">
        <f aca="false">IF(F35*G35&lt;0,ABS(F35)+ABS(G35),G35-F35+1)</f>
        <v>3</v>
      </c>
      <c r="I35" s="1" t="n">
        <f aca="false">E35/H35</f>
        <v>1</v>
      </c>
    </row>
    <row r="36" customFormat="false" ht="13.8" hidden="false" customHeight="false" outlineLevel="0" collapsed="false">
      <c r="A36" s="1" t="n">
        <v>327</v>
      </c>
      <c r="B36" s="1" t="str">
        <f aca="false">"卷"&amp;ROW(B35)</f>
        <v>卷35</v>
      </c>
      <c r="C36" s="2" t="n">
        <v>44381</v>
      </c>
      <c r="D36" s="2" t="n">
        <v>44385</v>
      </c>
      <c r="E36" s="1" t="n">
        <f aca="false">D36-C36+1</f>
        <v>5</v>
      </c>
      <c r="F36" s="1" t="n">
        <f aca="false">G35+1</f>
        <v>-2</v>
      </c>
      <c r="G36" s="1" t="n">
        <v>2</v>
      </c>
      <c r="H36" s="1" t="n">
        <f aca="false">IF(F36*G36&lt;0,ABS(F36)+ABS(G36),G36-F36+1)</f>
        <v>4</v>
      </c>
      <c r="I36" s="1" t="n">
        <f aca="false">E36/H36</f>
        <v>1.25</v>
      </c>
    </row>
    <row r="37" customFormat="false" ht="13.8" hidden="false" customHeight="false" outlineLevel="0" collapsed="false">
      <c r="A37" s="1" t="n">
        <v>328</v>
      </c>
      <c r="B37" s="1" t="str">
        <f aca="false">"卷"&amp;ROW(B36)</f>
        <v>卷36</v>
      </c>
      <c r="C37" s="2" t="n">
        <v>44386</v>
      </c>
      <c r="D37" s="2" t="n">
        <v>44390</v>
      </c>
      <c r="E37" s="1" t="n">
        <f aca="false">D37-C37+1</f>
        <v>5</v>
      </c>
      <c r="F37" s="1" t="n">
        <f aca="false">G36+1</f>
        <v>3</v>
      </c>
      <c r="G37" s="1" t="n">
        <v>8</v>
      </c>
      <c r="H37" s="1" t="n">
        <f aca="false">IF(F37*G37&lt;0,ABS(F37)+ABS(G37),G37-F37+1)</f>
        <v>6</v>
      </c>
      <c r="I37" s="1" t="n">
        <f aca="false">E37/H37</f>
        <v>0.833333333333333</v>
      </c>
    </row>
    <row r="38" customFormat="false" ht="13.8" hidden="false" customHeight="false" outlineLevel="0" collapsed="false">
      <c r="A38" s="1" t="n">
        <v>401</v>
      </c>
      <c r="B38" s="1" t="str">
        <f aca="false">"卷"&amp;ROW(B37)</f>
        <v>卷37</v>
      </c>
      <c r="C38" s="2" t="n">
        <v>44391</v>
      </c>
      <c r="D38" s="2" t="n">
        <v>44396</v>
      </c>
      <c r="E38" s="1" t="n">
        <f aca="false">D38-C38+1</f>
        <v>6</v>
      </c>
      <c r="F38" s="1" t="n">
        <f aca="false">G37+1</f>
        <v>9</v>
      </c>
      <c r="G38" s="1" t="n">
        <v>14</v>
      </c>
      <c r="H38" s="1" t="n">
        <f aca="false">IF(F38*G38&lt;0,ABS(F38)+ABS(G38),G38-F38+1)</f>
        <v>6</v>
      </c>
      <c r="I38" s="1" t="n">
        <f aca="false">E38/H38</f>
        <v>1</v>
      </c>
    </row>
    <row r="39" customFormat="false" ht="13.8" hidden="false" customHeight="false" outlineLevel="0" collapsed="false">
      <c r="A39" s="1" t="n">
        <v>402</v>
      </c>
      <c r="B39" s="1" t="str">
        <f aca="false">"卷"&amp;ROW(B38)</f>
        <v>卷38</v>
      </c>
      <c r="C39" s="2" t="n">
        <v>44397</v>
      </c>
      <c r="D39" s="2" t="n">
        <v>44403</v>
      </c>
      <c r="E39" s="1" t="n">
        <f aca="false">D39-C39+1</f>
        <v>7</v>
      </c>
      <c r="F39" s="1" t="n">
        <f aca="false">G38+1</f>
        <v>15</v>
      </c>
      <c r="G39" s="1" t="n">
        <v>22</v>
      </c>
      <c r="H39" s="1" t="n">
        <f aca="false">IF(F39*G39&lt;0,ABS(F39)+ABS(G39),G39-F39+1)</f>
        <v>8</v>
      </c>
      <c r="I39" s="1" t="n">
        <f aca="false">E39/H39</f>
        <v>0.875</v>
      </c>
    </row>
    <row r="40" customFormat="false" ht="13.8" hidden="false" customHeight="false" outlineLevel="0" collapsed="false">
      <c r="A40" s="1" t="n">
        <v>403</v>
      </c>
      <c r="B40" s="1" t="str">
        <f aca="false">"卷"&amp;ROW(B39)</f>
        <v>卷39</v>
      </c>
      <c r="C40" s="2" t="n">
        <v>44404</v>
      </c>
      <c r="D40" s="2" t="n">
        <v>44409</v>
      </c>
      <c r="E40" s="1" t="n">
        <f aca="false">D40-C40+1</f>
        <v>6</v>
      </c>
      <c r="F40" s="1" t="n">
        <f aca="false">G39+1</f>
        <v>23</v>
      </c>
      <c r="G40" s="1" t="n">
        <v>24</v>
      </c>
      <c r="H40" s="1" t="n">
        <f aca="false">IF(F40*G40&lt;0,ABS(F40)+ABS(G40),G40-F40+1)</f>
        <v>2</v>
      </c>
      <c r="I40" s="1" t="n">
        <f aca="false">E40/H40</f>
        <v>3</v>
      </c>
    </row>
    <row r="41" customFormat="false" ht="13.8" hidden="false" customHeight="false" outlineLevel="0" collapsed="false">
      <c r="A41" s="1" t="n">
        <v>501</v>
      </c>
      <c r="B41" s="1" t="str">
        <f aca="false">"卷"&amp;ROW(B40)</f>
        <v>卷40</v>
      </c>
      <c r="C41" s="2" t="n">
        <v>44410</v>
      </c>
      <c r="D41" s="2" t="n">
        <v>44416</v>
      </c>
      <c r="E41" s="1" t="n">
        <f aca="false">D41-C41+1</f>
        <v>7</v>
      </c>
      <c r="F41" s="1" t="n">
        <f aca="false">G40+1</f>
        <v>25</v>
      </c>
      <c r="G41" s="1" t="n">
        <v>26</v>
      </c>
      <c r="H41" s="1" t="n">
        <f aca="false">IF(F41*G41&lt;0,ABS(F41)+ABS(G41),G41-F41+1)</f>
        <v>2</v>
      </c>
      <c r="I41" s="1" t="n">
        <f aca="false">E41/H41</f>
        <v>3.5</v>
      </c>
    </row>
    <row r="42" customFormat="false" ht="13.8" hidden="false" customHeight="false" outlineLevel="0" collapsed="false">
      <c r="A42" s="1" t="n">
        <v>502</v>
      </c>
      <c r="B42" s="1" t="str">
        <f aca="false">"卷"&amp;ROW(B41)</f>
        <v>卷41</v>
      </c>
      <c r="C42" s="2" t="n">
        <v>44417</v>
      </c>
      <c r="D42" s="2" t="n">
        <v>44424</v>
      </c>
      <c r="E42" s="1" t="n">
        <f aca="false">D42-C42+1</f>
        <v>8</v>
      </c>
      <c r="F42" s="1" t="n">
        <f aca="false">G41+1</f>
        <v>27</v>
      </c>
      <c r="G42" s="1" t="n">
        <v>29</v>
      </c>
      <c r="H42" s="1" t="n">
        <f aca="false">IF(F42*G42&lt;0,ABS(F42)+ABS(G42),G42-F42+1)</f>
        <v>3</v>
      </c>
      <c r="I42" s="1" t="n">
        <f aca="false">E42/H42</f>
        <v>2.66666666666667</v>
      </c>
    </row>
    <row r="43" customFormat="false" ht="13.8" hidden="false" customHeight="false" outlineLevel="0" collapsed="false">
      <c r="A43" s="1" t="n">
        <v>503</v>
      </c>
      <c r="B43" s="1" t="str">
        <f aca="false">"卷"&amp;ROW(B42)</f>
        <v>卷42</v>
      </c>
      <c r="C43" s="2" t="n">
        <v>44425</v>
      </c>
      <c r="D43" s="2" t="n">
        <v>44430</v>
      </c>
      <c r="E43" s="1" t="n">
        <f aca="false">D43-C43+1</f>
        <v>6</v>
      </c>
      <c r="F43" s="1" t="n">
        <f aca="false">G42+1</f>
        <v>30</v>
      </c>
      <c r="G43" s="1" t="n">
        <v>35</v>
      </c>
      <c r="H43" s="1" t="n">
        <f aca="false">IF(F43*G43&lt;0,ABS(F43)+ABS(G43),G43-F43+1)</f>
        <v>6</v>
      </c>
      <c r="I43" s="1" t="n">
        <f aca="false">E43/H43</f>
        <v>1</v>
      </c>
    </row>
    <row r="44" customFormat="false" ht="13.8" hidden="false" customHeight="false" outlineLevel="0" collapsed="false">
      <c r="A44" s="1" t="n">
        <v>504</v>
      </c>
      <c r="B44" s="1" t="str">
        <f aca="false">"卷"&amp;ROW(B43)</f>
        <v>卷43</v>
      </c>
      <c r="C44" s="2" t="n">
        <v>44431</v>
      </c>
      <c r="D44" s="2" t="n">
        <v>44438</v>
      </c>
      <c r="E44" s="1" t="n">
        <f aca="false">D44-C44+1</f>
        <v>8</v>
      </c>
      <c r="F44" s="1" t="n">
        <f aca="false">G43+1</f>
        <v>36</v>
      </c>
      <c r="G44" s="1" t="n">
        <v>46</v>
      </c>
      <c r="H44" s="1" t="n">
        <f aca="false">IF(F44*G44&lt;0,ABS(F44)+ABS(G44),G44-F44+1)</f>
        <v>11</v>
      </c>
      <c r="I44" s="1" t="n">
        <f aca="false">E44/H44</f>
        <v>0.727272727272727</v>
      </c>
    </row>
    <row r="45" customFormat="false" ht="13.8" hidden="false" customHeight="false" outlineLevel="0" collapsed="false">
      <c r="A45" s="1" t="n">
        <v>505</v>
      </c>
      <c r="B45" s="1" t="str">
        <f aca="false">"卷"&amp;ROW(B44)</f>
        <v>卷44</v>
      </c>
      <c r="C45" s="2" t="n">
        <v>44439</v>
      </c>
      <c r="D45" s="2" t="n">
        <v>44446</v>
      </c>
      <c r="E45" s="1" t="n">
        <f aca="false">D45-C45+1</f>
        <v>8</v>
      </c>
      <c r="F45" s="1" t="n">
        <f aca="false">G44+1</f>
        <v>47</v>
      </c>
      <c r="G45" s="1" t="n">
        <v>60</v>
      </c>
      <c r="H45" s="1" t="n">
        <f aca="false">IF(F45*G45&lt;0,ABS(F45)+ABS(G45),G45-F45+1)</f>
        <v>14</v>
      </c>
      <c r="I45" s="1" t="n">
        <f aca="false">E45/H45</f>
        <v>0.571428571428571</v>
      </c>
    </row>
    <row r="46" customFormat="false" ht="13.8" hidden="false" customHeight="false" outlineLevel="0" collapsed="false">
      <c r="A46" s="1" t="n">
        <v>506</v>
      </c>
      <c r="B46" s="1" t="str">
        <f aca="false">"卷"&amp;ROW(B45)</f>
        <v>卷45</v>
      </c>
      <c r="C46" s="2" t="n">
        <v>44447</v>
      </c>
      <c r="D46" s="2" t="n">
        <v>44455</v>
      </c>
      <c r="E46" s="1" t="n">
        <f aca="false">D46-C46+1</f>
        <v>9</v>
      </c>
      <c r="F46" s="1" t="n">
        <f aca="false">G45+1</f>
        <v>61</v>
      </c>
      <c r="G46" s="1" t="n">
        <v>75</v>
      </c>
      <c r="H46" s="1" t="n">
        <f aca="false">IF(F46*G46&lt;0,ABS(F46)+ABS(G46),G46-F46+1)</f>
        <v>15</v>
      </c>
      <c r="I46" s="1" t="n">
        <f aca="false">E46/H46</f>
        <v>0.6</v>
      </c>
    </row>
    <row r="47" customFormat="false" ht="13.8" hidden="false" customHeight="false" outlineLevel="0" collapsed="false">
      <c r="A47" s="1" t="n">
        <v>507</v>
      </c>
      <c r="B47" s="1" t="str">
        <f aca="false">"卷"&amp;ROW(B46)</f>
        <v>卷46</v>
      </c>
      <c r="C47" s="2" t="n">
        <f aca="false">D46+1</f>
        <v>44456</v>
      </c>
      <c r="D47" s="2" t="n">
        <v>44462</v>
      </c>
      <c r="E47" s="1" t="n">
        <f aca="false">D47-C47+1</f>
        <v>7</v>
      </c>
      <c r="F47" s="1" t="n">
        <f aca="false">G46+1</f>
        <v>76</v>
      </c>
      <c r="G47" s="1" t="n">
        <v>84</v>
      </c>
      <c r="H47" s="1" t="n">
        <f aca="false">IF(F47*G47&lt;0,ABS(F47)+ABS(G47),G47-F47+1)</f>
        <v>9</v>
      </c>
      <c r="I47" s="1" t="n">
        <f aca="false">E47/H47</f>
        <v>0.777777777777778</v>
      </c>
    </row>
    <row r="48" customFormat="false" ht="13.8" hidden="false" customHeight="false" outlineLevel="0" collapsed="false">
      <c r="A48" s="1" t="n">
        <v>508</v>
      </c>
      <c r="B48" s="1" t="str">
        <f aca="false">"卷"&amp;ROW(B47)</f>
        <v>卷47</v>
      </c>
      <c r="C48" s="2" t="n">
        <f aca="false">D47+1</f>
        <v>44463</v>
      </c>
      <c r="D48" s="2" t="n">
        <v>44469</v>
      </c>
      <c r="E48" s="1" t="n">
        <f aca="false">D48-C48+1</f>
        <v>7</v>
      </c>
      <c r="F48" s="1" t="n">
        <f aca="false">G47+1</f>
        <v>85</v>
      </c>
      <c r="G48" s="1" t="n">
        <v>91</v>
      </c>
      <c r="H48" s="1" t="n">
        <f aca="false">IF(F48*G48&lt;0,ABS(F48)+ABS(G48),G48-F48+1)</f>
        <v>7</v>
      </c>
      <c r="I48" s="1" t="n">
        <f aca="false">E48/H48</f>
        <v>1</v>
      </c>
    </row>
    <row r="49" customFormat="false" ht="13.8" hidden="false" customHeight="false" outlineLevel="0" collapsed="false">
      <c r="A49" s="1" t="n">
        <v>509</v>
      </c>
      <c r="B49" s="1" t="str">
        <f aca="false">"卷"&amp;ROW(B48)</f>
        <v>卷48</v>
      </c>
      <c r="C49" s="2" t="n">
        <f aca="false">D48+1</f>
        <v>44470</v>
      </c>
      <c r="D49" s="2" t="n">
        <v>44477</v>
      </c>
      <c r="E49" s="1" t="n">
        <f aca="false">D49-C49+1</f>
        <v>8</v>
      </c>
      <c r="F49" s="1" t="n">
        <f aca="false">G48+1</f>
        <v>92</v>
      </c>
      <c r="G49" s="1" t="n">
        <v>105</v>
      </c>
      <c r="H49" s="1" t="n">
        <f aca="false">IF(F49*G49&lt;0,ABS(F49)+ABS(G49),G49-F49+1)</f>
        <v>14</v>
      </c>
      <c r="I49" s="1" t="n">
        <f aca="false">E49/H49</f>
        <v>0.571428571428571</v>
      </c>
    </row>
    <row r="50" customFormat="false" ht="13.8" hidden="false" customHeight="false" outlineLevel="0" collapsed="false">
      <c r="A50" s="1" t="n">
        <v>510</v>
      </c>
      <c r="B50" s="1" t="str">
        <f aca="false">"卷"&amp;ROW(B49)</f>
        <v>卷49</v>
      </c>
      <c r="C50" s="2" t="n">
        <f aca="false">D49+1</f>
        <v>44478</v>
      </c>
      <c r="D50" s="2" t="n">
        <v>44486</v>
      </c>
      <c r="E50" s="1" t="n">
        <f aca="false">D50-C50+1</f>
        <v>9</v>
      </c>
      <c r="F50" s="1" t="n">
        <f aca="false">G49+1</f>
        <v>106</v>
      </c>
      <c r="G50" s="1" t="n">
        <v>115</v>
      </c>
      <c r="H50" s="1" t="n">
        <f aca="false">IF(F50*G50&lt;0,ABS(F50)+ABS(G50),G50-F50+1)</f>
        <v>10</v>
      </c>
      <c r="I50" s="1" t="n">
        <f aca="false">E50/H50</f>
        <v>0.9</v>
      </c>
    </row>
    <row r="51" customFormat="false" ht="13.8" hidden="false" customHeight="false" outlineLevel="0" collapsed="false">
      <c r="A51" s="1" t="n">
        <v>511</v>
      </c>
      <c r="B51" s="1" t="str">
        <f aca="false">"卷"&amp;ROW(B50)</f>
        <v>卷50</v>
      </c>
      <c r="C51" s="2" t="n">
        <f aca="false">D50+1</f>
        <v>44487</v>
      </c>
      <c r="D51" s="2" t="n">
        <v>44496</v>
      </c>
      <c r="E51" s="1" t="n">
        <f aca="false">D51-C51+1</f>
        <v>10</v>
      </c>
      <c r="F51" s="1" t="n">
        <f aca="false">G50+1</f>
        <v>116</v>
      </c>
      <c r="G51" s="1" t="n">
        <v>124</v>
      </c>
      <c r="H51" s="1" t="n">
        <f aca="false">IF(F51*G51&lt;0,ABS(F51)+ABS(G51),G51-F51+1)</f>
        <v>9</v>
      </c>
      <c r="I51" s="1" t="n">
        <f aca="false">E51/H51</f>
        <v>1.11111111111111</v>
      </c>
    </row>
    <row r="52" customFormat="false" ht="13.8" hidden="false" customHeight="false" outlineLevel="0" collapsed="false">
      <c r="A52" s="1" t="n">
        <v>512</v>
      </c>
      <c r="B52" s="1" t="str">
        <f aca="false">"卷"&amp;ROW(B51)</f>
        <v>卷51</v>
      </c>
      <c r="C52" s="2" t="n">
        <f aca="false">D51+1</f>
        <v>44497</v>
      </c>
      <c r="D52" s="2" t="n">
        <v>44504</v>
      </c>
      <c r="E52" s="1" t="n">
        <f aca="false">D52-C52+1</f>
        <v>8</v>
      </c>
      <c r="F52" s="1" t="n">
        <f aca="false">G51+1</f>
        <v>125</v>
      </c>
      <c r="G52" s="1" t="n">
        <v>133</v>
      </c>
      <c r="H52" s="1" t="n">
        <f aca="false">IF(F52*G52&lt;0,ABS(F52)+ABS(G52),G52-F52+1)</f>
        <v>9</v>
      </c>
      <c r="I52" s="1" t="n">
        <f aca="false">E52/H52</f>
        <v>0.888888888888889</v>
      </c>
    </row>
    <row r="53" customFormat="false" ht="13.8" hidden="false" customHeight="false" outlineLevel="0" collapsed="false">
      <c r="A53" s="1" t="n">
        <v>513</v>
      </c>
      <c r="B53" s="1" t="str">
        <f aca="false">"卷"&amp;ROW(B52)</f>
        <v>卷52</v>
      </c>
      <c r="C53" s="2" t="n">
        <f aca="false">D52+1</f>
        <v>44505</v>
      </c>
      <c r="D53" s="2" t="n">
        <v>44513</v>
      </c>
      <c r="E53" s="1" t="n">
        <f aca="false">D53-C53+1</f>
        <v>9</v>
      </c>
      <c r="F53" s="1" t="n">
        <f aca="false">G52+1</f>
        <v>134</v>
      </c>
      <c r="G53" s="1" t="n">
        <v>145</v>
      </c>
      <c r="H53" s="1" t="n">
        <f aca="false">IF(F53*G53&lt;0,ABS(F53)+ABS(G53),G53-F53+1)</f>
        <v>12</v>
      </c>
      <c r="I53" s="1" t="n">
        <f aca="false">E53/H53</f>
        <v>0.75</v>
      </c>
    </row>
    <row r="54" customFormat="false" ht="13.8" hidden="false" customHeight="false" outlineLevel="0" collapsed="false">
      <c r="A54" s="1" t="n">
        <v>514</v>
      </c>
      <c r="B54" s="1" t="str">
        <f aca="false">"卷"&amp;ROW(B53)</f>
        <v>卷53</v>
      </c>
      <c r="C54" s="2" t="n">
        <f aca="false">D53+1</f>
        <v>44514</v>
      </c>
      <c r="D54" s="2" t="n">
        <v>44521</v>
      </c>
      <c r="E54" s="1" t="n">
        <f aca="false">D54-C54+1</f>
        <v>8</v>
      </c>
      <c r="F54" s="1" t="n">
        <f aca="false">G53+1</f>
        <v>146</v>
      </c>
      <c r="G54" s="1" t="n">
        <v>156</v>
      </c>
      <c r="H54" s="1" t="n">
        <f aca="false">IF(F54*G54&lt;0,ABS(F54)+ABS(G54),G54-F54+1)</f>
        <v>11</v>
      </c>
      <c r="I54" s="1" t="n">
        <f aca="false">E54/H54</f>
        <v>0.727272727272727</v>
      </c>
    </row>
    <row r="55" customFormat="false" ht="13.8" hidden="false" customHeight="false" outlineLevel="0" collapsed="false">
      <c r="A55" s="1" t="n">
        <v>515</v>
      </c>
      <c r="B55" s="1" t="str">
        <f aca="false">"卷"&amp;ROW(B54)</f>
        <v>卷54</v>
      </c>
      <c r="C55" s="2" t="n">
        <f aca="false">D54+1</f>
        <v>44522</v>
      </c>
      <c r="D55" s="2" t="n">
        <v>44529</v>
      </c>
      <c r="E55" s="1" t="n">
        <f aca="false">D55-C55+1</f>
        <v>8</v>
      </c>
      <c r="F55" s="1" t="n">
        <f aca="false">G54+1</f>
        <v>157</v>
      </c>
      <c r="G55" s="1" t="n">
        <v>163</v>
      </c>
      <c r="H55" s="1" t="n">
        <f aca="false">IF(F55*G55&lt;0,ABS(F55)+ABS(G55),G55-F55+1)</f>
        <v>7</v>
      </c>
      <c r="I55" s="1" t="n">
        <f aca="false">E55/H55</f>
        <v>1.14285714285714</v>
      </c>
    </row>
    <row r="56" customFormat="false" ht="13.8" hidden="false" customHeight="false" outlineLevel="0" collapsed="false">
      <c r="A56" s="1" t="n">
        <v>516</v>
      </c>
      <c r="B56" s="1" t="str">
        <f aca="false">"卷"&amp;ROW(B55)</f>
        <v>卷55</v>
      </c>
      <c r="C56" s="2" t="n">
        <f aca="false">D55+1</f>
        <v>44530</v>
      </c>
      <c r="D56" s="2" t="n">
        <v>44535</v>
      </c>
      <c r="E56" s="1" t="n">
        <f aca="false">D56-C56+1</f>
        <v>6</v>
      </c>
      <c r="F56" s="1" t="n">
        <f aca="false">G55+1</f>
        <v>164</v>
      </c>
      <c r="G56" s="1" t="n">
        <v>166</v>
      </c>
      <c r="H56" s="1" t="n">
        <f aca="false">IF(F56*G56&lt;0,ABS(F56)+ABS(G56),G56-F56+1)</f>
        <v>3</v>
      </c>
      <c r="I56" s="1" t="n">
        <f aca="false">E56/H56</f>
        <v>2</v>
      </c>
    </row>
    <row r="57" customFormat="false" ht="13.8" hidden="false" customHeight="false" outlineLevel="0" collapsed="false">
      <c r="A57" s="1" t="n">
        <v>517</v>
      </c>
      <c r="B57" s="1" t="str">
        <f aca="false">"卷"&amp;ROW(B56)</f>
        <v>卷56</v>
      </c>
      <c r="C57" s="2" t="n">
        <f aca="false">D56+1</f>
        <v>44536</v>
      </c>
      <c r="D57" s="2" t="n">
        <v>44542</v>
      </c>
      <c r="E57" s="1" t="n">
        <f aca="false">D57-C57+1</f>
        <v>7</v>
      </c>
      <c r="F57" s="1" t="n">
        <f aca="false">G56+1</f>
        <v>167</v>
      </c>
      <c r="G57" s="1" t="n">
        <v>171</v>
      </c>
      <c r="H57" s="1" t="n">
        <f aca="false">IF(F57*G57&lt;0,ABS(F57)+ABS(G57),G57-F57+1)</f>
        <v>5</v>
      </c>
      <c r="I57" s="1" t="n">
        <f aca="false">E57/H57</f>
        <v>1.4</v>
      </c>
    </row>
    <row r="58" customFormat="false" ht="13.8" hidden="false" customHeight="false" outlineLevel="0" collapsed="false">
      <c r="A58" s="1" t="n">
        <v>518</v>
      </c>
      <c r="B58" s="1" t="str">
        <f aca="false">"卷"&amp;ROW(B57)</f>
        <v>卷57</v>
      </c>
      <c r="C58" s="2" t="n">
        <f aca="false">D57+1</f>
        <v>44543</v>
      </c>
      <c r="D58" s="2" t="n">
        <v>44550</v>
      </c>
      <c r="E58" s="1" t="n">
        <f aca="false">D58-C58+1</f>
        <v>8</v>
      </c>
      <c r="F58" s="1" t="n">
        <f aca="false">G57+1</f>
        <v>172</v>
      </c>
      <c r="G58" s="1" t="n">
        <v>180</v>
      </c>
      <c r="H58" s="1" t="n">
        <f aca="false">IF(F58*G58&lt;0,ABS(F58)+ABS(G58),G58-F58+1)</f>
        <v>9</v>
      </c>
      <c r="I58" s="1" t="n">
        <f aca="false">E58/H58</f>
        <v>0.888888888888889</v>
      </c>
    </row>
    <row r="59" customFormat="false" ht="13.8" hidden="false" customHeight="false" outlineLevel="0" collapsed="false">
      <c r="A59" s="1" t="n">
        <v>519</v>
      </c>
      <c r="B59" s="1" t="str">
        <f aca="false">"卷"&amp;ROW(B58)</f>
        <v>卷58</v>
      </c>
      <c r="C59" s="2" t="n">
        <f aca="false">D58+1</f>
        <v>44551</v>
      </c>
      <c r="D59" s="2" t="n">
        <v>44557</v>
      </c>
      <c r="E59" s="1" t="n">
        <f aca="false">D59-C59+1</f>
        <v>7</v>
      </c>
      <c r="F59" s="1" t="n">
        <f aca="false">G58+1</f>
        <v>181</v>
      </c>
      <c r="G59" s="1" t="n">
        <v>187</v>
      </c>
      <c r="H59" s="1" t="n">
        <f aca="false">IF(F59*G59&lt;0,ABS(F59)+ABS(G59),G59-F59+1)</f>
        <v>7</v>
      </c>
      <c r="I59" s="1" t="n">
        <f aca="false">E59/H59</f>
        <v>1</v>
      </c>
    </row>
    <row r="60" customFormat="false" ht="13.8" hidden="false" customHeight="false" outlineLevel="0" collapsed="false">
      <c r="A60" s="1" t="n">
        <v>520</v>
      </c>
      <c r="B60" s="1" t="str">
        <f aca="false">"卷"&amp;ROW(B59)</f>
        <v>卷59</v>
      </c>
      <c r="C60" s="2" t="n">
        <f aca="false">D59+1</f>
        <v>44558</v>
      </c>
      <c r="D60" s="2" t="n">
        <v>44565</v>
      </c>
      <c r="E60" s="1" t="n">
        <f aca="false">D60-C60+1</f>
        <v>8</v>
      </c>
      <c r="F60" s="1" t="n">
        <f aca="false">G59+1</f>
        <v>188</v>
      </c>
      <c r="G60" s="1" t="n">
        <v>190</v>
      </c>
      <c r="H60" s="1" t="n">
        <f aca="false">IF(F60*G60&lt;0,ABS(F60)+ABS(G60),G60-F60+1)</f>
        <v>3</v>
      </c>
      <c r="I60" s="1" t="n">
        <f aca="false">E60/H60</f>
        <v>2.66666666666667</v>
      </c>
    </row>
    <row r="61" customFormat="false" ht="13.8" hidden="false" customHeight="false" outlineLevel="0" collapsed="false">
      <c r="A61" s="1" t="n">
        <v>521</v>
      </c>
      <c r="B61" s="1" t="str">
        <f aca="false">"卷"&amp;ROW(B60)</f>
        <v>卷60</v>
      </c>
      <c r="C61" s="2" t="n">
        <f aca="false">D60+1</f>
        <v>44566</v>
      </c>
      <c r="D61" s="2" t="n">
        <v>44574</v>
      </c>
      <c r="E61" s="1" t="n">
        <f aca="false">D61-C61+1</f>
        <v>9</v>
      </c>
      <c r="F61" s="1" t="n">
        <f aca="false">G60+1</f>
        <v>191</v>
      </c>
      <c r="G61" s="1" t="n">
        <v>193</v>
      </c>
      <c r="H61" s="1" t="n">
        <f aca="false">IF(F61*G61&lt;0,ABS(F61)+ABS(G61),G61-F61+1)</f>
        <v>3</v>
      </c>
      <c r="I61" s="1" t="n">
        <f aca="false">E61/H61</f>
        <v>3</v>
      </c>
    </row>
    <row r="62" customFormat="false" ht="13.8" hidden="false" customHeight="false" outlineLevel="0" collapsed="false">
      <c r="A62" s="1" t="n">
        <v>522</v>
      </c>
      <c r="B62" s="1" t="str">
        <f aca="false">"卷"&amp;ROW(B61)</f>
        <v>卷61</v>
      </c>
      <c r="C62" s="2" t="n">
        <f aca="false">D61+1</f>
        <v>44575</v>
      </c>
      <c r="D62" s="2" t="n">
        <v>44584</v>
      </c>
      <c r="E62" s="1" t="n">
        <f aca="false">D62-C62+1</f>
        <v>10</v>
      </c>
      <c r="F62" s="1" t="n">
        <f aca="false">G61+1</f>
        <v>194</v>
      </c>
      <c r="G62" s="1" t="n">
        <v>195</v>
      </c>
      <c r="H62" s="1" t="n">
        <f aca="false">IF(F62*G62&lt;0,ABS(F62)+ABS(G62),G62-F62+1)</f>
        <v>2</v>
      </c>
      <c r="I62" s="1" t="n">
        <f aca="false">E62/H62</f>
        <v>5</v>
      </c>
    </row>
    <row r="63" customFormat="false" ht="13.8" hidden="false" customHeight="false" outlineLevel="0" collapsed="false">
      <c r="A63" s="1" t="n">
        <v>523</v>
      </c>
      <c r="B63" s="1" t="str">
        <f aca="false">"卷"&amp;ROW(B62)</f>
        <v>卷62</v>
      </c>
      <c r="C63" s="2" t="n">
        <f aca="false">D62+1</f>
        <v>44585</v>
      </c>
      <c r="D63" s="2" t="n">
        <v>44592</v>
      </c>
      <c r="E63" s="1" t="n">
        <f aca="false">D63-C63+1</f>
        <v>8</v>
      </c>
      <c r="F63" s="1" t="n">
        <f aca="false">G62+1</f>
        <v>196</v>
      </c>
      <c r="G63" s="1" t="n">
        <v>198</v>
      </c>
      <c r="H63" s="1" t="n">
        <f aca="false">IF(F63*G63&lt;0,ABS(F63)+ABS(G63),G63-F63+1)</f>
        <v>3</v>
      </c>
      <c r="I63" s="1" t="n">
        <f aca="false">E63/H63</f>
        <v>2.66666666666667</v>
      </c>
    </row>
    <row r="64" customFormat="false" ht="13.8" hidden="false" customHeight="false" outlineLevel="0" collapsed="false">
      <c r="A64" s="1" t="n">
        <v>524</v>
      </c>
      <c r="B64" s="1" t="str">
        <f aca="false">"卷"&amp;ROW(B63)</f>
        <v>卷63</v>
      </c>
      <c r="C64" s="2" t="n">
        <f aca="false">D63+1</f>
        <v>44593</v>
      </c>
      <c r="D64" s="2" t="n">
        <v>44600</v>
      </c>
      <c r="E64" s="1" t="n">
        <f aca="false">D64-C64+1</f>
        <v>8</v>
      </c>
      <c r="F64" s="1" t="n">
        <f aca="false">G63+1</f>
        <v>199</v>
      </c>
      <c r="G64" s="1" t="n">
        <v>200</v>
      </c>
      <c r="H64" s="1" t="n">
        <f aca="false">IF(F64*G64&lt;0,ABS(F64)+ABS(G64),G64-F64+1)</f>
        <v>2</v>
      </c>
      <c r="I64" s="1" t="n">
        <f aca="false">E64/H64</f>
        <v>4</v>
      </c>
    </row>
    <row r="65" customFormat="false" ht="13.8" hidden="false" customHeight="false" outlineLevel="0" collapsed="false">
      <c r="A65" s="1" t="n">
        <v>525</v>
      </c>
      <c r="B65" s="1" t="str">
        <f aca="false">"卷"&amp;ROW(B64)</f>
        <v>卷64</v>
      </c>
      <c r="C65" s="2" t="n">
        <f aca="false">D64+1</f>
        <v>44601</v>
      </c>
      <c r="D65" s="2" t="n">
        <v>44608</v>
      </c>
      <c r="E65" s="1" t="n">
        <f aca="false">D65-C65+1</f>
        <v>8</v>
      </c>
      <c r="F65" s="1" t="n">
        <f aca="false">G64+1</f>
        <v>201</v>
      </c>
      <c r="G65" s="1" t="n">
        <v>205</v>
      </c>
      <c r="H65" s="1" t="n">
        <f aca="false">IF(F65*G65&lt;0,ABS(F65)+ABS(G65),G65-F65+1)</f>
        <v>5</v>
      </c>
      <c r="I65" s="1" t="n">
        <f aca="false">E65/H65</f>
        <v>1.6</v>
      </c>
    </row>
    <row r="66" customFormat="false" ht="13.8" hidden="false" customHeight="false" outlineLevel="0" collapsed="false">
      <c r="A66" s="1" t="n">
        <v>526</v>
      </c>
      <c r="B66" s="1" t="str">
        <f aca="false">"卷"&amp;ROW(B65)</f>
        <v>卷65</v>
      </c>
      <c r="C66" s="2" t="n">
        <f aca="false">D65+1</f>
        <v>44609</v>
      </c>
      <c r="D66" s="2" t="n">
        <v>44616</v>
      </c>
      <c r="E66" s="1" t="n">
        <f aca="false">D66-C66+1</f>
        <v>8</v>
      </c>
      <c r="F66" s="1" t="n">
        <f aca="false">G65+1</f>
        <v>206</v>
      </c>
      <c r="G66" s="1" t="n">
        <v>208</v>
      </c>
      <c r="H66" s="1" t="n">
        <f aca="false">IF(F66*G66&lt;0,ABS(F66)+ABS(G66),G66-F66+1)</f>
        <v>3</v>
      </c>
      <c r="I66" s="1" t="n">
        <f aca="false">E66/H66</f>
        <v>2.66666666666667</v>
      </c>
    </row>
    <row r="67" customFormat="false" ht="13.8" hidden="false" customHeight="false" outlineLevel="0" collapsed="false">
      <c r="A67" s="1" t="n">
        <v>527</v>
      </c>
      <c r="B67" s="1" t="str">
        <f aca="false">"卷"&amp;ROW(B66)</f>
        <v>卷66</v>
      </c>
      <c r="C67" s="2" t="n">
        <f aca="false">D66+1</f>
        <v>44617</v>
      </c>
      <c r="D67" s="2" t="n">
        <v>44625</v>
      </c>
      <c r="E67" s="1" t="n">
        <f aca="false">D67-C67+1</f>
        <v>9</v>
      </c>
      <c r="F67" s="1" t="n">
        <f aca="false">G66+1</f>
        <v>209</v>
      </c>
      <c r="G67" s="1" t="n">
        <v>213</v>
      </c>
      <c r="H67" s="1" t="n">
        <f aca="false">IF(F67*G67&lt;0,ABS(F67)+ABS(G67),G67-F67+1)</f>
        <v>5</v>
      </c>
      <c r="I67" s="1" t="n">
        <f aca="false">E67/H67</f>
        <v>1.8</v>
      </c>
    </row>
    <row r="68" customFormat="false" ht="13.8" hidden="false" customHeight="false" outlineLevel="0" collapsed="false">
      <c r="A68" s="1" t="n">
        <v>528</v>
      </c>
      <c r="B68" s="1" t="str">
        <f aca="false">"卷"&amp;ROW(B67)</f>
        <v>卷67</v>
      </c>
      <c r="C68" s="2" t="n">
        <f aca="false">D67+1</f>
        <v>44626</v>
      </c>
      <c r="D68" s="2" t="n">
        <v>44632</v>
      </c>
      <c r="E68" s="1" t="n">
        <f aca="false">D68-C68+1</f>
        <v>7</v>
      </c>
      <c r="F68" s="1" t="n">
        <f aca="false">G67+1</f>
        <v>214</v>
      </c>
      <c r="G68" s="1" t="n">
        <v>216</v>
      </c>
      <c r="H68" s="1" t="n">
        <f aca="false">IF(F68*G68&lt;0,ABS(F68)+ABS(G68),G68-F68+1)</f>
        <v>3</v>
      </c>
      <c r="I68" s="1" t="n">
        <f aca="false">E68/H68</f>
        <v>2.33333333333333</v>
      </c>
    </row>
    <row r="69" customFormat="false" ht="13.8" hidden="false" customHeight="false" outlineLevel="0" collapsed="false">
      <c r="A69" s="1" t="n">
        <v>529</v>
      </c>
      <c r="B69" s="1" t="str">
        <f aca="false">"卷"&amp;ROW(B68)</f>
        <v>卷68</v>
      </c>
      <c r="C69" s="2" t="n">
        <f aca="false">D68+1</f>
        <v>44633</v>
      </c>
      <c r="D69" s="2" t="n">
        <v>44639</v>
      </c>
      <c r="E69" s="1" t="n">
        <f aca="false">D69-C69+1</f>
        <v>7</v>
      </c>
      <c r="F69" s="1" t="n">
        <f aca="false">G68+1</f>
        <v>217</v>
      </c>
      <c r="G69" s="1" t="n">
        <v>219</v>
      </c>
      <c r="H69" s="1" t="n">
        <f aca="false">IF(F69*G69&lt;0,ABS(F69)+ABS(G69),G69-F69+1)</f>
        <v>3</v>
      </c>
      <c r="I69" s="1" t="n">
        <f aca="false">E69/H69</f>
        <v>2.33333333333333</v>
      </c>
    </row>
    <row r="70" customFormat="false" ht="13.8" hidden="false" customHeight="false" outlineLevel="0" collapsed="false">
      <c r="A70" s="1" t="n">
        <v>601</v>
      </c>
      <c r="B70" s="1" t="str">
        <f aca="false">"卷"&amp;ROW(B69)</f>
        <v>卷69</v>
      </c>
      <c r="C70" s="2" t="n">
        <v>44709</v>
      </c>
      <c r="D70" s="2" t="n">
        <v>44715</v>
      </c>
      <c r="E70" s="1" t="n">
        <f aca="false">D70-C70+1</f>
        <v>7</v>
      </c>
      <c r="F70" s="1" t="n">
        <f aca="false">G69+1</f>
        <v>220</v>
      </c>
      <c r="G70" s="1" t="n">
        <v>222</v>
      </c>
      <c r="H70" s="1" t="n">
        <f aca="false">IF(F70*G70&lt;0,ABS(F70)+ABS(G70),G70-F70+1)</f>
        <v>3</v>
      </c>
      <c r="I70" s="1" t="n">
        <f aca="false">E70/H70</f>
        <v>2.33333333333333</v>
      </c>
    </row>
    <row r="71" customFormat="false" ht="13.8" hidden="false" customHeight="false" outlineLevel="0" collapsed="false">
      <c r="A71" s="1" t="n">
        <v>602</v>
      </c>
      <c r="B71" s="1" t="str">
        <f aca="false">"卷"&amp;ROW(B70)</f>
        <v>卷70</v>
      </c>
      <c r="C71" s="2" t="n">
        <f aca="false">D70+1</f>
        <v>44716</v>
      </c>
      <c r="D71" s="2" t="n">
        <v>44722</v>
      </c>
      <c r="E71" s="1" t="n">
        <f aca="false">D71-C71+1</f>
        <v>7</v>
      </c>
      <c r="F71" s="1" t="n">
        <f aca="false">G70+1</f>
        <v>223</v>
      </c>
      <c r="G71" s="1" t="n">
        <v>227</v>
      </c>
      <c r="H71" s="1" t="n">
        <f aca="false">IF(F71*G71&lt;0,ABS(F71)+ABS(G71),G71-F71+1)</f>
        <v>5</v>
      </c>
      <c r="I71" s="1" t="n">
        <f aca="false">E71/H71</f>
        <v>1.4</v>
      </c>
    </row>
    <row r="72" customFormat="false" ht="13.8" hidden="false" customHeight="false" outlineLevel="0" collapsed="false">
      <c r="A72" s="1" t="n">
        <v>603</v>
      </c>
      <c r="B72" s="1" t="str">
        <f aca="false">"卷"&amp;ROW(B71)</f>
        <v>卷71</v>
      </c>
      <c r="C72" s="2" t="n">
        <f aca="false">D71+1</f>
        <v>44723</v>
      </c>
      <c r="D72" s="2" t="n">
        <v>44728</v>
      </c>
      <c r="E72" s="1" t="n">
        <f aca="false">D72-C72+1</f>
        <v>6</v>
      </c>
      <c r="F72" s="1" t="n">
        <f aca="false">G71+1</f>
        <v>228</v>
      </c>
      <c r="G72" s="1" t="n">
        <v>230</v>
      </c>
      <c r="H72" s="1" t="n">
        <f aca="false">IF(F72*G72&lt;0,ABS(F72)+ABS(G72),G72-F72+1)</f>
        <v>3</v>
      </c>
      <c r="I72" s="1" t="n">
        <f aca="false">E72/H72</f>
        <v>2</v>
      </c>
    </row>
    <row r="73" customFormat="false" ht="13.8" hidden="false" customHeight="false" outlineLevel="0" collapsed="false">
      <c r="A73" s="1" t="n">
        <v>604</v>
      </c>
      <c r="B73" s="1" t="str">
        <f aca="false">"卷"&amp;ROW(B72)</f>
        <v>卷72</v>
      </c>
      <c r="C73" s="2" t="n">
        <f aca="false">D72+1</f>
        <v>44729</v>
      </c>
      <c r="D73" s="2" t="n">
        <v>44735</v>
      </c>
      <c r="E73" s="1" t="n">
        <f aca="false">D73-C73+1</f>
        <v>7</v>
      </c>
      <c r="F73" s="1" t="n">
        <f aca="false">G72+1</f>
        <v>231</v>
      </c>
      <c r="G73" s="1" t="n">
        <v>234</v>
      </c>
      <c r="H73" s="1" t="n">
        <f aca="false">IF(F73*G73&lt;0,ABS(F73)+ABS(G73),G73-F73+1)</f>
        <v>4</v>
      </c>
      <c r="I73" s="1" t="n">
        <f aca="false">E73/H73</f>
        <v>1.75</v>
      </c>
    </row>
    <row r="74" customFormat="false" ht="13.8" hidden="false" customHeight="false" outlineLevel="0" collapsed="false">
      <c r="A74" s="1" t="n">
        <v>605</v>
      </c>
      <c r="B74" s="1" t="str">
        <f aca="false">"卷"&amp;ROW(B73)</f>
        <v>卷73</v>
      </c>
      <c r="C74" s="2" t="n">
        <f aca="false">D73+1</f>
        <v>44736</v>
      </c>
      <c r="D74" s="2" t="n">
        <v>44740</v>
      </c>
      <c r="E74" s="1" t="n">
        <f aca="false">D74-C74+1</f>
        <v>5</v>
      </c>
      <c r="F74" s="1" t="n">
        <f aca="false">G73+1</f>
        <v>235</v>
      </c>
      <c r="G74" s="1" t="n">
        <v>237</v>
      </c>
      <c r="H74" s="1" t="n">
        <f aca="false">IF(F74*G74&lt;0,ABS(F74)+ABS(G74),G74-F74+1)</f>
        <v>3</v>
      </c>
      <c r="I74" s="1" t="n">
        <f aca="false">E74/H74</f>
        <v>1.66666666666667</v>
      </c>
    </row>
    <row r="75" customFormat="false" ht="13.8" hidden="false" customHeight="false" outlineLevel="0" collapsed="false">
      <c r="A75" s="1" t="n">
        <v>606</v>
      </c>
      <c r="B75" s="1" t="str">
        <f aca="false">"卷"&amp;ROW(B74)</f>
        <v>卷74</v>
      </c>
      <c r="C75" s="2" t="n">
        <f aca="false">D74+1</f>
        <v>44741</v>
      </c>
      <c r="D75" s="2" t="n">
        <v>44748</v>
      </c>
      <c r="E75" s="1" t="n">
        <f aca="false">D75-C75+1</f>
        <v>8</v>
      </c>
      <c r="F75" s="1" t="n">
        <f aca="false">G74+1</f>
        <v>238</v>
      </c>
      <c r="G75" s="1" t="n">
        <v>245</v>
      </c>
      <c r="H75" s="1" t="n">
        <f aca="false">IF(F75*G75&lt;0,ABS(F75)+ABS(G75),G75-F75+1)</f>
        <v>8</v>
      </c>
      <c r="I75" s="1" t="n">
        <f aca="false">E75/H75</f>
        <v>1</v>
      </c>
    </row>
    <row r="76" customFormat="false" ht="13.8" hidden="false" customHeight="false" outlineLevel="0" collapsed="false">
      <c r="A76" s="1" t="n">
        <v>607</v>
      </c>
      <c r="B76" s="1" t="str">
        <f aca="false">"卷"&amp;ROW(B75)</f>
        <v>卷75</v>
      </c>
      <c r="C76" s="2" t="n">
        <f aca="false">D75+1</f>
        <v>44749</v>
      </c>
      <c r="D76" s="2" t="n">
        <v>44756</v>
      </c>
      <c r="E76" s="1" t="n">
        <f aca="false">D76-C76+1</f>
        <v>8</v>
      </c>
      <c r="F76" s="1" t="n">
        <f aca="false">G75+1</f>
        <v>246</v>
      </c>
      <c r="G76" s="1" t="n">
        <v>252</v>
      </c>
      <c r="H76" s="1" t="n">
        <f aca="false">IF(F76*G76&lt;0,ABS(F76)+ABS(G76),G76-F76+1)</f>
        <v>7</v>
      </c>
      <c r="I76" s="1" t="n">
        <f aca="false">E76/H76</f>
        <v>1.14285714285714</v>
      </c>
    </row>
    <row r="77" customFormat="false" ht="13.8" hidden="false" customHeight="false" outlineLevel="0" collapsed="false">
      <c r="A77" s="1" t="n">
        <v>608</v>
      </c>
      <c r="B77" s="1" t="str">
        <f aca="false">"卷"&amp;ROW(B76)</f>
        <v>卷76</v>
      </c>
      <c r="C77" s="2" t="n">
        <f aca="false">D76+1</f>
        <v>44757</v>
      </c>
      <c r="D77" s="2" t="n">
        <v>44763</v>
      </c>
      <c r="E77" s="1" t="n">
        <f aca="false">D77-C77+1</f>
        <v>7</v>
      </c>
      <c r="F77" s="1" t="n">
        <f aca="false">G76+1</f>
        <v>253</v>
      </c>
      <c r="G77" s="1" t="n">
        <v>255</v>
      </c>
      <c r="H77" s="1" t="n">
        <f aca="false">IF(F77*G77&lt;0,ABS(F77)+ABS(G77),G77-F77+1)</f>
        <v>3</v>
      </c>
      <c r="I77" s="1" t="n">
        <f aca="false">E77/H77</f>
        <v>2.33333333333333</v>
      </c>
    </row>
    <row r="78" customFormat="false" ht="13.8" hidden="false" customHeight="false" outlineLevel="0" collapsed="false">
      <c r="A78" s="1" t="n">
        <v>609</v>
      </c>
      <c r="B78" s="1" t="str">
        <f aca="false">"卷"&amp;ROW(B77)</f>
        <v>卷77</v>
      </c>
      <c r="C78" s="2" t="n">
        <f aca="false">D77+1</f>
        <v>44764</v>
      </c>
      <c r="D78" s="2" t="n">
        <v>44771</v>
      </c>
      <c r="E78" s="1" t="n">
        <f aca="false">D78-C78+1</f>
        <v>8</v>
      </c>
      <c r="F78" s="1" t="n">
        <f aca="false">G77+1</f>
        <v>256</v>
      </c>
      <c r="G78" s="1" t="n">
        <v>261</v>
      </c>
      <c r="H78" s="1" t="n">
        <f aca="false">IF(F78*G78&lt;0,ABS(F78)+ABS(G78),G78-F78+1)</f>
        <v>6</v>
      </c>
      <c r="I78" s="1" t="n">
        <f aca="false">E78/H78</f>
        <v>1.33333333333333</v>
      </c>
    </row>
    <row r="79" customFormat="false" ht="13.8" hidden="false" customHeight="false" outlineLevel="0" collapsed="false">
      <c r="A79" s="1" t="n">
        <v>610</v>
      </c>
      <c r="B79" s="1" t="str">
        <f aca="false">"卷"&amp;ROW(B78)</f>
        <v>卷78</v>
      </c>
      <c r="C79" s="2" t="n">
        <f aca="false">D78+1</f>
        <v>44772</v>
      </c>
      <c r="D79" s="2" t="n">
        <v>44778</v>
      </c>
      <c r="E79" s="1" t="n">
        <f aca="false">D79-C79+1</f>
        <v>7</v>
      </c>
      <c r="F79" s="1" t="n">
        <f aca="false">G78+1</f>
        <v>262</v>
      </c>
      <c r="G79" s="1" t="n">
        <v>264</v>
      </c>
      <c r="H79" s="1" t="n">
        <f aca="false">IF(F79*G79&lt;0,ABS(F79)+ABS(G79),G79-F79+1)</f>
        <v>3</v>
      </c>
      <c r="I79" s="1" t="n">
        <f aca="false">E79/H79</f>
        <v>2.33333333333333</v>
      </c>
    </row>
    <row r="80" customFormat="false" ht="13.8" hidden="false" customHeight="false" outlineLevel="0" collapsed="false">
      <c r="A80" s="1" t="n">
        <v>701</v>
      </c>
      <c r="B80" s="1" t="str">
        <f aca="false">"卷"&amp;ROW(B79)</f>
        <v>卷79</v>
      </c>
      <c r="C80" s="2" t="n">
        <v>44808</v>
      </c>
      <c r="D80" s="2" t="n">
        <v>44817</v>
      </c>
      <c r="E80" s="1" t="n">
        <f aca="false">D80-C80+1</f>
        <v>10</v>
      </c>
      <c r="F80" s="1" t="n">
        <f aca="false">G79+1</f>
        <v>265</v>
      </c>
      <c r="G80" s="1" t="n">
        <v>272</v>
      </c>
      <c r="H80" s="1" t="n">
        <f aca="false">IF(F80*G80&lt;0,ABS(F80)+ABS(G80),G80-F80+1)</f>
        <v>8</v>
      </c>
      <c r="I80" s="1" t="n">
        <f aca="false">E80/H80</f>
        <v>1.25</v>
      </c>
    </row>
    <row r="81" customFormat="false" ht="13.8" hidden="false" customHeight="false" outlineLevel="0" collapsed="false">
      <c r="A81" s="1" t="n">
        <v>702</v>
      </c>
      <c r="B81" s="1" t="str">
        <f aca="false">"卷"&amp;ROW(B80)</f>
        <v>卷80</v>
      </c>
      <c r="C81" s="2" t="n">
        <v>44820</v>
      </c>
      <c r="D81" s="2" t="n">
        <v>44828</v>
      </c>
      <c r="E81" s="1" t="n">
        <f aca="false">D81-C81+1</f>
        <v>9</v>
      </c>
      <c r="F81" s="1" t="n">
        <f aca="false">G80+1</f>
        <v>273</v>
      </c>
      <c r="G81" s="1" t="n">
        <v>279</v>
      </c>
      <c r="H81" s="1" t="n">
        <f aca="false">IF(F81*G81&lt;0,ABS(F81)+ABS(G81),G81-F81+1)</f>
        <v>7</v>
      </c>
      <c r="I81" s="1" t="n">
        <f aca="false">E81/H81</f>
        <v>1.28571428571429</v>
      </c>
    </row>
    <row r="82" customFormat="false" ht="13.8" hidden="false" customHeight="false" outlineLevel="0" collapsed="false">
      <c r="A82" s="1" t="n">
        <v>703</v>
      </c>
      <c r="B82" s="1" t="str">
        <f aca="false">"卷"&amp;ROW(B81)</f>
        <v>卷81</v>
      </c>
      <c r="C82" s="2" t="n">
        <v>44829</v>
      </c>
      <c r="D82" s="2" t="n">
        <v>44836</v>
      </c>
      <c r="E82" s="1" t="n">
        <f aca="false">D82-C82+1</f>
        <v>8</v>
      </c>
      <c r="F82" s="1" t="n">
        <f aca="false">G81+1</f>
        <v>280</v>
      </c>
      <c r="G82" s="1" t="n">
        <v>288</v>
      </c>
      <c r="H82" s="1" t="n">
        <f aca="false">IF(F82*G82&lt;0,ABS(F82)+ABS(G82),G82-F82+1)</f>
        <v>9</v>
      </c>
      <c r="I82" s="1" t="n">
        <f aca="false">E82/H82</f>
        <v>0.888888888888889</v>
      </c>
    </row>
    <row r="83" customFormat="false" ht="13.8" hidden="false" customHeight="false" outlineLevel="0" collapsed="false">
      <c r="A83" s="1" t="n">
        <v>704</v>
      </c>
      <c r="B83" s="1" t="str">
        <f aca="false">"卷"&amp;ROW(B82)</f>
        <v>卷82</v>
      </c>
      <c r="C83" s="8" t="n">
        <v>44853</v>
      </c>
      <c r="D83" s="2" t="n">
        <v>44867</v>
      </c>
      <c r="E83" s="1" t="n">
        <f aca="false">D83-C83+1</f>
        <v>15</v>
      </c>
      <c r="F83" s="1" t="n">
        <f aca="false">G82+1</f>
        <v>289</v>
      </c>
      <c r="G83" s="1" t="n">
        <v>298</v>
      </c>
      <c r="H83" s="1" t="n">
        <f aca="false">IF(F83*G83&lt;0,ABS(F83)+ABS(G83),G83-F83+1)</f>
        <v>10</v>
      </c>
      <c r="I83" s="1" t="n">
        <f aca="false">E83/H83</f>
        <v>1.5</v>
      </c>
    </row>
    <row r="84" customFormat="false" ht="13.8" hidden="false" customHeight="false" outlineLevel="0" collapsed="false">
      <c r="A84" s="1" t="n">
        <v>705</v>
      </c>
      <c r="B84" s="1" t="str">
        <f aca="false">"卷"&amp;ROW(B83)</f>
        <v>卷83</v>
      </c>
      <c r="C84" s="8" t="n">
        <v>44868</v>
      </c>
      <c r="D84" s="2" t="n">
        <v>44876</v>
      </c>
      <c r="E84" s="1" t="n">
        <f aca="false">D84-C84+1</f>
        <v>9</v>
      </c>
      <c r="F84" s="1" t="n">
        <f aca="false">G83+1</f>
        <v>299</v>
      </c>
      <c r="G84" s="1" t="n">
        <v>300</v>
      </c>
      <c r="H84" s="1" t="n">
        <f aca="false">IF(F84*G84&lt;0,ABS(F84)+ABS(G84),G84-F84+1)</f>
        <v>2</v>
      </c>
      <c r="I84" s="1" t="n">
        <f aca="false">E84/H84</f>
        <v>4.5</v>
      </c>
    </row>
    <row r="85" customFormat="false" ht="13.8" hidden="false" customHeight="false" outlineLevel="0" collapsed="false">
      <c r="A85" s="1" t="n">
        <v>706</v>
      </c>
      <c r="B85" s="1" t="str">
        <f aca="false">"卷"&amp;ROW(B84)</f>
        <v>卷84</v>
      </c>
      <c r="C85" s="8" t="n">
        <v>44877</v>
      </c>
      <c r="D85" s="2" t="n">
        <v>44889</v>
      </c>
      <c r="E85" s="1" t="n">
        <f aca="false">D85-C85+1</f>
        <v>13</v>
      </c>
      <c r="F85" s="1" t="n">
        <f aca="false">G84+1</f>
        <v>301</v>
      </c>
      <c r="G85" s="1" t="n">
        <v>302</v>
      </c>
      <c r="H85" s="1" t="n">
        <f aca="false">IF(F85*G85&lt;0,ABS(F85)+ABS(G85),G85-F85+1)</f>
        <v>2</v>
      </c>
      <c r="I85" s="1" t="n">
        <f aca="false">E85/H85</f>
        <v>6.5</v>
      </c>
    </row>
    <row r="86" customFormat="false" ht="13.8" hidden="false" customHeight="false" outlineLevel="0" collapsed="false">
      <c r="A86" s="1" t="n">
        <v>707</v>
      </c>
      <c r="B86" s="1" t="str">
        <f aca="false">"卷"&amp;ROW(B85)</f>
        <v>卷85</v>
      </c>
      <c r="C86" s="8" t="n">
        <v>44891</v>
      </c>
      <c r="D86" s="2" t="n">
        <v>44900</v>
      </c>
      <c r="E86" s="1" t="n">
        <f aca="false">D86-C86+1</f>
        <v>10</v>
      </c>
      <c r="F86" s="1" t="n">
        <f aca="false">G85+1</f>
        <v>303</v>
      </c>
      <c r="G86" s="1" t="n">
        <v>304</v>
      </c>
      <c r="H86" s="1" t="n">
        <f aca="false">IF(F86*G86&lt;0,ABS(F86)+ABS(G86),G86-F86+1)</f>
        <v>2</v>
      </c>
      <c r="I86" s="1" t="n">
        <f aca="false">E86/H86</f>
        <v>5</v>
      </c>
    </row>
    <row r="87" customFormat="false" ht="13.8" hidden="false" customHeight="false" outlineLevel="0" collapsed="false">
      <c r="A87" s="1" t="n">
        <v>708</v>
      </c>
      <c r="B87" s="1" t="str">
        <f aca="false">"卷"&amp;ROW(B86)</f>
        <v>卷86</v>
      </c>
      <c r="C87" s="8" t="n">
        <v>44902</v>
      </c>
      <c r="D87" s="2" t="n">
        <v>44916</v>
      </c>
      <c r="E87" s="1" t="n">
        <f aca="false">D87-C87+1</f>
        <v>15</v>
      </c>
      <c r="F87" s="1" t="n">
        <f aca="false">G86+1</f>
        <v>305</v>
      </c>
      <c r="G87" s="1" t="n">
        <v>308</v>
      </c>
      <c r="H87" s="1" t="n">
        <f aca="false">IF(F87*G87&lt;0,ABS(F87)+ABS(G87),G87-F87+1)</f>
        <v>4</v>
      </c>
      <c r="I87" s="1" t="n">
        <f aca="false">E87/H87</f>
        <v>3.75</v>
      </c>
    </row>
    <row r="88" customFormat="false" ht="13.8" hidden="false" customHeight="false" outlineLevel="0" collapsed="false">
      <c r="A88" s="1" t="n">
        <v>709</v>
      </c>
      <c r="B88" s="1" t="str">
        <f aca="false">"卷"&amp;ROW(B87)</f>
        <v>卷87</v>
      </c>
      <c r="C88" s="2" t="n">
        <f aca="false">D87+1</f>
        <v>44917</v>
      </c>
      <c r="D88" s="2" t="n">
        <v>44932</v>
      </c>
      <c r="E88" s="1" t="n">
        <f aca="false">D88-C88+1</f>
        <v>16</v>
      </c>
      <c r="F88" s="1" t="n">
        <f aca="false">G87+1</f>
        <v>309</v>
      </c>
      <c r="G88" s="1" t="n">
        <v>311</v>
      </c>
      <c r="H88" s="1" t="n">
        <f aca="false">IF(F88*G88&lt;0,ABS(F88)+ABS(G88),G88-F88+1)</f>
        <v>3</v>
      </c>
      <c r="I88" s="1" t="n">
        <f aca="false">E88/H88</f>
        <v>5.33333333333333</v>
      </c>
    </row>
    <row r="89" customFormat="false" ht="13.8" hidden="false" customHeight="false" outlineLevel="0" collapsed="false">
      <c r="A89" s="1" t="n">
        <v>710</v>
      </c>
      <c r="B89" s="1" t="str">
        <f aca="false">"卷"&amp;ROW(B88)</f>
        <v>卷88</v>
      </c>
      <c r="C89" s="2" t="n">
        <f aca="false">D88+1</f>
        <v>44933</v>
      </c>
      <c r="D89" s="2" t="n">
        <v>44943</v>
      </c>
      <c r="E89" s="1" t="n">
        <f aca="false">D89-C89+1</f>
        <v>11</v>
      </c>
      <c r="F89" s="1" t="n">
        <f aca="false">G88+1</f>
        <v>312</v>
      </c>
      <c r="G89" s="1" t="n">
        <v>313</v>
      </c>
      <c r="H89" s="1" t="n">
        <f aca="false">IF(F89*G89&lt;0,ABS(F89)+ABS(G89),G89-F89+1)</f>
        <v>2</v>
      </c>
      <c r="I89" s="1" t="n">
        <f aca="false">E89/H89</f>
        <v>5.5</v>
      </c>
    </row>
    <row r="90" customFormat="false" ht="13.8" hidden="false" customHeight="false" outlineLevel="0" collapsed="false">
      <c r="A90" s="1" t="n">
        <v>711</v>
      </c>
      <c r="B90" s="1" t="str">
        <f aca="false">"卷"&amp;ROW(B89)</f>
        <v>卷89</v>
      </c>
      <c r="C90" s="2" t="n">
        <f aca="false">D89+1</f>
        <v>44944</v>
      </c>
      <c r="D90" s="2" t="n">
        <v>44954</v>
      </c>
      <c r="E90" s="1" t="n">
        <f aca="false">D90-C90+1</f>
        <v>11</v>
      </c>
      <c r="F90" s="1" t="n">
        <f aca="false">G89+1</f>
        <v>314</v>
      </c>
      <c r="G90" s="1" t="n">
        <v>316</v>
      </c>
      <c r="H90" s="1" t="n">
        <f aca="false">IF(F90*G90&lt;0,ABS(F90)+ABS(G90),G90-F90+1)</f>
        <v>3</v>
      </c>
      <c r="I90" s="1" t="n">
        <f aca="false">E90/H90</f>
        <v>3.66666666666667</v>
      </c>
    </row>
    <row r="91" customFormat="false" ht="13.8" hidden="false" customHeight="false" outlineLevel="0" collapsed="false">
      <c r="A91" s="1" t="n">
        <v>801</v>
      </c>
      <c r="B91" s="1" t="str">
        <f aca="false">"卷"&amp;ROW(B90)</f>
        <v>卷90</v>
      </c>
      <c r="C91" s="2" t="n">
        <v>45019</v>
      </c>
      <c r="D91" s="2" t="n">
        <v>45029</v>
      </c>
      <c r="E91" s="1" t="n">
        <f aca="false">D91-C91+1</f>
        <v>11</v>
      </c>
      <c r="F91" s="1" t="n">
        <f aca="false">G90+1</f>
        <v>317</v>
      </c>
      <c r="G91" s="1" t="n">
        <v>318</v>
      </c>
      <c r="H91" s="1" t="n">
        <f aca="false">IF(F91*G91&lt;0,ABS(F91)+ABS(G91),G91-F91+1)</f>
        <v>2</v>
      </c>
      <c r="I91" s="1" t="n">
        <f aca="false">E91/H91</f>
        <v>5.5</v>
      </c>
    </row>
    <row r="92" customFormat="false" ht="13.8" hidden="false" customHeight="false" outlineLevel="0" collapsed="false">
      <c r="A92" s="1" t="n">
        <v>802</v>
      </c>
      <c r="B92" s="1" t="str">
        <f aca="false">"卷"&amp;ROW(B91)</f>
        <v>卷91</v>
      </c>
      <c r="C92" s="2" t="n">
        <f aca="false">D91+1</f>
        <v>45030</v>
      </c>
      <c r="D92" s="2" t="n">
        <v>45043</v>
      </c>
      <c r="E92" s="1" t="n">
        <f aca="false">D92-C92+1</f>
        <v>14</v>
      </c>
      <c r="F92" s="1" t="n">
        <f aca="false">G91+1</f>
        <v>319</v>
      </c>
      <c r="G92" s="1" t="n">
        <v>321</v>
      </c>
      <c r="H92" s="1" t="n">
        <f aca="false">IF(F92*G92&lt;0,ABS(F92)+ABS(G92),G92-F92+1)</f>
        <v>3</v>
      </c>
      <c r="I92" s="1" t="n">
        <f aca="false">E92/H92</f>
        <v>4.66666666666667</v>
      </c>
    </row>
    <row r="93" customFormat="false" ht="13.8" hidden="false" customHeight="false" outlineLevel="0" collapsed="false">
      <c r="A93" s="1" t="n">
        <v>803</v>
      </c>
      <c r="B93" s="1" t="str">
        <f aca="false">"卷"&amp;ROW(B92)</f>
        <v>卷92</v>
      </c>
      <c r="C93" s="2" t="n">
        <f aca="false">D92+1</f>
        <v>45044</v>
      </c>
      <c r="D93" s="2" t="n">
        <v>45055</v>
      </c>
      <c r="E93" s="1" t="n">
        <f aca="false">D93-C93+1</f>
        <v>12</v>
      </c>
      <c r="F93" s="1" t="n">
        <f aca="false">G92+1</f>
        <v>322</v>
      </c>
      <c r="G93" s="1" t="n">
        <v>323</v>
      </c>
      <c r="H93" s="1" t="n">
        <f aca="false">IF(F93*G93&lt;0,ABS(F93)+ABS(G93),G93-F93+1)</f>
        <v>2</v>
      </c>
      <c r="I93" s="1" t="n">
        <f aca="false">E93/H93</f>
        <v>6</v>
      </c>
    </row>
    <row r="94" customFormat="false" ht="13.8" hidden="false" customHeight="false" outlineLevel="0" collapsed="false">
      <c r="A94" s="1" t="n">
        <v>804</v>
      </c>
      <c r="B94" s="1" t="str">
        <f aca="false">"卷"&amp;ROW(B93)</f>
        <v>卷93</v>
      </c>
      <c r="C94" s="2" t="n">
        <f aca="false">D93+1</f>
        <v>45056</v>
      </c>
      <c r="D94" s="2" t="n">
        <v>45071</v>
      </c>
      <c r="E94" s="1" t="n">
        <f aca="false">D94-C94+1</f>
        <v>16</v>
      </c>
      <c r="F94" s="1" t="n">
        <f aca="false">G93+1</f>
        <v>324</v>
      </c>
      <c r="G94" s="1" t="n">
        <v>327</v>
      </c>
      <c r="H94" s="1" t="n">
        <f aca="false">IF(F94*G94&lt;0,ABS(F94)+ABS(G94),G94-F94+1)</f>
        <v>4</v>
      </c>
      <c r="I94" s="1" t="n">
        <f aca="false">E94/H94</f>
        <v>4</v>
      </c>
    </row>
    <row r="95" customFormat="false" ht="13.8" hidden="false" customHeight="false" outlineLevel="0" collapsed="false">
      <c r="A95" s="1" t="n">
        <v>805</v>
      </c>
      <c r="B95" s="1" t="str">
        <f aca="false">"卷"&amp;ROW(B94)</f>
        <v>卷94</v>
      </c>
      <c r="C95" s="2" t="n">
        <f aca="false">D94+1</f>
        <v>45072</v>
      </c>
      <c r="D95" s="2" t="n">
        <v>45087</v>
      </c>
      <c r="E95" s="1" t="n">
        <f aca="false">D95-C95+1</f>
        <v>16</v>
      </c>
      <c r="F95" s="1" t="n">
        <f aca="false">G94+1</f>
        <v>328</v>
      </c>
      <c r="G95" s="1" t="n">
        <v>331</v>
      </c>
      <c r="H95" s="1" t="n">
        <f aca="false">IF(F95*G95&lt;0,ABS(F95)+ABS(G95),G95-F95+1)</f>
        <v>4</v>
      </c>
      <c r="I95" s="1" t="n">
        <f aca="false">E95/H95</f>
        <v>4</v>
      </c>
    </row>
    <row r="96" customFormat="false" ht="13.8" hidden="false" customHeight="false" outlineLevel="0" collapsed="false">
      <c r="A96" s="1" t="n">
        <v>806</v>
      </c>
      <c r="B96" s="1" t="str">
        <f aca="false">"卷"&amp;ROW(B95)</f>
        <v>卷95</v>
      </c>
      <c r="C96" s="2" t="n">
        <v>45089</v>
      </c>
      <c r="D96" s="2" t="n">
        <v>45105</v>
      </c>
      <c r="E96" s="1" t="n">
        <f aca="false">D96-C96+1</f>
        <v>17</v>
      </c>
      <c r="F96" s="1" t="n">
        <f aca="false">G95+1</f>
        <v>332</v>
      </c>
      <c r="G96" s="1" t="n">
        <v>337</v>
      </c>
      <c r="H96" s="1" t="n">
        <f aca="false">IF(F96*G96&lt;0,ABS(F96)+ABS(G96),G96-F96+1)</f>
        <v>6</v>
      </c>
      <c r="I96" s="1" t="n">
        <f aca="false">E96/H96</f>
        <v>2.83333333333333</v>
      </c>
    </row>
    <row r="97" customFormat="false" ht="13.8" hidden="false" customHeight="false" outlineLevel="0" collapsed="false">
      <c r="A97" s="1" t="n">
        <v>807</v>
      </c>
      <c r="B97" s="1" t="str">
        <f aca="false">"卷"&amp;ROW(B96)</f>
        <v>卷96</v>
      </c>
      <c r="C97" s="2" t="n">
        <v>45106</v>
      </c>
      <c r="D97" s="2" t="n">
        <v>45124</v>
      </c>
      <c r="E97" s="1" t="n">
        <f aca="false">D97-C97+1</f>
        <v>19</v>
      </c>
      <c r="F97" s="1" t="n">
        <f aca="false">G96+1</f>
        <v>338</v>
      </c>
      <c r="G97" s="1" t="n">
        <v>341</v>
      </c>
      <c r="H97" s="1" t="n">
        <f aca="false">IF(F97*G97&lt;0,ABS(F97)+ABS(G97),G97-F97+1)</f>
        <v>4</v>
      </c>
      <c r="I97" s="1" t="n">
        <f aca="false">E97/H97</f>
        <v>4.75</v>
      </c>
    </row>
    <row r="98" customFormat="false" ht="13.8" hidden="false" customHeight="false" outlineLevel="0" collapsed="false">
      <c r="A98" s="1" t="n">
        <v>808</v>
      </c>
      <c r="B98" s="1" t="str">
        <f aca="false">"卷"&amp;ROW(B97)</f>
        <v>卷97</v>
      </c>
      <c r="C98" s="2" t="n">
        <f aca="false">D97+1</f>
        <v>45125</v>
      </c>
      <c r="D98" s="2" t="n">
        <v>45141</v>
      </c>
      <c r="E98" s="1" t="n">
        <f aca="false">D98-C98+1</f>
        <v>17</v>
      </c>
      <c r="F98" s="1" t="n">
        <f aca="false">G97+1</f>
        <v>342</v>
      </c>
      <c r="G98" s="1" t="n">
        <v>347</v>
      </c>
      <c r="H98" s="1" t="n">
        <f aca="false">IF(F98*G98&lt;0,ABS(F98)+ABS(G98),G98-F98+1)</f>
        <v>6</v>
      </c>
      <c r="I98" s="1" t="n">
        <f aca="false">E98/H98</f>
        <v>2.83333333333333</v>
      </c>
    </row>
    <row r="99" customFormat="false" ht="13.8" hidden="false" customHeight="false" outlineLevel="0" collapsed="false">
      <c r="A99" s="1" t="n">
        <v>809</v>
      </c>
      <c r="B99" s="1" t="str">
        <f aca="false">"卷"&amp;ROW(B98)</f>
        <v>卷98</v>
      </c>
      <c r="C99" s="2" t="n">
        <v>45143</v>
      </c>
      <c r="D99" s="2" t="n">
        <v>45157</v>
      </c>
      <c r="E99" s="1" t="n">
        <f aca="false">D99-C99+1</f>
        <v>15</v>
      </c>
      <c r="F99" s="1" t="n">
        <f aca="false">G98+1</f>
        <v>348</v>
      </c>
      <c r="G99" s="1" t="n">
        <v>350</v>
      </c>
      <c r="H99" s="1" t="n">
        <f aca="false">IF(F99*G99&lt;0,ABS(F99)+ABS(G99),G99-F99+1)</f>
        <v>3</v>
      </c>
      <c r="I99" s="1" t="n">
        <f aca="false">E99/H99</f>
        <v>5</v>
      </c>
    </row>
    <row r="100" customFormat="false" ht="13.8" hidden="false" customHeight="false" outlineLevel="0" collapsed="false">
      <c r="A100" s="1" t="n">
        <v>810</v>
      </c>
      <c r="B100" s="1" t="str">
        <f aca="false">"卷"&amp;ROW(B99)</f>
        <v>卷99</v>
      </c>
      <c r="C100" s="2" t="n">
        <f aca="false">D99+1</f>
        <v>45158</v>
      </c>
      <c r="D100" s="2" t="n">
        <v>45172</v>
      </c>
      <c r="E100" s="1" t="n">
        <f aca="false">D100-C100+1</f>
        <v>15</v>
      </c>
      <c r="F100" s="1" t="n">
        <f aca="false">G99+1</f>
        <v>351</v>
      </c>
      <c r="G100" s="1" t="n">
        <v>354</v>
      </c>
      <c r="H100" s="1" t="n">
        <f aca="false">IF(F100*G100&lt;0,ABS(F100)+ABS(G100),G100-F100+1)</f>
        <v>4</v>
      </c>
      <c r="I100" s="1" t="n">
        <f aca="false">E100/H100</f>
        <v>3.75</v>
      </c>
    </row>
    <row r="101" customFormat="false" ht="13.8" hidden="false" customHeight="false" outlineLevel="0" collapsed="false">
      <c r="A101" s="1" t="n">
        <v>811</v>
      </c>
      <c r="B101" s="1" t="str">
        <f aca="false">"卷"&amp;ROW(B100)</f>
        <v>卷100</v>
      </c>
      <c r="C101" s="2" t="n">
        <f aca="false">D100+1</f>
        <v>45173</v>
      </c>
      <c r="D101" s="2" t="n">
        <v>45187</v>
      </c>
      <c r="E101" s="1" t="n">
        <f aca="false">D101-C101+1</f>
        <v>15</v>
      </c>
      <c r="F101" s="1" t="n">
        <f aca="false">G100+1</f>
        <v>355</v>
      </c>
      <c r="G101" s="1" t="n">
        <v>359</v>
      </c>
      <c r="H101" s="1" t="n">
        <f aca="false">IF(F101*G101&lt;0,ABS(F101)+ABS(G101),G101-F101+1)</f>
        <v>5</v>
      </c>
      <c r="I101" s="1" t="n">
        <f aca="false">E101/H101</f>
        <v>3</v>
      </c>
    </row>
    <row r="102" customFormat="false" ht="13.8" hidden="false" customHeight="false" outlineLevel="0" collapsed="false">
      <c r="A102" s="1" t="n">
        <v>812</v>
      </c>
      <c r="B102" s="1" t="str">
        <f aca="false">"卷"&amp;ROW(B101)</f>
        <v>卷101</v>
      </c>
      <c r="C102" s="2" t="n">
        <f aca="false">D101+1</f>
        <v>45188</v>
      </c>
      <c r="D102" s="2" t="n">
        <v>45212</v>
      </c>
      <c r="E102" s="1" t="n">
        <f aca="false">D102-C102+1</f>
        <v>25</v>
      </c>
      <c r="F102" s="1" t="n">
        <f aca="false">G101+1</f>
        <v>360</v>
      </c>
      <c r="G102" s="1" t="n">
        <v>368</v>
      </c>
      <c r="H102" s="1" t="n">
        <f aca="false">IF(F102*G102&lt;0,ABS(F102)+ABS(G102),G102-F102+1)</f>
        <v>9</v>
      </c>
      <c r="I102" s="1" t="n">
        <f aca="false">E102/H102</f>
        <v>2.77777777777778</v>
      </c>
    </row>
    <row r="103" customFormat="false" ht="13.8" hidden="false" customHeight="false" outlineLevel="0" collapsed="false">
      <c r="A103" s="1" t="n">
        <v>813</v>
      </c>
      <c r="B103" s="1" t="str">
        <f aca="false">"卷"&amp;ROW(B102)</f>
        <v>卷102</v>
      </c>
      <c r="C103" s="2" t="n">
        <f aca="false">D102+1</f>
        <v>45213</v>
      </c>
      <c r="D103" s="2" t="n">
        <v>45226</v>
      </c>
      <c r="E103" s="1" t="n">
        <f aca="false">D103-C103+1</f>
        <v>14</v>
      </c>
      <c r="F103" s="1" t="n">
        <f aca="false">G102+1</f>
        <v>369</v>
      </c>
      <c r="G103" s="1" t="n">
        <v>370</v>
      </c>
      <c r="H103" s="1" t="n">
        <f aca="false">IF(F103*G103&lt;0,ABS(F103)+ABS(G103),G103-F103+1)</f>
        <v>2</v>
      </c>
      <c r="I103" s="1" t="n">
        <f aca="false">E103/H103</f>
        <v>7</v>
      </c>
    </row>
    <row r="104" customFormat="false" ht="13.8" hidden="false" customHeight="false" outlineLevel="0" collapsed="false">
      <c r="A104" s="1" t="n">
        <v>814</v>
      </c>
      <c r="B104" s="1" t="str">
        <f aca="false">"卷"&amp;ROW(B103)</f>
        <v>卷103</v>
      </c>
      <c r="C104" s="2" t="n">
        <f aca="false">D103+1</f>
        <v>45227</v>
      </c>
      <c r="D104" s="2" t="n">
        <v>45243</v>
      </c>
      <c r="E104" s="1" t="n">
        <f aca="false">D104-C104+1</f>
        <v>17</v>
      </c>
      <c r="F104" s="1" t="n">
        <f aca="false">G103+1</f>
        <v>371</v>
      </c>
      <c r="G104" s="1" t="n">
        <v>375</v>
      </c>
      <c r="H104" s="1" t="n">
        <f aca="false">IF(F104*G104&lt;0,ABS(F104)+ABS(G104),G104-F104+1)</f>
        <v>5</v>
      </c>
      <c r="I104" s="1" t="n">
        <f aca="false">E104/H104</f>
        <v>3.4</v>
      </c>
    </row>
    <row r="105" customFormat="false" ht="13.8" hidden="false" customHeight="false" outlineLevel="0" collapsed="false">
      <c r="A105" s="1" t="n">
        <v>815</v>
      </c>
      <c r="B105" s="1" t="str">
        <f aca="false">"卷"&amp;ROW(B104)</f>
        <v>卷104</v>
      </c>
      <c r="C105" s="2" t="n">
        <v>45245</v>
      </c>
      <c r="D105" s="2" t="n">
        <v>45260</v>
      </c>
      <c r="E105" s="1" t="n">
        <f aca="false">D105-C105+1</f>
        <v>16</v>
      </c>
      <c r="F105" s="1" t="n">
        <f aca="false">G104+1</f>
        <v>376</v>
      </c>
      <c r="G105" s="1" t="n">
        <v>382</v>
      </c>
      <c r="H105" s="1" t="n">
        <f aca="false">IF(F105*G105&lt;0,ABS(F105)+ABS(G105),G105-F105+1)</f>
        <v>7</v>
      </c>
      <c r="I105" s="1" t="n">
        <f aca="false">E105/H105</f>
        <v>2.28571428571429</v>
      </c>
    </row>
    <row r="106" customFormat="false" ht="13.8" hidden="false" customHeight="false" outlineLevel="0" collapsed="false">
      <c r="A106" s="1" t="n">
        <v>816</v>
      </c>
      <c r="B106" s="1" t="str">
        <f aca="false">"卷"&amp;ROW(B105)</f>
        <v>卷105</v>
      </c>
      <c r="C106" s="2" t="n">
        <f aca="false">D105+1</f>
        <v>45261</v>
      </c>
      <c r="D106" s="2" t="n">
        <v>45277</v>
      </c>
      <c r="E106" s="1" t="n">
        <f aca="false">D106-C106+1</f>
        <v>17</v>
      </c>
      <c r="F106" s="1" t="n">
        <f aca="false">G105+1</f>
        <v>383</v>
      </c>
      <c r="G106" s="1" t="n">
        <v>384</v>
      </c>
      <c r="H106" s="1" t="n">
        <f aca="false">IF(F106*G106&lt;0,ABS(F106)+ABS(G106),G106-F106+1)</f>
        <v>2</v>
      </c>
      <c r="I106" s="1" t="n">
        <f aca="false">E106/H106</f>
        <v>8.5</v>
      </c>
    </row>
    <row r="107" customFormat="false" ht="13.8" hidden="false" customHeight="false" outlineLevel="0" collapsed="false">
      <c r="A107" s="1" t="n">
        <v>817</v>
      </c>
      <c r="B107" s="1" t="str">
        <f aca="false">"卷"&amp;ROW(B106)</f>
        <v>卷106</v>
      </c>
      <c r="C107" s="2" t="n">
        <v>45279</v>
      </c>
      <c r="D107" s="2" t="n">
        <v>45297</v>
      </c>
      <c r="E107" s="1" t="n">
        <f aca="false">D107-C107+1</f>
        <v>19</v>
      </c>
      <c r="F107" s="1" t="n">
        <f aca="false">G106+1</f>
        <v>385</v>
      </c>
      <c r="G107" s="1" t="n">
        <v>386</v>
      </c>
      <c r="H107" s="1" t="n">
        <f aca="false">IF(F107*G107&lt;0,ABS(F107)+ABS(G107),G107-F107+1)</f>
        <v>2</v>
      </c>
      <c r="I107" s="1" t="n">
        <f aca="false">E107/H107</f>
        <v>9.5</v>
      </c>
    </row>
    <row r="108" customFormat="false" ht="13.8" hidden="false" customHeight="false" outlineLevel="0" collapsed="false">
      <c r="A108" s="1" t="n">
        <v>818</v>
      </c>
      <c r="B108" s="1" t="str">
        <f aca="false">"卷"&amp;ROW(B107)</f>
        <v>卷107</v>
      </c>
      <c r="C108" s="2" t="n">
        <f aca="false">D107+1</f>
        <v>45298</v>
      </c>
      <c r="D108" s="2" t="n">
        <v>45310</v>
      </c>
      <c r="E108" s="1" t="n">
        <f aca="false">D108-C108+1</f>
        <v>13</v>
      </c>
      <c r="F108" s="1" t="n">
        <f aca="false">G107+1</f>
        <v>387</v>
      </c>
      <c r="G108" s="1" t="n">
        <v>391</v>
      </c>
      <c r="H108" s="1" t="n">
        <f aca="false">IF(F108*G108&lt;0,ABS(F108)+ABS(G108),G108-F108+1)</f>
        <v>5</v>
      </c>
      <c r="I108" s="1" t="n">
        <f aca="false">E108/H108</f>
        <v>2.6</v>
      </c>
    </row>
    <row r="109" customFormat="false" ht="13.8" hidden="false" customHeight="false" outlineLevel="0" collapsed="false">
      <c r="A109" s="1" t="n">
        <v>819</v>
      </c>
      <c r="B109" s="1" t="str">
        <f aca="false">"卷"&amp;ROW(B108)</f>
        <v>卷108</v>
      </c>
      <c r="C109" s="2" t="n">
        <f aca="false">D108+1</f>
        <v>45311</v>
      </c>
      <c r="D109" s="2" t="n">
        <v>45323</v>
      </c>
      <c r="E109" s="1" t="n">
        <f aca="false">D109-C109+1</f>
        <v>13</v>
      </c>
      <c r="F109" s="1" t="n">
        <f aca="false">G108+1</f>
        <v>392</v>
      </c>
      <c r="G109" s="1" t="n">
        <v>396</v>
      </c>
      <c r="H109" s="1" t="n">
        <f aca="false">IF(F109*G109&lt;0,ABS(F109)+ABS(G109),G109-F109+1)</f>
        <v>5</v>
      </c>
      <c r="I109" s="1" t="n">
        <f aca="false">E109/H109</f>
        <v>2.6</v>
      </c>
    </row>
    <row r="110" customFormat="false" ht="13.8" hidden="false" customHeight="false" outlineLevel="0" collapsed="false">
      <c r="A110" s="1" t="n">
        <v>820</v>
      </c>
      <c r="B110" s="1" t="str">
        <f aca="false">"卷"&amp;ROW(B109)</f>
        <v>卷109</v>
      </c>
      <c r="C110" s="2" t="n">
        <f aca="false">D109+1</f>
        <v>45324</v>
      </c>
      <c r="D110" s="2" t="n">
        <v>45334</v>
      </c>
      <c r="E110" s="1" t="n">
        <f aca="false">D110-C110+1</f>
        <v>11</v>
      </c>
      <c r="F110" s="1" t="n">
        <f aca="false">G109+1</f>
        <v>397</v>
      </c>
      <c r="G110" s="1" t="n">
        <v>397</v>
      </c>
      <c r="H110" s="1" t="n">
        <f aca="false">IF(F110*G110&lt;0,ABS(F110)+ABS(G110),G110-F110+1)</f>
        <v>1</v>
      </c>
      <c r="I110" s="1" t="n">
        <f aca="false">E110/H110</f>
        <v>11</v>
      </c>
    </row>
    <row r="111" customFormat="false" ht="13.8" hidden="false" customHeight="false" outlineLevel="0" collapsed="false">
      <c r="A111" s="1" t="n">
        <v>821</v>
      </c>
      <c r="B111" s="1" t="str">
        <f aca="false">"卷"&amp;ROW(B110)</f>
        <v>卷110</v>
      </c>
      <c r="C111" s="2" t="n">
        <v>45346</v>
      </c>
      <c r="D111" s="2" t="n">
        <v>45352</v>
      </c>
      <c r="E111" s="1" t="n">
        <f aca="false">D111-C111+1</f>
        <v>7</v>
      </c>
      <c r="F111" s="1" t="n">
        <f aca="false">G110+1</f>
        <v>398</v>
      </c>
      <c r="G111" s="1" t="n">
        <v>398</v>
      </c>
      <c r="H111" s="1" t="n">
        <f aca="false">IF(F111*G111&lt;0,ABS(F111)+ABS(G111),G111-F111+1)</f>
        <v>1</v>
      </c>
      <c r="I111" s="1" t="n">
        <f aca="false">E111/H111</f>
        <v>7</v>
      </c>
    </row>
    <row r="112" customFormat="false" ht="13.8" hidden="false" customHeight="false" outlineLevel="0" collapsed="false">
      <c r="A112" s="1" t="n">
        <v>822</v>
      </c>
      <c r="B112" s="1" t="str">
        <f aca="false">"卷"&amp;ROW(B111)</f>
        <v>卷111</v>
      </c>
      <c r="C112" s="2" t="n">
        <v>45354</v>
      </c>
      <c r="D112" s="2" t="n">
        <v>45366</v>
      </c>
      <c r="E112" s="1" t="n">
        <f aca="false">D112-C112+1</f>
        <v>13</v>
      </c>
      <c r="F112" s="1" t="n">
        <f aca="false">G111+1</f>
        <v>399</v>
      </c>
      <c r="G112" s="1" t="n">
        <v>400</v>
      </c>
      <c r="H112" s="1" t="n">
        <f aca="false">IF(F112*G112&lt;0,ABS(F112)+ABS(G112),G112-F112+1)</f>
        <v>2</v>
      </c>
      <c r="I112" s="1" t="n">
        <f aca="false">E112/H112</f>
        <v>6.5</v>
      </c>
    </row>
    <row r="113" customFormat="false" ht="13.8" hidden="false" customHeight="false" outlineLevel="0" collapsed="false">
      <c r="A113" s="1" t="n">
        <v>823</v>
      </c>
      <c r="B113" s="1" t="str">
        <f aca="false">"卷"&amp;ROW(B112)</f>
        <v>卷112</v>
      </c>
      <c r="C113" s="2" t="n">
        <v>45368</v>
      </c>
      <c r="D113" s="2" t="n">
        <v>45382</v>
      </c>
      <c r="E113" s="1" t="n">
        <f aca="false">D113-C113+1</f>
        <v>15</v>
      </c>
      <c r="F113" s="1" t="n">
        <f aca="false">G112+1</f>
        <v>401</v>
      </c>
      <c r="G113" s="1" t="n">
        <v>402</v>
      </c>
      <c r="H113" s="1" t="n">
        <f aca="false">IF(F113*G113&lt;0,ABS(F113)+ABS(G113),G113-F113+1)</f>
        <v>2</v>
      </c>
      <c r="I113" s="1" t="n">
        <f aca="false">E113/H113</f>
        <v>7.5</v>
      </c>
    </row>
    <row r="114" customFormat="false" ht="13.8" hidden="false" customHeight="false" outlineLevel="0" collapsed="false">
      <c r="A114" s="1" t="n">
        <v>824</v>
      </c>
      <c r="B114" s="1" t="str">
        <f aca="false">"卷"&amp;ROW(B113)</f>
        <v>卷113</v>
      </c>
      <c r="C114" s="2" t="n">
        <f aca="false">D113+1</f>
        <v>45383</v>
      </c>
      <c r="D114" s="2" t="n">
        <v>45394</v>
      </c>
      <c r="E114" s="1" t="n">
        <f aca="false">D114-C114+1</f>
        <v>12</v>
      </c>
      <c r="F114" s="1" t="n">
        <f aca="false">G113+1</f>
        <v>403</v>
      </c>
      <c r="G114" s="1" t="n">
        <v>404</v>
      </c>
      <c r="H114" s="1" t="n">
        <f aca="false">IF(F114*G114&lt;0,ABS(F114)+ABS(G114),G114-F114+1)</f>
        <v>2</v>
      </c>
      <c r="I114" s="1" t="n">
        <f aca="false">E114/H114</f>
        <v>6</v>
      </c>
    </row>
    <row r="115" customFormat="false" ht="13.8" hidden="false" customHeight="false" outlineLevel="0" collapsed="false">
      <c r="A115" s="1" t="n">
        <v>825</v>
      </c>
      <c r="B115" s="1" t="str">
        <f aca="false">"卷"&amp;ROW(B114)</f>
        <v>卷114</v>
      </c>
      <c r="C115" s="2" t="n">
        <v>45396</v>
      </c>
      <c r="D115" s="2" t="n">
        <v>45410</v>
      </c>
      <c r="E115" s="1" t="n">
        <f aca="false">D115-C115+1</f>
        <v>15</v>
      </c>
      <c r="F115" s="1" t="n">
        <f aca="false">G114+1</f>
        <v>405</v>
      </c>
      <c r="G115" s="1" t="n">
        <v>408</v>
      </c>
      <c r="H115" s="1" t="n">
        <f aca="false">IF(F115*G115&lt;0,ABS(F115)+ABS(G115),G115-F115+1)</f>
        <v>4</v>
      </c>
      <c r="I115" s="1" t="n">
        <f aca="false">E115/H115</f>
        <v>3.75</v>
      </c>
    </row>
    <row r="116" customFormat="false" ht="13.8" hidden="false" customHeight="false" outlineLevel="0" collapsed="false">
      <c r="A116" s="1" t="n">
        <v>826</v>
      </c>
      <c r="B116" s="1" t="str">
        <f aca="false">"卷"&amp;ROW(B115)</f>
        <v>卷115</v>
      </c>
      <c r="C116" s="2" t="n">
        <v>45412</v>
      </c>
      <c r="D116" s="2" t="n">
        <v>45423</v>
      </c>
      <c r="E116" s="1" t="n">
        <f aca="false">D116-C116+1</f>
        <v>12</v>
      </c>
      <c r="F116" s="1" t="n">
        <f aca="false">G115+1</f>
        <v>409</v>
      </c>
      <c r="G116" s="1" t="n">
        <v>410</v>
      </c>
      <c r="H116" s="1" t="n">
        <f aca="false">IF(F116*G116&lt;0,ABS(F116)+ABS(G116),G116-F116+1)</f>
        <v>2</v>
      </c>
      <c r="I116" s="1" t="n">
        <f aca="false">E116/H116</f>
        <v>6</v>
      </c>
    </row>
    <row r="117" customFormat="false" ht="13.8" hidden="false" customHeight="false" outlineLevel="0" collapsed="false">
      <c r="A117" s="1" t="n">
        <v>827</v>
      </c>
      <c r="B117" s="1" t="str">
        <f aca="false">"卷"&amp;ROW(B116)</f>
        <v>卷116</v>
      </c>
      <c r="C117" s="2" t="n">
        <v>45425</v>
      </c>
      <c r="D117" s="2" t="n">
        <v>45441</v>
      </c>
      <c r="E117" s="1" t="n">
        <f aca="false">D117-C117+1</f>
        <v>17</v>
      </c>
      <c r="F117" s="1" t="n">
        <f aca="false">G116+1</f>
        <v>411</v>
      </c>
      <c r="G117" s="1" t="n">
        <v>414</v>
      </c>
      <c r="H117" s="1" t="n">
        <f aca="false">IF(F117*G117&lt;0,ABS(F117)+ABS(G117),G117-F117+1)</f>
        <v>4</v>
      </c>
      <c r="I117" s="1" t="n">
        <f aca="false">E117/H117</f>
        <v>4.25</v>
      </c>
    </row>
    <row r="118" customFormat="false" ht="13.8" hidden="false" customHeight="false" outlineLevel="0" collapsed="false">
      <c r="A118" s="1" t="n">
        <v>828</v>
      </c>
      <c r="B118" s="1" t="str">
        <f aca="false">"卷"&amp;ROW(B117)</f>
        <v>卷117</v>
      </c>
      <c r="C118" s="2" t="n">
        <v>45442</v>
      </c>
      <c r="D118" s="2" t="n">
        <v>45451</v>
      </c>
      <c r="E118" s="1" t="n">
        <f aca="false">D118-C118+1</f>
        <v>10</v>
      </c>
      <c r="F118" s="1" t="n">
        <f aca="false">G117+1</f>
        <v>415</v>
      </c>
      <c r="G118" s="1" t="n">
        <v>416</v>
      </c>
      <c r="H118" s="1" t="n">
        <f aca="false">IF(F118*G118&lt;0,ABS(F118)+ABS(G118),G118-F118+1)</f>
        <v>2</v>
      </c>
      <c r="I118" s="1" t="n">
        <f aca="false">E118/H118</f>
        <v>5</v>
      </c>
    </row>
    <row r="119" customFormat="false" ht="13.8" hidden="false" customHeight="false" outlineLevel="0" collapsed="false">
      <c r="A119" s="1" t="n">
        <v>829</v>
      </c>
      <c r="B119" s="1" t="str">
        <f aca="false">"卷"&amp;ROW(B118)</f>
        <v>卷118</v>
      </c>
      <c r="C119" s="2" t="n">
        <v>45452</v>
      </c>
      <c r="D119" s="2" t="n">
        <v>45462</v>
      </c>
      <c r="E119" s="1" t="n">
        <f aca="false">D119-C119+1</f>
        <v>11</v>
      </c>
      <c r="F119" s="1" t="n">
        <f aca="false">G118+1</f>
        <v>417</v>
      </c>
      <c r="G119" s="1" t="n">
        <v>419</v>
      </c>
      <c r="H119" s="1" t="n">
        <f aca="false">IF(F119*G119&lt;0,ABS(F119)+ABS(G119),G119-F119+1)</f>
        <v>3</v>
      </c>
      <c r="I119" s="1" t="n">
        <f aca="false">E119/H119</f>
        <v>3.66666666666667</v>
      </c>
    </row>
    <row r="120" customFormat="false" ht="13.8" hidden="false" customHeight="false" outlineLevel="0" collapsed="false">
      <c r="A120" s="1" t="n">
        <v>901</v>
      </c>
      <c r="B120" s="1" t="str">
        <f aca="false">"卷"&amp;ROW(B119)</f>
        <v>卷119</v>
      </c>
      <c r="C120" s="2" t="n">
        <v>45592</v>
      </c>
      <c r="D120" s="2" t="n">
        <v>45613</v>
      </c>
      <c r="E120" s="1" t="n">
        <f aca="false">D120-C120+1</f>
        <v>22</v>
      </c>
      <c r="F120" s="1" t="n">
        <f aca="false">G119+1</f>
        <v>420</v>
      </c>
      <c r="G120" s="1" t="n">
        <v>423</v>
      </c>
      <c r="H120" s="1" t="n">
        <f aca="false">IF(F120*G120&lt;0,ABS(F120)+ABS(G120),G120-F120+1)</f>
        <v>4</v>
      </c>
      <c r="I120" s="1" t="n">
        <f aca="false">E120/H120</f>
        <v>5.5</v>
      </c>
    </row>
    <row r="121" customFormat="false" ht="13.8" hidden="false" customHeight="false" outlineLevel="0" collapsed="false">
      <c r="A121" s="1" t="n">
        <v>902</v>
      </c>
      <c r="B121" s="1" t="str">
        <f aca="false">"卷"&amp;ROW(B120)</f>
        <v>卷120</v>
      </c>
      <c r="C121" s="2" t="n">
        <v>45616</v>
      </c>
      <c r="D121" s="2" t="n">
        <v>45635</v>
      </c>
      <c r="E121" s="1" t="n">
        <f aca="false">D121-C121+1</f>
        <v>20</v>
      </c>
      <c r="F121" s="1" t="n">
        <f aca="false">G120+1</f>
        <v>424</v>
      </c>
      <c r="G121" s="1" t="n">
        <v>427</v>
      </c>
      <c r="H121" s="1" t="n">
        <f aca="false">IF(F121*G121&lt;0,ABS(F121)+ABS(G121),G121-F121+1)</f>
        <v>4</v>
      </c>
      <c r="I121" s="1" t="n">
        <f aca="false">E121/H121</f>
        <v>5</v>
      </c>
    </row>
    <row r="122" customFormat="false" ht="13.8" hidden="false" customHeight="false" outlineLevel="0" collapsed="false">
      <c r="A122" s="1" t="n">
        <v>903</v>
      </c>
      <c r="B122" s="1" t="str">
        <f aca="false">"卷"&amp;ROW(B121)</f>
        <v>卷121</v>
      </c>
      <c r="C122" s="2" t="n">
        <v>45642</v>
      </c>
      <c r="D122" s="2" t="n">
        <v>45656</v>
      </c>
      <c r="E122" s="1" t="n">
        <f aca="false">D122-C122+1</f>
        <v>15</v>
      </c>
      <c r="F122" s="1" t="n">
        <f aca="false">G121+1</f>
        <v>428</v>
      </c>
      <c r="G122" s="1" t="n">
        <v>430</v>
      </c>
      <c r="H122" s="1" t="n">
        <f aca="false">IF(F122*G122&lt;0,ABS(F122)+ABS(G122),G122-F122+1)</f>
        <v>3</v>
      </c>
      <c r="I122" s="1" t="n">
        <f aca="false">E122/H122</f>
        <v>5</v>
      </c>
    </row>
    <row r="123" customFormat="false" ht="13.8" hidden="false" customHeight="false" outlineLevel="0" collapsed="false">
      <c r="A123" s="1" t="n">
        <v>904</v>
      </c>
      <c r="B123" s="1" t="str">
        <f aca="false">"卷"&amp;ROW(B122)</f>
        <v>卷122</v>
      </c>
      <c r="C123" s="2" t="n">
        <v>45657</v>
      </c>
      <c r="D123" s="2" t="n">
        <v>45676</v>
      </c>
      <c r="E123" s="1" t="n">
        <f aca="false">D123-C123+1</f>
        <v>20</v>
      </c>
      <c r="F123" s="1" t="n">
        <f aca="false">G122+1</f>
        <v>431</v>
      </c>
      <c r="G123" s="1" t="n">
        <v>435</v>
      </c>
      <c r="H123" s="1" t="n">
        <f aca="false">IF(F123*G123&lt;0,ABS(F123)+ABS(G123),G123-F123+1)</f>
        <v>5</v>
      </c>
      <c r="I123" s="1" t="n">
        <f aca="false">E123/H123</f>
        <v>4</v>
      </c>
    </row>
    <row r="124" customFormat="false" ht="13.8" hidden="false" customHeight="false" outlineLevel="0" collapsed="false">
      <c r="A124" s="1" t="n">
        <v>905</v>
      </c>
      <c r="B124" s="1" t="str">
        <f aca="false">"卷"&amp;ROW(B123)</f>
        <v>卷123</v>
      </c>
      <c r="C124" s="2" t="n">
        <v>45678</v>
      </c>
      <c r="D124" s="2" t="n">
        <v>45700</v>
      </c>
      <c r="E124" s="1" t="n">
        <f aca="false">D124-C124+1</f>
        <v>23</v>
      </c>
      <c r="F124" s="1" t="n">
        <f aca="false">G123+1</f>
        <v>436</v>
      </c>
      <c r="G124" s="1" t="n">
        <v>441</v>
      </c>
      <c r="H124" s="1" t="n">
        <f aca="false">IF(F124*G124&lt;0,ABS(F124)+ABS(G124),G124-F124+1)</f>
        <v>6</v>
      </c>
      <c r="I124" s="1" t="n">
        <f aca="false">E124/H124</f>
        <v>3.83333333333333</v>
      </c>
    </row>
    <row r="125" customFormat="false" ht="13.8" hidden="false" customHeight="false" outlineLevel="0" collapsed="false">
      <c r="A125" s="1" t="n">
        <v>906</v>
      </c>
      <c r="B125" s="1" t="str">
        <f aca="false">"卷"&amp;ROW(B124)</f>
        <v>卷124</v>
      </c>
      <c r="C125" s="2" t="n">
        <v>45702</v>
      </c>
      <c r="D125" s="2" t="n">
        <v>45720</v>
      </c>
      <c r="E125" s="1" t="n">
        <f aca="false">D125-C125+1</f>
        <v>19</v>
      </c>
      <c r="F125" s="1" t="n">
        <f aca="false">G124+1</f>
        <v>442</v>
      </c>
      <c r="G125" s="1" t="n">
        <v>446</v>
      </c>
      <c r="H125" s="1" t="n">
        <f aca="false">IF(F125*G125&lt;0,ABS(F125)+ABS(G125),G125-F125+1)</f>
        <v>5</v>
      </c>
      <c r="I125" s="1" t="n">
        <f aca="false">E125/H125</f>
        <v>3.8</v>
      </c>
    </row>
    <row r="126" customFormat="false" ht="13.8" hidden="false" customHeight="false" outlineLevel="0" collapsed="false">
      <c r="A126" s="1" t="n">
        <v>907</v>
      </c>
      <c r="B126" s="1" t="str">
        <f aca="false">"卷"&amp;ROW(B125)</f>
        <v>卷125</v>
      </c>
      <c r="C126" s="2" t="n">
        <v>45725</v>
      </c>
      <c r="D126" s="2" t="n">
        <v>45738</v>
      </c>
      <c r="E126" s="1" t="n">
        <f aca="false">D126-C126+1</f>
        <v>14</v>
      </c>
      <c r="F126" s="1" t="n">
        <f aca="false">G125+1</f>
        <v>447</v>
      </c>
      <c r="G126" s="1" t="n">
        <v>450</v>
      </c>
      <c r="H126" s="1" t="n">
        <f aca="false">IF(F126*G126&lt;0,ABS(F126)+ABS(G126),G126-F126+1)</f>
        <v>4</v>
      </c>
      <c r="I126" s="1" t="n">
        <f aca="false">E126/H126</f>
        <v>3.5</v>
      </c>
    </row>
    <row r="127" customFormat="false" ht="13.8" hidden="false" customHeight="false" outlineLevel="0" collapsed="false">
      <c r="A127" s="1" t="n">
        <v>908</v>
      </c>
      <c r="B127" s="1" t="str">
        <f aca="false">"卷"&amp;ROW(B126)</f>
        <v>卷126</v>
      </c>
      <c r="C127" s="2" t="n">
        <v>45740</v>
      </c>
      <c r="D127" s="2" t="n">
        <v>45751</v>
      </c>
      <c r="E127" s="1" t="n">
        <f aca="false">D127-C127+1</f>
        <v>12</v>
      </c>
      <c r="F127" s="1" t="n">
        <f aca="false">G126+1</f>
        <v>451</v>
      </c>
      <c r="G127" s="1" t="n">
        <v>452</v>
      </c>
      <c r="H127" s="1" t="n">
        <f aca="false">IF(F127*G127&lt;0,ABS(F127)+ABS(G127),G127-F127+1)</f>
        <v>2</v>
      </c>
      <c r="I127" s="1" t="n">
        <f aca="false">E127/H127</f>
        <v>6</v>
      </c>
    </row>
    <row r="128" customFormat="false" ht="13.8" hidden="false" customHeight="false" outlineLevel="0" collapsed="false">
      <c r="A128" s="1" t="n">
        <v>909</v>
      </c>
      <c r="B128" s="1" t="str">
        <f aca="false">"卷"&amp;ROW(B127)</f>
        <v>卷127</v>
      </c>
      <c r="C128" s="2" t="n">
        <f aca="false">D127+1</f>
        <v>45752</v>
      </c>
      <c r="D128" s="2" t="n">
        <v>45763</v>
      </c>
      <c r="E128" s="1" t="n">
        <f aca="false">D128-C128+1</f>
        <v>12</v>
      </c>
      <c r="F128" s="1" t="n">
        <f aca="false">G127+1</f>
        <v>453</v>
      </c>
      <c r="G128" s="1" t="n">
        <v>453</v>
      </c>
      <c r="H128" s="1" t="n">
        <f aca="false">IF(F128*G128&lt;0,ABS(F128)+ABS(G128),G128-F128+1)</f>
        <v>1</v>
      </c>
      <c r="I128" s="1" t="n">
        <f aca="false">E128/H128</f>
        <v>12</v>
      </c>
    </row>
    <row r="129" customFormat="false" ht="13.8" hidden="false" customHeight="false" outlineLevel="0" collapsed="false">
      <c r="A129" s="1" t="n">
        <v>910</v>
      </c>
      <c r="B129" s="1" t="str">
        <f aca="false">"卷"&amp;ROW(B128)</f>
        <v>卷128</v>
      </c>
      <c r="C129" s="2" t="n">
        <f aca="false">D128+1</f>
        <v>45764</v>
      </c>
      <c r="D129" s="2" t="n">
        <v>45781</v>
      </c>
      <c r="E129" s="1" t="n">
        <f aca="false">D129-C129+1</f>
        <v>18</v>
      </c>
      <c r="F129" s="1" t="n">
        <f aca="false">G128+1</f>
        <v>454</v>
      </c>
      <c r="G129" s="1" t="n">
        <v>458</v>
      </c>
      <c r="H129" s="1" t="n">
        <f aca="false">IF(F129*G129&lt;0,ABS(F129)+ABS(G129),G129-F129+1)</f>
        <v>5</v>
      </c>
      <c r="I129" s="1" t="n">
        <f aca="false">E129/H129</f>
        <v>3.6</v>
      </c>
    </row>
    <row r="130" customFormat="false" ht="13.8" hidden="false" customHeight="false" outlineLevel="0" collapsed="false">
      <c r="A130" s="1" t="n">
        <v>911</v>
      </c>
      <c r="B130" s="1" t="str">
        <f aca="false">"卷"&amp;ROW(B129)</f>
        <v>卷129</v>
      </c>
      <c r="C130" s="2" t="n">
        <f aca="false">D129+1</f>
        <v>45782</v>
      </c>
      <c r="D130" s="2" t="n">
        <v>45796</v>
      </c>
      <c r="E130" s="1" t="n">
        <f aca="false">D130-C130+1</f>
        <v>15</v>
      </c>
      <c r="F130" s="1" t="n">
        <f aca="false">G129+1</f>
        <v>459</v>
      </c>
      <c r="G130" s="1" t="n">
        <v>464</v>
      </c>
      <c r="H130" s="1" t="n">
        <f aca="false">IF(F130*G130&lt;0,ABS(F130)+ABS(G130),G130-F130+1)</f>
        <v>6</v>
      </c>
      <c r="I130" s="1" t="n">
        <f aca="false">E130/H130</f>
        <v>2.5</v>
      </c>
    </row>
    <row r="131" customFormat="false" ht="13.5" hidden="false" customHeight="true" outlineLevel="0" collapsed="false">
      <c r="A131" s="1" t="n">
        <v>911</v>
      </c>
      <c r="B131" s="1" t="str">
        <f aca="false">"卷"&amp;ROW(B130)</f>
        <v>卷130</v>
      </c>
      <c r="C131" s="2" t="n">
        <v>45798</v>
      </c>
      <c r="D131" s="2" t="n">
        <v>45814</v>
      </c>
      <c r="E131" s="1" t="n">
        <f aca="false">D131-C131+1</f>
        <v>17</v>
      </c>
      <c r="F131" s="1" t="n">
        <f aca="false">G130+1</f>
        <v>465</v>
      </c>
      <c r="G131" s="1" t="n">
        <v>465</v>
      </c>
      <c r="H131" s="1" t="n">
        <f aca="false">IF(F131*G131&lt;0,ABS(F131)+ABS(G131),G131-F131+1)</f>
        <v>1</v>
      </c>
      <c r="I131" s="1" t="n">
        <f aca="false">E131/H131</f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2" activeCellId="0" sqref="I2"/>
    </sheetView>
  </sheetViews>
  <sheetFormatPr defaultColWidth="8.640625" defaultRowHeight="13.5" customHeight="true" zeroHeight="false" outlineLevelRow="0" outlineLevelCol="0"/>
  <cols>
    <col collapsed="false" customWidth="true" hidden="false" outlineLevel="0" max="6" min="6" style="1" width="33.36"/>
    <col collapsed="false" customWidth="true" hidden="false" outlineLevel="0" max="7" min="7" style="1" width="22.09"/>
    <col collapsed="false" customWidth="true" hidden="false" outlineLevel="0" max="8" min="8" style="1" width="22"/>
  </cols>
  <sheetData>
    <row r="1" s="4" customFormat="true" ht="13.5" hidden="false" customHeight="false" outlineLevel="0" collapsed="false">
      <c r="A1" s="4" t="s">
        <v>0</v>
      </c>
      <c r="B1" s="4" t="s">
        <v>25</v>
      </c>
      <c r="C1" s="3" t="s">
        <v>26</v>
      </c>
      <c r="D1" s="4" t="s">
        <v>27</v>
      </c>
      <c r="E1" s="4" t="s">
        <v>28</v>
      </c>
      <c r="F1" s="7" t="s">
        <v>29</v>
      </c>
      <c r="G1" s="7" t="s">
        <v>30</v>
      </c>
      <c r="H1" s="3" t="s">
        <v>31</v>
      </c>
      <c r="I1" s="6" t="s">
        <v>32</v>
      </c>
    </row>
    <row r="2" customFormat="false" ht="13.5" hidden="false" customHeight="false" outlineLevel="0" collapsed="false">
      <c r="A2" s="1" t="n">
        <v>101</v>
      </c>
      <c r="B2" s="1" t="str">
        <f aca="false">VLOOKUP($A2,統計!$A:$G,2,)</f>
        <v>卷1</v>
      </c>
      <c r="C2" s="1" t="s">
        <v>33</v>
      </c>
      <c r="D2" s="1" t="n">
        <f aca="false">VLOOKUP($A2,統計!$A:$G,6,)</f>
        <v>-403</v>
      </c>
      <c r="E2" s="1" t="n">
        <f aca="false">VLOOKUP($A2,統計!$A:$G,7,)</f>
        <v>-369</v>
      </c>
      <c r="F2" s="1" t="s">
        <v>34</v>
      </c>
      <c r="H2" s="1" t="s">
        <v>35</v>
      </c>
      <c r="I2" s="1" t="str">
        <f aca="false">A2&amp;"|"&amp;"["&amp;B2&amp;"](9_筆記/资治通鉴"&amp;SUBSTITUTE(B2,"卷","")&amp;".html)|"&amp;C2&amp;"|"&amp;D2&amp;"|"&amp;E2&amp;"|"&amp;H2</f>
        <v>101|[卷1](9_筆記/资治通鉴1.html)|周紀一|-403|-369|周威烈王23年至24年、周安王共26年、周烈王至7年</v>
      </c>
    </row>
    <row r="3" customFormat="false" ht="13.5" hidden="false" customHeight="false" outlineLevel="0" collapsed="false">
      <c r="A3" s="1" t="n">
        <v>102</v>
      </c>
      <c r="B3" s="1" t="str">
        <f aca="false">VLOOKUP($A3,統計!$A:$G,2,)</f>
        <v>卷2</v>
      </c>
      <c r="C3" s="1" t="s">
        <v>36</v>
      </c>
      <c r="D3" s="1" t="n">
        <f aca="false">VLOOKUP($A3,統計!$A:$G,6,)</f>
        <v>-368</v>
      </c>
      <c r="E3" s="1" t="n">
        <f aca="false">VLOOKUP($A3,統計!$A:$G,7,)</f>
        <v>-321</v>
      </c>
      <c r="F3" s="1" t="s">
        <v>37</v>
      </c>
      <c r="G3" s="1" t="s">
        <v>38</v>
      </c>
      <c r="H3" s="1" t="s">
        <v>39</v>
      </c>
      <c r="I3" s="1" t="str">
        <f aca="false">A3&amp;"|"&amp;"["&amp;B3&amp;"](9_筆記/资治通鉴"&amp;SUBSTITUTE(B3,"卷","")&amp;".html)|"&amp;C3&amp;"|"&amp;D3&amp;"|"&amp;E3&amp;"|"&amp;H3</f>
        <v>102|[卷2](9_筆記/资治通鉴2.html)|周紀二|-368|-321|周顯王共48年</v>
      </c>
    </row>
    <row r="4" customFormat="false" ht="13.5" hidden="false" customHeight="false" outlineLevel="0" collapsed="false">
      <c r="A4" s="1" t="n">
        <v>103</v>
      </c>
      <c r="B4" s="1" t="str">
        <f aca="false">VLOOKUP($A4,統計!$A:$G,2,)</f>
        <v>卷3</v>
      </c>
      <c r="C4" s="1" t="s">
        <v>40</v>
      </c>
      <c r="D4" s="1" t="n">
        <f aca="false">VLOOKUP($A4,統計!$A:$G,6,)</f>
        <v>-320</v>
      </c>
      <c r="E4" s="1" t="n">
        <f aca="false">VLOOKUP($A4,統計!$A:$G,7,)</f>
        <v>-298</v>
      </c>
      <c r="G4" s="1" t="s">
        <v>41</v>
      </c>
      <c r="H4" s="1" t="s">
        <v>42</v>
      </c>
      <c r="I4" s="1" t="str">
        <f aca="false">A4&amp;"|"&amp;"["&amp;B4&amp;"](9_筆記/资治通鉴"&amp;SUBSTITUTE(B4,"卷","")&amp;".html)|"&amp;C4&amp;"|"&amp;D4&amp;"|"&amp;E4&amp;"|"&amp;H4</f>
        <v>103|[卷3](9_筆記/资治通鉴3.html)|周紀三|-320|-298|周慎靚王共6年、周赧王至17年</v>
      </c>
    </row>
    <row r="5" customFormat="false" ht="13.5" hidden="false" customHeight="false" outlineLevel="0" collapsed="false">
      <c r="A5" s="1" t="n">
        <v>104</v>
      </c>
      <c r="B5" s="1" t="str">
        <f aca="false">VLOOKUP($A5,統計!$A:$G,2,)</f>
        <v>卷4</v>
      </c>
      <c r="C5" s="1" t="s">
        <v>43</v>
      </c>
      <c r="D5" s="1" t="n">
        <f aca="false">VLOOKUP($A5,統計!$A:$G,6,)</f>
        <v>-297</v>
      </c>
      <c r="E5" s="1" t="n">
        <f aca="false">VLOOKUP($A5,統計!$A:$G,7,)</f>
        <v>-273</v>
      </c>
      <c r="G5" s="1" t="s">
        <v>44</v>
      </c>
      <c r="H5" s="1" t="s">
        <v>45</v>
      </c>
      <c r="I5" s="1" t="str">
        <f aca="false">A5&amp;"|"&amp;"["&amp;B5&amp;"](9_筆記/资治通鉴"&amp;SUBSTITUTE(B5,"卷","")&amp;".html)|"&amp;C5&amp;"|"&amp;D5&amp;"|"&amp;E5&amp;"|"&amp;H5</f>
        <v>104|[卷4](9_筆記/资治通鉴4.html)|周紀四|-297|-273|周赧王18年至42年</v>
      </c>
    </row>
    <row r="6" customFormat="false" ht="13.5" hidden="false" customHeight="false" outlineLevel="0" collapsed="false">
      <c r="A6" s="1" t="n">
        <v>105</v>
      </c>
      <c r="B6" s="1" t="str">
        <f aca="false">VLOOKUP($A6,統計!$A:$G,2,)</f>
        <v>卷5</v>
      </c>
      <c r="C6" s="1" t="s">
        <v>46</v>
      </c>
      <c r="D6" s="1" t="n">
        <f aca="false">VLOOKUP($A6,統計!$A:$G,6,)</f>
        <v>-272</v>
      </c>
      <c r="E6" s="1" t="n">
        <f aca="false">VLOOKUP($A6,統計!$A:$G,7,)</f>
        <v>-256</v>
      </c>
      <c r="F6" s="1" t="s">
        <v>47</v>
      </c>
      <c r="H6" s="1" t="s">
        <v>48</v>
      </c>
      <c r="I6" s="1" t="str">
        <f aca="false">A6&amp;"|"&amp;"["&amp;B6&amp;"](9_筆記/资治通鉴"&amp;SUBSTITUTE(B6,"卷","")&amp;".html)|"&amp;C6&amp;"|"&amp;D6&amp;"|"&amp;E6&amp;"|"&amp;H6</f>
        <v>105|[卷5](9_筆記/资治通鉴5.html)|周紀五|-272|-256|周赧王43年至59年</v>
      </c>
    </row>
    <row r="7" customFormat="false" ht="13.5" hidden="false" customHeight="false" outlineLevel="0" collapsed="false">
      <c r="A7" s="1" t="n">
        <v>201</v>
      </c>
      <c r="B7" s="1" t="str">
        <f aca="false">VLOOKUP($A7,統計!$A:$G,2,)</f>
        <v>卷6</v>
      </c>
      <c r="C7" s="1" t="s">
        <v>49</v>
      </c>
      <c r="D7" s="1" t="n">
        <f aca="false">VLOOKUP($A7,統計!$A:$G,6,)</f>
        <v>-255</v>
      </c>
      <c r="E7" s="1" t="n">
        <f aca="false">VLOOKUP($A7,統計!$A:$G,7,)</f>
        <v>-228</v>
      </c>
      <c r="G7" s="1" t="s">
        <v>50</v>
      </c>
      <c r="H7" s="1" t="s">
        <v>51</v>
      </c>
      <c r="I7" s="1" t="str">
        <f aca="false">A7&amp;"|"&amp;"["&amp;B7&amp;"](9_筆記/资治通鉴"&amp;SUBSTITUTE(B7,"卷","")&amp;".html)|"&amp;C7&amp;"|"&amp;D7&amp;"|"&amp;E7&amp;"|"&amp;H7</f>
        <v>201|[卷6](9_筆記/资治通鉴6.html)|秦紀一|-255|-228|秦昭襄王52年至56年、秦孝文王共1年、秦莊襄王共3年、秦王政至19年</v>
      </c>
    </row>
    <row r="8" customFormat="false" ht="13.5" hidden="false" customHeight="false" outlineLevel="0" collapsed="false">
      <c r="A8" s="1" t="n">
        <v>202</v>
      </c>
      <c r="B8" s="1" t="str">
        <f aca="false">VLOOKUP($A8,統計!$A:$G,2,)</f>
        <v>卷7</v>
      </c>
      <c r="C8" s="1" t="s">
        <v>52</v>
      </c>
      <c r="D8" s="1" t="n">
        <f aca="false">VLOOKUP($A8,統計!$A:$G,6,)</f>
        <v>-227</v>
      </c>
      <c r="E8" s="1" t="n">
        <f aca="false">VLOOKUP($A8,統計!$A:$G,7,)</f>
        <v>-209</v>
      </c>
      <c r="F8" s="1" t="s">
        <v>53</v>
      </c>
      <c r="H8" s="1" t="s">
        <v>54</v>
      </c>
      <c r="I8" s="1" t="str">
        <f aca="false">A8&amp;"|"&amp;"["&amp;B8&amp;"](9_筆記/资治通鉴"&amp;SUBSTITUTE(B8,"卷","")&amp;".html)|"&amp;C8&amp;"|"&amp;D8&amp;"|"&amp;E8&amp;"|"&amp;H8</f>
        <v>202|[卷7](9_筆記/资治通鉴7.html)|秦紀二|-227|-209|秦始皇20年至37年、秦二世元年</v>
      </c>
    </row>
    <row r="9" customFormat="false" ht="13.5" hidden="false" customHeight="false" outlineLevel="0" collapsed="false">
      <c r="A9" s="1" t="n">
        <v>203</v>
      </c>
      <c r="B9" s="1" t="str">
        <f aca="false">VLOOKUP($A9,統計!$A:$G,2,)</f>
        <v>卷8</v>
      </c>
      <c r="C9" s="1" t="s">
        <v>55</v>
      </c>
      <c r="D9" s="1" t="n">
        <f aca="false">VLOOKUP($A9,統計!$A:$G,6,)</f>
        <v>-208</v>
      </c>
      <c r="E9" s="1" t="n">
        <f aca="false">VLOOKUP($A9,統計!$A:$G,7,)</f>
        <v>-207</v>
      </c>
      <c r="H9" s="1" t="s">
        <v>56</v>
      </c>
      <c r="I9" s="1" t="str">
        <f aca="false">A9&amp;"|"&amp;"["&amp;B9&amp;"](9_筆記/资治通鉴"&amp;SUBSTITUTE(B9,"卷","")&amp;".html)|"&amp;C9&amp;"|"&amp;D9&amp;"|"&amp;E9&amp;"|"&amp;H9</f>
        <v>203|[卷8](9_筆記/资治通鉴8.html)|秦紀三|-208|-207|秦二世2年至3年</v>
      </c>
    </row>
    <row r="10" customFormat="false" ht="13.5" hidden="false" customHeight="false" outlineLevel="0" collapsed="false">
      <c r="A10" s="1" t="n">
        <v>301</v>
      </c>
      <c r="B10" s="1" t="str">
        <f aca="false">VLOOKUP($A10,統計!$A:$G,2,)</f>
        <v>卷9</v>
      </c>
      <c r="C10" s="1" t="s">
        <v>57</v>
      </c>
      <c r="D10" s="1" t="n">
        <f aca="false">VLOOKUP($A10,統計!$A:$G,6,)</f>
        <v>-206</v>
      </c>
      <c r="E10" s="1" t="n">
        <f aca="false">VLOOKUP($A10,統計!$A:$G,7,)</f>
        <v>-205</v>
      </c>
      <c r="F10" s="1" t="s">
        <v>58</v>
      </c>
      <c r="G10" s="1" t="s">
        <v>59</v>
      </c>
      <c r="H10" s="1" t="s">
        <v>60</v>
      </c>
      <c r="I10" s="1" t="str">
        <f aca="false">A10&amp;"|"&amp;"["&amp;B10&amp;"](9_筆記/资治通鉴"&amp;SUBSTITUTE(B10,"卷","")&amp;".html)|"&amp;C10&amp;"|"&amp;D10&amp;"|"&amp;E10&amp;"|"&amp;H10</f>
        <v>301|[卷9](9_筆記/资治通鉴9.html)|漢紀一|-206|-205|楚漢至2年</v>
      </c>
    </row>
    <row r="11" customFormat="false" ht="13.5" hidden="false" customHeight="false" outlineLevel="0" collapsed="false">
      <c r="A11" s="1" t="n">
        <v>302</v>
      </c>
      <c r="B11" s="1" t="str">
        <f aca="false">VLOOKUP($A11,統計!$A:$G,2,)</f>
        <v>卷10</v>
      </c>
      <c r="C11" s="1" t="s">
        <v>61</v>
      </c>
      <c r="D11" s="1" t="n">
        <f aca="false">VLOOKUP($A11,統計!$A:$G,6,)</f>
        <v>-204</v>
      </c>
      <c r="E11" s="1" t="n">
        <f aca="false">VLOOKUP($A11,統計!$A:$G,7,)</f>
        <v>-203</v>
      </c>
      <c r="G11" s="1" t="s">
        <v>62</v>
      </c>
      <c r="H11" s="1" t="s">
        <v>63</v>
      </c>
      <c r="I11" s="1" t="str">
        <f aca="false">A11&amp;"|"&amp;"["&amp;B11&amp;"](9_筆記/资治通鉴"&amp;SUBSTITUTE(B11,"卷","")&amp;".html)|"&amp;C11&amp;"|"&amp;D11&amp;"|"&amp;E11&amp;"|"&amp;H11</f>
        <v>302|[卷10](9_筆記/资治通鉴10.html)|漢紀二|-204|-203|楚漢3年至4年</v>
      </c>
    </row>
    <row r="12" customFormat="false" ht="13.5" hidden="false" customHeight="false" outlineLevel="0" collapsed="false">
      <c r="A12" s="1" t="n">
        <v>303</v>
      </c>
      <c r="B12" s="1" t="str">
        <f aca="false">VLOOKUP($A12,統計!$A:$G,2,)</f>
        <v>卷11</v>
      </c>
      <c r="C12" s="1" t="s">
        <v>64</v>
      </c>
      <c r="D12" s="1" t="n">
        <f aca="false">VLOOKUP($A12,統計!$A:$G,6,)</f>
        <v>-202</v>
      </c>
      <c r="E12" s="1" t="n">
        <f aca="false">VLOOKUP($A12,統計!$A:$G,7,)</f>
        <v>-200</v>
      </c>
      <c r="G12" s="1" t="s">
        <v>65</v>
      </c>
      <c r="H12" s="1" t="s">
        <v>66</v>
      </c>
      <c r="I12" s="1" t="str">
        <f aca="false">A12&amp;"|"&amp;"["&amp;B12&amp;"](9_筆記/资治通鉴"&amp;SUBSTITUTE(B12,"卷","")&amp;".html)|"&amp;C12&amp;"|"&amp;D12&amp;"|"&amp;E12&amp;"|"&amp;H12</f>
        <v>303|[卷11](9_筆記/资治通鉴11.html)|漢紀三|-202|-200|漢高祖5年至7年</v>
      </c>
    </row>
    <row r="13" customFormat="false" ht="13.5" hidden="false" customHeight="false" outlineLevel="0" collapsed="false">
      <c r="A13" s="1" t="n">
        <v>304</v>
      </c>
      <c r="B13" s="1" t="str">
        <f aca="false">VLOOKUP($A13,統計!$A:$G,2,)</f>
        <v>卷12</v>
      </c>
      <c r="C13" s="1" t="s">
        <v>67</v>
      </c>
      <c r="D13" s="1" t="n">
        <f aca="false">VLOOKUP($A13,統計!$A:$G,6,)</f>
        <v>-199</v>
      </c>
      <c r="E13" s="1" t="n">
        <f aca="false">VLOOKUP($A13,統計!$A:$G,7,)</f>
        <v>-188</v>
      </c>
      <c r="H13" s="1" t="s">
        <v>68</v>
      </c>
      <c r="I13" s="1" t="str">
        <f aca="false">A13&amp;"|"&amp;"["&amp;B13&amp;"](9_筆記/资治通鉴"&amp;SUBSTITUTE(B13,"卷","")&amp;".html)|"&amp;C13&amp;"|"&amp;D13&amp;"|"&amp;E13&amp;"|"&amp;H13</f>
        <v>304|[卷12](9_筆記/资治通鉴12.html)|漢紀四|-199|-188|漢高祖8年至12年、漢惠帝共7年</v>
      </c>
    </row>
    <row r="14" customFormat="false" ht="13.5" hidden="false" customHeight="false" outlineLevel="0" collapsed="false">
      <c r="A14" s="1" t="n">
        <v>305</v>
      </c>
      <c r="B14" s="1" t="str">
        <f aca="false">VLOOKUP($A14,統計!$A:$G,2,)</f>
        <v>卷13</v>
      </c>
      <c r="C14" s="1" t="s">
        <v>69</v>
      </c>
      <c r="D14" s="1" t="n">
        <f aca="false">VLOOKUP($A14,統計!$A:$G,6,)</f>
        <v>-187</v>
      </c>
      <c r="E14" s="1" t="n">
        <f aca="false">VLOOKUP($A14,統計!$A:$G,7,)</f>
        <v>-178</v>
      </c>
      <c r="F14" s="1" t="s">
        <v>70</v>
      </c>
      <c r="G14" s="1" t="s">
        <v>71</v>
      </c>
      <c r="H14" s="1" t="s">
        <v>72</v>
      </c>
      <c r="I14" s="1" t="str">
        <f aca="false">A14&amp;"|"&amp;"["&amp;B14&amp;"](9_筆記/资治通鉴"&amp;SUBSTITUTE(B14,"卷","")&amp;".html)|"&amp;C14&amp;"|"&amp;D14&amp;"|"&amp;E14&amp;"|"&amp;H14</f>
        <v>305|[卷13](9_筆記/资治通鉴13.html)|漢紀五|-187|-178|漢高后共8年、漢文帝至2年</v>
      </c>
    </row>
    <row r="15" customFormat="false" ht="13.5" hidden="false" customHeight="false" outlineLevel="0" collapsed="false">
      <c r="A15" s="1" t="n">
        <v>306</v>
      </c>
      <c r="B15" s="1" t="str">
        <f aca="false">VLOOKUP($A15,統計!$A:$G,2,)</f>
        <v>卷14</v>
      </c>
      <c r="C15" s="1" t="s">
        <v>73</v>
      </c>
      <c r="D15" s="1" t="n">
        <f aca="false">VLOOKUP($A15,統計!$A:$G,6,)</f>
        <v>-177</v>
      </c>
      <c r="E15" s="1" t="n">
        <f aca="false">VLOOKUP($A15,統計!$A:$G,7,)</f>
        <v>-170</v>
      </c>
      <c r="G15" s="1" t="s">
        <v>74</v>
      </c>
      <c r="H15" s="1" t="s">
        <v>75</v>
      </c>
      <c r="I15" s="1" t="str">
        <f aca="false">A15&amp;"|"&amp;"["&amp;B15&amp;"](9_筆記/资治通鉴"&amp;SUBSTITUTE(B15,"卷","")&amp;".html)|"&amp;C15&amp;"|"&amp;D15&amp;"|"&amp;E15&amp;"|"&amp;H15</f>
        <v>306|[卷14](9_筆記/资治通鉴14.html)|漢紀六|-177|-170|漢文帝3年至10年</v>
      </c>
    </row>
    <row r="16" customFormat="false" ht="13.5" hidden="false" customHeight="false" outlineLevel="0" collapsed="false">
      <c r="A16" s="1" t="n">
        <v>307</v>
      </c>
      <c r="B16" s="1" t="str">
        <f aca="false">VLOOKUP($A16,統計!$A:$G,2,)</f>
        <v>卷15</v>
      </c>
      <c r="C16" s="1" t="s">
        <v>76</v>
      </c>
      <c r="D16" s="1" t="n">
        <f aca="false">VLOOKUP($A16,統計!$A:$G,6,)</f>
        <v>-169</v>
      </c>
      <c r="E16" s="1" t="n">
        <f aca="false">VLOOKUP($A16,統計!$A:$G,7,)</f>
        <v>-155</v>
      </c>
      <c r="G16" s="1" t="s">
        <v>77</v>
      </c>
      <c r="H16" s="1" t="s">
        <v>78</v>
      </c>
      <c r="I16" s="1" t="str">
        <f aca="false">A16&amp;"|"&amp;"["&amp;B16&amp;"](9_筆記/资治通鉴"&amp;SUBSTITUTE(B16,"卷","")&amp;".html)|"&amp;C16&amp;"|"&amp;D16&amp;"|"&amp;E16&amp;"|"&amp;H16</f>
        <v>307|[卷15](9_筆記/资治通鉴15.html)|漢紀七|-169|-155|漢文帝11年至23年、漢景帝至2年</v>
      </c>
    </row>
    <row r="17" customFormat="false" ht="13.5" hidden="false" customHeight="false" outlineLevel="0" collapsed="false">
      <c r="A17" s="1" t="n">
        <v>308</v>
      </c>
      <c r="B17" s="1" t="str">
        <f aca="false">VLOOKUP($A17,統計!$A:$G,2,)</f>
        <v>卷16</v>
      </c>
      <c r="C17" s="1" t="s">
        <v>79</v>
      </c>
      <c r="D17" s="1" t="n">
        <f aca="false">VLOOKUP($A17,統計!$A:$G,6,)</f>
        <v>-154</v>
      </c>
      <c r="E17" s="1" t="n">
        <f aca="false">VLOOKUP($A17,統計!$A:$G,7,)</f>
        <v>-141</v>
      </c>
      <c r="F17" s="1" t="s">
        <v>80</v>
      </c>
      <c r="G17" s="1" t="s">
        <v>81</v>
      </c>
      <c r="H17" s="1" t="s">
        <v>82</v>
      </c>
      <c r="I17" s="1" t="str">
        <f aca="false">A17&amp;"|"&amp;"["&amp;B17&amp;"](9_筆記/资治通鉴"&amp;SUBSTITUTE(B17,"卷","")&amp;".html)|"&amp;C17&amp;"|"&amp;D17&amp;"|"&amp;E17&amp;"|"&amp;H17</f>
        <v>308|[卷16](9_筆記/资治通鉴16.html)|漢紀八|-154|-141|漢景帝3年至16年</v>
      </c>
    </row>
    <row r="18" customFormat="false" ht="13.5" hidden="false" customHeight="false" outlineLevel="0" collapsed="false">
      <c r="A18" s="1" t="n">
        <v>309</v>
      </c>
      <c r="B18" s="1" t="str">
        <f aca="false">VLOOKUP($A18,統計!$A:$G,2,)</f>
        <v>卷17</v>
      </c>
      <c r="C18" s="1" t="s">
        <v>83</v>
      </c>
      <c r="D18" s="1" t="n">
        <f aca="false">VLOOKUP($A18,統計!$A:$G,6,)</f>
        <v>-140</v>
      </c>
      <c r="E18" s="1" t="n">
        <f aca="false">VLOOKUP($A18,統計!$A:$G,7,)</f>
        <v>-134</v>
      </c>
      <c r="F18" s="1" t="s">
        <v>84</v>
      </c>
      <c r="G18" s="1" t="s">
        <v>85</v>
      </c>
      <c r="H18" s="1" t="s">
        <v>86</v>
      </c>
      <c r="I18" s="1" t="str">
        <f aca="false">A18&amp;"|"&amp;"["&amp;B18&amp;"](9_筆記/资治通鉴"&amp;SUBSTITUTE(B18,"卷","")&amp;".html)|"&amp;C18&amp;"|"&amp;D18&amp;"|"&amp;E18&amp;"|"&amp;H18</f>
        <v>309|[卷17](9_筆記/资治通鉴17.html)|漢紀九|-140|-134|漢武帝至7年</v>
      </c>
    </row>
    <row r="19" customFormat="false" ht="13.5" hidden="false" customHeight="false" outlineLevel="0" collapsed="false">
      <c r="A19" s="1" t="n">
        <v>310</v>
      </c>
      <c r="B19" s="1" t="str">
        <f aca="false">VLOOKUP($A19,統計!$A:$G,2,)</f>
        <v>卷18</v>
      </c>
      <c r="C19" s="1" t="s">
        <v>87</v>
      </c>
      <c r="D19" s="1" t="n">
        <f aca="false">VLOOKUP($A19,統計!$A:$G,6,)</f>
        <v>-133</v>
      </c>
      <c r="E19" s="1" t="n">
        <f aca="false">VLOOKUP($A19,統計!$A:$G,7,)</f>
        <v>-125</v>
      </c>
      <c r="G19" s="1" t="s">
        <v>88</v>
      </c>
      <c r="H19" s="1" t="s">
        <v>89</v>
      </c>
      <c r="I19" s="1" t="str">
        <f aca="false">A19&amp;"|"&amp;"["&amp;B19&amp;"](9_筆記/资治通鉴"&amp;SUBSTITUTE(B19,"卷","")&amp;".html)|"&amp;C19&amp;"|"&amp;D19&amp;"|"&amp;E19&amp;"|"&amp;H19</f>
        <v>310|[卷18](9_筆記/资治通鉴18.html)|漢紀十|-133|-125|漢武帝8年至16年</v>
      </c>
    </row>
    <row r="20" customFormat="false" ht="13.5" hidden="false" customHeight="false" outlineLevel="0" collapsed="false">
      <c r="A20" s="1" t="n">
        <v>311</v>
      </c>
      <c r="B20" s="1" t="str">
        <f aca="false">VLOOKUP($A20,統計!$A:$G,2,)</f>
        <v>卷19</v>
      </c>
      <c r="C20" s="1" t="s">
        <v>90</v>
      </c>
      <c r="D20" s="1" t="n">
        <f aca="false">VLOOKUP($A20,統計!$A:$G,6,)</f>
        <v>-124</v>
      </c>
      <c r="E20" s="1" t="n">
        <f aca="false">VLOOKUP($A20,統計!$A:$G,7,)</f>
        <v>-119</v>
      </c>
      <c r="F20" s="1" t="s">
        <v>91</v>
      </c>
      <c r="G20" s="1" t="s">
        <v>92</v>
      </c>
      <c r="H20" s="1" t="s">
        <v>93</v>
      </c>
      <c r="I20" s="1" t="str">
        <f aca="false">A20&amp;"|"&amp;"["&amp;B20&amp;"](9_筆記/资治通鉴"&amp;SUBSTITUTE(B20,"卷","")&amp;".html)|"&amp;C20&amp;"|"&amp;D20&amp;"|"&amp;E20&amp;"|"&amp;H20</f>
        <v>311|[卷19](9_筆記/资治通鉴19.html)|漢紀十一|-124|-119|漢武帝17年至22年</v>
      </c>
    </row>
    <row r="21" customFormat="false" ht="13.5" hidden="false" customHeight="false" outlineLevel="0" collapsed="false">
      <c r="A21" s="1" t="n">
        <v>312</v>
      </c>
      <c r="B21" s="1" t="str">
        <f aca="false">VLOOKUP($A21,統計!$A:$G,2,)</f>
        <v>卷20</v>
      </c>
      <c r="C21" s="1" t="s">
        <v>94</v>
      </c>
      <c r="D21" s="1" t="n">
        <f aca="false">VLOOKUP($A21,統計!$A:$G,6,)</f>
        <v>-118</v>
      </c>
      <c r="E21" s="1" t="n">
        <f aca="false">VLOOKUP($A21,統計!$A:$G,7,)</f>
        <v>-110</v>
      </c>
      <c r="G21" s="1" t="s">
        <v>95</v>
      </c>
      <c r="H21" s="1" t="s">
        <v>96</v>
      </c>
      <c r="I21" s="1" t="str">
        <f aca="false">A21&amp;"|"&amp;"["&amp;B21&amp;"](9_筆記/资治通鉴"&amp;SUBSTITUTE(B21,"卷","")&amp;".html)|"&amp;C21&amp;"|"&amp;D21&amp;"|"&amp;E21&amp;"|"&amp;H21</f>
        <v>312|[卷20](9_筆記/资治通鉴20.html)|漢紀十二|-118|-110|漢武帝23年至31年</v>
      </c>
    </row>
    <row r="22" customFormat="false" ht="13.5" hidden="false" customHeight="false" outlineLevel="0" collapsed="false">
      <c r="A22" s="1" t="n">
        <v>313</v>
      </c>
      <c r="B22" s="1" t="str">
        <f aca="false">VLOOKUP($A22,統計!$A:$G,2,)</f>
        <v>卷21</v>
      </c>
      <c r="C22" s="1" t="s">
        <v>97</v>
      </c>
      <c r="D22" s="1" t="n">
        <f aca="false">VLOOKUP($A22,統計!$A:$G,6,)</f>
        <v>-109</v>
      </c>
      <c r="E22" s="1" t="n">
        <f aca="false">VLOOKUP($A22,統計!$A:$G,7,)</f>
        <v>-99</v>
      </c>
      <c r="H22" s="1" t="s">
        <v>98</v>
      </c>
      <c r="I22" s="1" t="str">
        <f aca="false">A22&amp;"|"&amp;"["&amp;B22&amp;"](9_筆記/资治通鉴"&amp;SUBSTITUTE(B22,"卷","")&amp;".html)|"&amp;C22&amp;"|"&amp;D22&amp;"|"&amp;E22&amp;"|"&amp;H22</f>
        <v>313|[卷21](9_筆記/资治通鉴21.html)|漢紀十三|-109|-99|漢武帝32年至42年</v>
      </c>
    </row>
    <row r="23" customFormat="false" ht="13.5" hidden="false" customHeight="false" outlineLevel="0" collapsed="false">
      <c r="A23" s="1" t="n">
        <v>314</v>
      </c>
      <c r="B23" s="1" t="str">
        <f aca="false">VLOOKUP($A23,統計!$A:$G,2,)</f>
        <v>卷22</v>
      </c>
      <c r="C23" s="1" t="s">
        <v>99</v>
      </c>
      <c r="D23" s="1" t="n">
        <f aca="false">VLOOKUP($A23,統計!$A:$G,6,)</f>
        <v>-98</v>
      </c>
      <c r="E23" s="1" t="n">
        <f aca="false">VLOOKUP($A23,統計!$A:$G,7,)</f>
        <v>-87</v>
      </c>
      <c r="G23" s="1" t="s">
        <v>100</v>
      </c>
      <c r="H23" s="1" t="s">
        <v>101</v>
      </c>
      <c r="I23" s="1" t="str">
        <f aca="false">A23&amp;"|"&amp;"["&amp;B23&amp;"](9_筆記/资治通鉴"&amp;SUBSTITUTE(B23,"卷","")&amp;".html)|"&amp;C23&amp;"|"&amp;D23&amp;"|"&amp;E23&amp;"|"&amp;H23</f>
        <v>314|[卷22](9_筆記/资治通鉴22.html)|漢紀十四|-98|-87|漢武帝43年至54年</v>
      </c>
    </row>
    <row r="24" customFormat="false" ht="13.5" hidden="false" customHeight="false" outlineLevel="0" collapsed="false">
      <c r="A24" s="1" t="n">
        <v>315</v>
      </c>
      <c r="B24" s="1" t="str">
        <f aca="false">VLOOKUP($A24,統計!$A:$G,2,)</f>
        <v>卷23</v>
      </c>
      <c r="C24" s="1" t="s">
        <v>102</v>
      </c>
      <c r="D24" s="1" t="n">
        <f aca="false">VLOOKUP($A24,統計!$A:$G,6,)</f>
        <v>-86</v>
      </c>
      <c r="E24" s="1" t="n">
        <f aca="false">VLOOKUP($A24,統計!$A:$G,7,)</f>
        <v>-75</v>
      </c>
      <c r="F24" s="1" t="s">
        <v>103</v>
      </c>
      <c r="H24" s="1" t="s">
        <v>104</v>
      </c>
      <c r="I24" s="1" t="str">
        <f aca="false">A24&amp;"|"&amp;"["&amp;B24&amp;"](9_筆記/资治通鉴"&amp;SUBSTITUTE(B24,"卷","")&amp;".html)|"&amp;C24&amp;"|"&amp;D24&amp;"|"&amp;E24&amp;"|"&amp;H24</f>
        <v>315|[卷23](9_筆記/资治通鉴23.html)|漢紀十五|-86|-75|漢昭帝至12年</v>
      </c>
    </row>
    <row r="25" customFormat="false" ht="13.5" hidden="false" customHeight="false" outlineLevel="0" collapsed="false">
      <c r="A25" s="1" t="n">
        <v>316</v>
      </c>
      <c r="B25" s="1" t="str">
        <f aca="false">VLOOKUP($A25,統計!$A:$G,2,)</f>
        <v>卷24</v>
      </c>
      <c r="C25" s="1" t="s">
        <v>105</v>
      </c>
      <c r="D25" s="1" t="n">
        <f aca="false">VLOOKUP($A25,統計!$A:$G,6,)</f>
        <v>-74</v>
      </c>
      <c r="E25" s="1" t="n">
        <f aca="false">VLOOKUP($A25,統計!$A:$G,7,)</f>
        <v>-68</v>
      </c>
      <c r="F25" s="1" t="s">
        <v>106</v>
      </c>
      <c r="G25" s="1" t="s">
        <v>107</v>
      </c>
      <c r="H25" s="1" t="s">
        <v>108</v>
      </c>
      <c r="I25" s="1" t="str">
        <f aca="false">A25&amp;"|"&amp;"["&amp;B25&amp;"](9_筆記/资治通鉴"&amp;SUBSTITUTE(B25,"卷","")&amp;".html)|"&amp;C25&amp;"|"&amp;D25&amp;"|"&amp;E25&amp;"|"&amp;H25</f>
        <v>316|[卷24](9_筆記/资治通鉴24.html)|漢紀十六|-74|-68|漢昭帝13年、漢廢帝、漢宣帝至6年</v>
      </c>
    </row>
    <row r="26" customFormat="false" ht="13.5" hidden="false" customHeight="false" outlineLevel="0" collapsed="false">
      <c r="A26" s="1" t="n">
        <v>317</v>
      </c>
      <c r="B26" s="1" t="str">
        <f aca="false">VLOOKUP($A26,統計!$A:$G,2,)</f>
        <v>卷25</v>
      </c>
      <c r="C26" s="1" t="s">
        <v>109</v>
      </c>
      <c r="D26" s="1" t="n">
        <f aca="false">VLOOKUP($A26,統計!$A:$G,6,)</f>
        <v>-67</v>
      </c>
      <c r="E26" s="1" t="n">
        <f aca="false">VLOOKUP($A26,統計!$A:$G,7,)</f>
        <v>-62</v>
      </c>
      <c r="G26" s="1" t="s">
        <v>110</v>
      </c>
      <c r="H26" s="1" t="s">
        <v>111</v>
      </c>
      <c r="I26" s="1" t="str">
        <f aca="false">A26&amp;"|"&amp;"["&amp;B26&amp;"](9_筆記/资治通鉴"&amp;SUBSTITUTE(B26,"卷","")&amp;".html)|"&amp;C26&amp;"|"&amp;D26&amp;"|"&amp;E26&amp;"|"&amp;H26</f>
        <v>317|[卷25](9_筆記/资治通鉴25.html)|漢紀十七|-67|-62|漢宣帝7年至12年</v>
      </c>
    </row>
    <row r="27" customFormat="false" ht="13.5" hidden="false" customHeight="false" outlineLevel="0" collapsed="false">
      <c r="A27" s="1" t="n">
        <v>318</v>
      </c>
      <c r="B27" s="1" t="str">
        <f aca="false">VLOOKUP($A27,統計!$A:$G,2,)</f>
        <v>卷26</v>
      </c>
      <c r="C27" s="1" t="s">
        <v>112</v>
      </c>
      <c r="D27" s="1" t="n">
        <f aca="false">VLOOKUP($A27,統計!$A:$G,6,)</f>
        <v>-61</v>
      </c>
      <c r="E27" s="1" t="n">
        <f aca="false">VLOOKUP($A27,統計!$A:$G,7,)</f>
        <v>-59</v>
      </c>
      <c r="H27" s="1" t="s">
        <v>113</v>
      </c>
      <c r="I27" s="1" t="str">
        <f aca="false">A27&amp;"|"&amp;"["&amp;B27&amp;"](9_筆記/资治通鉴"&amp;SUBSTITUTE(B27,"卷","")&amp;".html)|"&amp;C27&amp;"|"&amp;D27&amp;"|"&amp;E27&amp;"|"&amp;H27</f>
        <v>318|[卷26](9_筆記/资治通鉴26.html)|漢紀十八|-61|-59|漢宣帝13年至15年</v>
      </c>
    </row>
    <row r="28" customFormat="false" ht="13.5" hidden="false" customHeight="false" outlineLevel="0" collapsed="false">
      <c r="A28" s="1" t="n">
        <v>319</v>
      </c>
      <c r="B28" s="1" t="str">
        <f aca="false">VLOOKUP($A28,統計!$A:$G,2,)</f>
        <v>卷27</v>
      </c>
      <c r="C28" s="1" t="s">
        <v>114</v>
      </c>
      <c r="D28" s="1" t="n">
        <f aca="false">VLOOKUP($A28,統計!$A:$G,6,)</f>
        <v>-58</v>
      </c>
      <c r="E28" s="1" t="n">
        <f aca="false">VLOOKUP($A28,統計!$A:$G,7,)</f>
        <v>-49</v>
      </c>
      <c r="F28" s="1" t="s">
        <v>115</v>
      </c>
      <c r="G28" s="1" t="s">
        <v>116</v>
      </c>
      <c r="H28" s="1" t="s">
        <v>117</v>
      </c>
      <c r="I28" s="1" t="str">
        <f aca="false">A28&amp;"|"&amp;"["&amp;B28&amp;"](9_筆記/资治通鉴"&amp;SUBSTITUTE(B28,"卷","")&amp;".html)|"&amp;C28&amp;"|"&amp;D28&amp;"|"&amp;E28&amp;"|"&amp;H28</f>
        <v>319|[卷27](9_筆記/资治通鉴27.html)|漢紀十九|-58|-49|漢宣帝16年至25年</v>
      </c>
    </row>
    <row r="29" customFormat="false" ht="13.5" hidden="false" customHeight="false" outlineLevel="0" collapsed="false">
      <c r="A29" s="1" t="n">
        <v>320</v>
      </c>
      <c r="B29" s="1" t="str">
        <f aca="false">VLOOKUP($A29,統計!$A:$G,2,)</f>
        <v>卷28</v>
      </c>
      <c r="C29" s="1" t="s">
        <v>118</v>
      </c>
      <c r="D29" s="1" t="n">
        <f aca="false">VLOOKUP($A29,統計!$A:$G,6,)</f>
        <v>-48</v>
      </c>
      <c r="E29" s="1" t="n">
        <f aca="false">VLOOKUP($A29,統計!$A:$G,7,)</f>
        <v>-42</v>
      </c>
      <c r="G29" s="1" t="s">
        <v>119</v>
      </c>
      <c r="H29" s="1" t="s">
        <v>120</v>
      </c>
      <c r="I29" s="1" t="str">
        <f aca="false">A29&amp;"|"&amp;"["&amp;B29&amp;"](9_筆記/资治通鉴"&amp;SUBSTITUTE(B29,"卷","")&amp;".html)|"&amp;C29&amp;"|"&amp;D29&amp;"|"&amp;E29&amp;"|"&amp;H29</f>
        <v>320|[卷28](9_筆記/资治通鉴28.html)|漢紀二十|-48|-42|漢元帝至7年</v>
      </c>
    </row>
    <row r="30" customFormat="false" ht="13.5" hidden="false" customHeight="false" outlineLevel="0" collapsed="false">
      <c r="A30" s="1" t="n">
        <v>321</v>
      </c>
      <c r="B30" s="1" t="str">
        <f aca="false">VLOOKUP($A30,統計!$A:$G,2,)</f>
        <v>卷29</v>
      </c>
      <c r="C30" s="1" t="s">
        <v>121</v>
      </c>
      <c r="D30" s="1" t="n">
        <f aca="false">VLOOKUP($A30,統計!$A:$G,6,)</f>
        <v>-41</v>
      </c>
      <c r="E30" s="1" t="n">
        <f aca="false">VLOOKUP($A30,統計!$A:$G,7,)</f>
        <v>-33</v>
      </c>
      <c r="F30" s="1" t="s">
        <v>122</v>
      </c>
      <c r="H30" s="1" t="s">
        <v>123</v>
      </c>
      <c r="I30" s="1" t="str">
        <f aca="false">A30&amp;"|"&amp;"["&amp;B30&amp;"](9_筆記/资治通鉴"&amp;SUBSTITUTE(B30,"卷","")&amp;".html)|"&amp;C30&amp;"|"&amp;D30&amp;"|"&amp;E30&amp;"|"&amp;H30</f>
        <v>321|[卷29](9_筆記/资治通鉴29.html)|漢紀二十一|-41|-33|漢元帝8年至16年</v>
      </c>
    </row>
    <row r="31" customFormat="false" ht="13.5" hidden="false" customHeight="false" outlineLevel="0" collapsed="false">
      <c r="A31" s="1" t="n">
        <v>322</v>
      </c>
      <c r="B31" s="1" t="str">
        <f aca="false">VLOOKUP($A31,統計!$A:$G,2,)</f>
        <v>卷30</v>
      </c>
      <c r="C31" s="1" t="s">
        <v>124</v>
      </c>
      <c r="D31" s="1" t="n">
        <f aca="false">VLOOKUP($A31,統計!$A:$G,6,)</f>
        <v>-32</v>
      </c>
      <c r="E31" s="1" t="n">
        <f aca="false">VLOOKUP($A31,統計!$A:$G,7,)</f>
        <v>-23</v>
      </c>
      <c r="F31" s="1" t="s">
        <v>125</v>
      </c>
      <c r="H31" s="1" t="s">
        <v>126</v>
      </c>
      <c r="I31" s="1" t="str">
        <f aca="false">A31&amp;"|"&amp;"["&amp;B31&amp;"](9_筆記/资治通鉴"&amp;SUBSTITUTE(B31,"卷","")&amp;".html)|"&amp;C31&amp;"|"&amp;D31&amp;"|"&amp;E31&amp;"|"&amp;H31</f>
        <v>322|[卷30](9_筆記/资治通鉴30.html)|漢紀二十二|-32|-23|漢成帝至10年</v>
      </c>
    </row>
    <row r="32" customFormat="false" ht="13.5" hidden="false" customHeight="false" outlineLevel="0" collapsed="false">
      <c r="A32" s="1" t="n">
        <v>323</v>
      </c>
      <c r="B32" s="1" t="str">
        <f aca="false">VLOOKUP($A32,統計!$A:$G,2,)</f>
        <v>卷31</v>
      </c>
      <c r="C32" s="1" t="s">
        <v>127</v>
      </c>
      <c r="D32" s="1" t="n">
        <f aca="false">VLOOKUP($A32,統計!$A:$G,6,)</f>
        <v>-22</v>
      </c>
      <c r="E32" s="1" t="n">
        <f aca="false">VLOOKUP($A32,統計!$A:$G,7,)</f>
        <v>-14</v>
      </c>
      <c r="F32" s="1" t="s">
        <v>128</v>
      </c>
      <c r="G32" s="1" t="s">
        <v>129</v>
      </c>
      <c r="H32" s="1" t="s">
        <v>130</v>
      </c>
      <c r="I32" s="1" t="str">
        <f aca="false">A32&amp;"|"&amp;"["&amp;B32&amp;"](9_筆記/资治通鉴"&amp;SUBSTITUTE(B32,"卷","")&amp;".html)|"&amp;C32&amp;"|"&amp;D32&amp;"|"&amp;E32&amp;"|"&amp;H32</f>
        <v>323|[卷31](9_筆記/资治通鉴31.html)|漢紀二十三|-22|-14|漢成帝11年19年</v>
      </c>
    </row>
    <row r="33" customFormat="false" ht="13.5" hidden="false" customHeight="false" outlineLevel="0" collapsed="false">
      <c r="A33" s="1" t="n">
        <v>324</v>
      </c>
      <c r="B33" s="1" t="str">
        <f aca="false">VLOOKUP($A33,統計!$A:$G,2,)</f>
        <v>卷32</v>
      </c>
      <c r="C33" s="1" t="s">
        <v>131</v>
      </c>
      <c r="D33" s="1" t="n">
        <f aca="false">VLOOKUP($A33,統計!$A:$G,6,)</f>
        <v>-13</v>
      </c>
      <c r="E33" s="1" t="n">
        <f aca="false">VLOOKUP($A33,統計!$A:$G,7,)</f>
        <v>-8</v>
      </c>
      <c r="F33" s="1" t="s">
        <v>132</v>
      </c>
      <c r="H33" s="1" t="s">
        <v>133</v>
      </c>
      <c r="I33" s="1" t="str">
        <f aca="false">A33&amp;"|"&amp;"["&amp;B33&amp;"](9_筆記/资治通鉴"&amp;SUBSTITUTE(B33,"卷","")&amp;".html)|"&amp;C33&amp;"|"&amp;D33&amp;"|"&amp;E33&amp;"|"&amp;H33</f>
        <v>324|[卷32](9_筆記/资治通鉴32.html)|漢紀二十四|-13|-8|漢成帝20年至25年</v>
      </c>
    </row>
    <row r="34" customFormat="false" ht="13.5" hidden="false" customHeight="false" outlineLevel="0" collapsed="false">
      <c r="A34" s="1" t="n">
        <v>325</v>
      </c>
      <c r="B34" s="1" t="str">
        <f aca="false">VLOOKUP($A34,統計!$A:$G,2,)</f>
        <v>卷33</v>
      </c>
      <c r="C34" s="1" t="s">
        <v>134</v>
      </c>
      <c r="D34" s="1" t="n">
        <f aca="false">VLOOKUP($A34,統計!$A:$G,6,)</f>
        <v>-7</v>
      </c>
      <c r="E34" s="1" t="n">
        <f aca="false">VLOOKUP($A34,統計!$A:$G,7,)</f>
        <v>-6</v>
      </c>
      <c r="F34" s="1" t="s">
        <v>135</v>
      </c>
      <c r="H34" s="1" t="s">
        <v>136</v>
      </c>
      <c r="I34" s="1" t="str">
        <f aca="false">A34&amp;"|"&amp;"["&amp;B34&amp;"](9_筆記/资治通鉴"&amp;SUBSTITUTE(B34,"卷","")&amp;".html)|"&amp;C34&amp;"|"&amp;D34&amp;"|"&amp;E34&amp;"|"&amp;H34</f>
        <v>325|[卷33](9_筆記/资治通鉴33.html)|漢紀二十五|-7|-6|漢成帝26年、漢哀帝元年</v>
      </c>
    </row>
    <row r="35" customFormat="false" ht="13.5" hidden="false" customHeight="false" outlineLevel="0" collapsed="false">
      <c r="A35" s="1" t="n">
        <v>326</v>
      </c>
      <c r="B35" s="1" t="str">
        <f aca="false">VLOOKUP($A35,統計!$A:$G,2,)</f>
        <v>卷34</v>
      </c>
      <c r="C35" s="1" t="s">
        <v>137</v>
      </c>
      <c r="D35" s="1" t="n">
        <f aca="false">VLOOKUP($A35,統計!$A:$G,6,)</f>
        <v>-5</v>
      </c>
      <c r="E35" s="1" t="n">
        <f aca="false">VLOOKUP($A35,統計!$A:$G,7,)</f>
        <v>-3</v>
      </c>
      <c r="G35" s="1" t="s">
        <v>138</v>
      </c>
      <c r="H35" s="1" t="s">
        <v>139</v>
      </c>
      <c r="I35" s="1" t="str">
        <f aca="false">A35&amp;"|"&amp;"["&amp;B35&amp;"](9_筆記/资治通鉴"&amp;SUBSTITUTE(B35,"卷","")&amp;".html)|"&amp;C35&amp;"|"&amp;D35&amp;"|"&amp;E35&amp;"|"&amp;H35</f>
        <v>326|[卷34](9_筆記/资治通鉴34.html)|漢紀二十六|-5|-3|漢哀帝2年至4年</v>
      </c>
    </row>
    <row r="36" customFormat="false" ht="13.5" hidden="false" customHeight="false" outlineLevel="0" collapsed="false">
      <c r="A36" s="1" t="n">
        <v>327</v>
      </c>
      <c r="B36" s="1" t="str">
        <f aca="false">VLOOKUP($A36,統計!$A:$G,2,)</f>
        <v>卷35</v>
      </c>
      <c r="C36" s="1" t="s">
        <v>140</v>
      </c>
      <c r="D36" s="1" t="n">
        <f aca="false">VLOOKUP($A36,統計!$A:$G,6,)</f>
        <v>-2</v>
      </c>
      <c r="E36" s="1" t="n">
        <f aca="false">VLOOKUP($A36,統計!$A:$G,7,)</f>
        <v>2</v>
      </c>
      <c r="F36" s="1" t="s">
        <v>141</v>
      </c>
      <c r="G36" s="1" t="s">
        <v>142</v>
      </c>
      <c r="H36" s="1" t="s">
        <v>143</v>
      </c>
      <c r="I36" s="1" t="str">
        <f aca="false">A36&amp;"|"&amp;"["&amp;B36&amp;"](9_筆記/资治通鉴"&amp;SUBSTITUTE(B36,"卷","")&amp;".html)|"&amp;C36&amp;"|"&amp;D36&amp;"|"&amp;E36&amp;"|"&amp;H36</f>
        <v>327|[卷35](9_筆記/资治通鉴35.html)|漢紀二十七|-2|2|漢哀帝5年至6年、漢平帝至2年</v>
      </c>
    </row>
    <row r="37" customFormat="false" ht="13.5" hidden="false" customHeight="false" outlineLevel="0" collapsed="false">
      <c r="A37" s="1" t="n">
        <v>328</v>
      </c>
      <c r="B37" s="1" t="str">
        <f aca="false">VLOOKUP($A37,統計!$A:$G,2,)</f>
        <v>卷36</v>
      </c>
      <c r="C37" s="1" t="s">
        <v>144</v>
      </c>
      <c r="D37" s="1" t="n">
        <f aca="false">VLOOKUP($A37,統計!$A:$G,6,)</f>
        <v>3</v>
      </c>
      <c r="E37" s="1" t="n">
        <f aca="false">VLOOKUP($A37,統計!$A:$G,7,)</f>
        <v>8</v>
      </c>
      <c r="G37" s="1" t="s">
        <v>145</v>
      </c>
      <c r="H37" s="1" t="s">
        <v>146</v>
      </c>
      <c r="I37" s="1" t="str">
        <f aca="false">A37&amp;"|"&amp;"["&amp;B37&amp;"](9_筆記/资治通鉴"&amp;SUBSTITUTE(B37,"卷","")&amp;".html)|"&amp;C37&amp;"|"&amp;D37&amp;"|"&amp;E37&amp;"|"&amp;H37</f>
        <v>328|[卷36](9_筆記/资治通鉴36.html)|漢紀二十八|3|8|漢平帝3年至6年、王莽居攝、始初至3年</v>
      </c>
    </row>
    <row r="38" customFormat="false" ht="13.5" hidden="false" customHeight="false" outlineLevel="0" collapsed="false">
      <c r="A38" s="1" t="n">
        <v>401</v>
      </c>
      <c r="B38" s="1" t="str">
        <f aca="false">VLOOKUP($A38,統計!$A:$G,2,)</f>
        <v>卷37</v>
      </c>
      <c r="C38" s="1" t="s">
        <v>147</v>
      </c>
      <c r="D38" s="1" t="n">
        <f aca="false">VLOOKUP($A38,統計!$A:$G,6,)</f>
        <v>9</v>
      </c>
      <c r="E38" s="1" t="n">
        <f aca="false">VLOOKUP($A38,統計!$A:$G,7,)</f>
        <v>14</v>
      </c>
      <c r="G38" s="1" t="s">
        <v>148</v>
      </c>
      <c r="H38" s="1" t="s">
        <v>149</v>
      </c>
      <c r="I38" s="1" t="str">
        <f aca="false">A38&amp;"|"&amp;"["&amp;B38&amp;"](9_筆記/资治通鉴"&amp;SUBSTITUTE(B38,"卷","")&amp;".html)|"&amp;C38&amp;"|"&amp;D38&amp;"|"&amp;E38&amp;"|"&amp;H38</f>
        <v>401|[卷37](9_筆記/资治通鉴37.html)|漢紀二十九|9|14|王莽至6年</v>
      </c>
    </row>
    <row r="39" customFormat="false" ht="13.5" hidden="false" customHeight="false" outlineLevel="0" collapsed="false">
      <c r="A39" s="1" t="n">
        <v>402</v>
      </c>
      <c r="B39" s="1" t="str">
        <f aca="false">VLOOKUP($A39,統計!$A:$G,2,)</f>
        <v>卷38</v>
      </c>
      <c r="C39" s="1" t="s">
        <v>150</v>
      </c>
      <c r="D39" s="1" t="n">
        <f aca="false">VLOOKUP($A39,統計!$A:$G,6,)</f>
        <v>15</v>
      </c>
      <c r="E39" s="1" t="n">
        <f aca="false">VLOOKUP($A39,統計!$A:$G,7,)</f>
        <v>22</v>
      </c>
      <c r="G39" s="1" t="s">
        <v>151</v>
      </c>
      <c r="H39" s="1" t="s">
        <v>152</v>
      </c>
      <c r="I39" s="1" t="str">
        <f aca="false">A39&amp;"|"&amp;"["&amp;B39&amp;"](9_筆記/资治通鉴"&amp;SUBSTITUTE(B39,"卷","")&amp;".html)|"&amp;C39&amp;"|"&amp;D39&amp;"|"&amp;E39&amp;"|"&amp;H39</f>
        <v>402|[卷38](9_筆記/资治通鉴38.html)|漢紀三十|15|22|王莽7年至14年</v>
      </c>
    </row>
    <row r="40" customFormat="false" ht="13.5" hidden="false" customHeight="false" outlineLevel="0" collapsed="false">
      <c r="A40" s="1" t="n">
        <v>403</v>
      </c>
      <c r="B40" s="1" t="str">
        <f aca="false">VLOOKUP($A40,統計!$A:$G,2,)</f>
        <v>卷39</v>
      </c>
      <c r="C40" s="1" t="s">
        <v>153</v>
      </c>
      <c r="D40" s="1" t="n">
        <f aca="false">VLOOKUP($A40,統計!$A:$G,6,)</f>
        <v>23</v>
      </c>
      <c r="E40" s="1" t="n">
        <f aca="false">VLOOKUP($A40,統計!$A:$G,7,)</f>
        <v>24</v>
      </c>
      <c r="G40" s="1" t="s">
        <v>154</v>
      </c>
      <c r="H40" s="1" t="s">
        <v>155</v>
      </c>
      <c r="I40" s="1" t="str">
        <f aca="false">A40&amp;"|"&amp;"["&amp;B40&amp;"](9_筆記/资治通鉴"&amp;SUBSTITUTE(B40,"卷","")&amp;".html)|"&amp;C40&amp;"|"&amp;D40&amp;"|"&amp;E40&amp;"|"&amp;H40</f>
        <v>403|[卷39](9_筆記/资治通鉴39.html)|漢紀三十一|23|24|王莽15年、玄漢至2年</v>
      </c>
    </row>
    <row r="41" customFormat="false" ht="13.5" hidden="false" customHeight="false" outlineLevel="0" collapsed="false">
      <c r="A41" s="1" t="n">
        <v>501</v>
      </c>
      <c r="B41" s="1" t="str">
        <f aca="false">VLOOKUP($A41,統計!$A:$G,2,)</f>
        <v>卷40</v>
      </c>
      <c r="C41" s="1" t="s">
        <v>156</v>
      </c>
      <c r="D41" s="1" t="n">
        <f aca="false">VLOOKUP($A41,統計!$A:$G,6,)</f>
        <v>25</v>
      </c>
      <c r="E41" s="1" t="n">
        <f aca="false">VLOOKUP($A41,統計!$A:$G,7,)</f>
        <v>26</v>
      </c>
      <c r="H41" s="1" t="s">
        <v>157</v>
      </c>
      <c r="I41" s="1" t="str">
        <f aca="false">A41&amp;"|"&amp;"["&amp;B41&amp;"](9_筆記/资治通鉴"&amp;SUBSTITUTE(B41,"卷","")&amp;".html)|"&amp;C41&amp;"|"&amp;D41&amp;"|"&amp;E41&amp;"|"&amp;H41</f>
        <v>501|[卷40](9_筆記/资治通鉴40.html)|漢紀三十二|25|26|漢光武帝至2年</v>
      </c>
    </row>
    <row r="42" customFormat="false" ht="13.5" hidden="false" customHeight="false" outlineLevel="0" collapsed="false">
      <c r="A42" s="1" t="n">
        <v>502</v>
      </c>
      <c r="B42" s="1" t="str">
        <f aca="false">VLOOKUP($A42,統計!$A:$G,2,)</f>
        <v>卷41</v>
      </c>
      <c r="C42" s="1" t="s">
        <v>158</v>
      </c>
      <c r="D42" s="1" t="n">
        <f aca="false">VLOOKUP($A42,統計!$A:$G,6,)</f>
        <v>27</v>
      </c>
      <c r="E42" s="1" t="n">
        <f aca="false">VLOOKUP($A42,統計!$A:$G,7,)</f>
        <v>29</v>
      </c>
      <c r="F42" s="1" t="s">
        <v>159</v>
      </c>
      <c r="H42" s="1" t="s">
        <v>160</v>
      </c>
      <c r="I42" s="1" t="str">
        <f aca="false">A42&amp;"|"&amp;"["&amp;B42&amp;"](9_筆記/资治通鉴"&amp;SUBSTITUTE(B42,"卷","")&amp;".html)|"&amp;C42&amp;"|"&amp;D42&amp;"|"&amp;E42&amp;"|"&amp;H42</f>
        <v>502|[卷41](9_筆記/资治通鉴41.html)|漢紀三十三|27|29|漢光武帝3年至5年</v>
      </c>
    </row>
    <row r="43" customFormat="false" ht="13.5" hidden="false" customHeight="false" outlineLevel="0" collapsed="false">
      <c r="A43" s="1" t="n">
        <v>503</v>
      </c>
      <c r="B43" s="1" t="str">
        <f aca="false">VLOOKUP($A43,統計!$A:$G,2,)</f>
        <v>卷42</v>
      </c>
      <c r="C43" s="1" t="s">
        <v>161</v>
      </c>
      <c r="D43" s="1" t="n">
        <f aca="false">VLOOKUP($A43,統計!$A:$G,6,)</f>
        <v>30</v>
      </c>
      <c r="E43" s="1" t="n">
        <f aca="false">VLOOKUP($A43,統計!$A:$G,7,)</f>
        <v>35</v>
      </c>
      <c r="F43" s="1" t="s">
        <v>162</v>
      </c>
      <c r="H43" s="1" t="s">
        <v>163</v>
      </c>
      <c r="I43" s="1" t="str">
        <f aca="false">A43&amp;"|"&amp;"["&amp;B43&amp;"](9_筆記/资治通鉴"&amp;SUBSTITUTE(B43,"卷","")&amp;".html)|"&amp;C43&amp;"|"&amp;D43&amp;"|"&amp;E43&amp;"|"&amp;H43</f>
        <v>503|[卷42](9_筆記/资治通鉴42.html)|漢紀三十四|30|35|漢光武帝6年至11年</v>
      </c>
    </row>
    <row r="44" customFormat="false" ht="13.5" hidden="false" customHeight="false" outlineLevel="0" collapsed="false">
      <c r="A44" s="1" t="n">
        <v>504</v>
      </c>
      <c r="B44" s="1" t="str">
        <f aca="false">VLOOKUP($A44,統計!$A:$G,2,)</f>
        <v>卷43</v>
      </c>
      <c r="C44" s="1" t="s">
        <v>164</v>
      </c>
      <c r="D44" s="1" t="n">
        <f aca="false">VLOOKUP($A44,統計!$A:$G,6,)</f>
        <v>36</v>
      </c>
      <c r="E44" s="1" t="n">
        <f aca="false">VLOOKUP($A44,統計!$A:$G,7,)</f>
        <v>46</v>
      </c>
      <c r="G44" s="1" t="s">
        <v>165</v>
      </c>
      <c r="H44" s="1" t="s">
        <v>166</v>
      </c>
      <c r="I44" s="1" t="str">
        <f aca="false">A44&amp;"|"&amp;"["&amp;B44&amp;"](9_筆記/资治通鉴"&amp;SUBSTITUTE(B44,"卷","")&amp;".html)|"&amp;C44&amp;"|"&amp;D44&amp;"|"&amp;E44&amp;"|"&amp;H44</f>
        <v>504|[卷43](9_筆記/资治通鉴43.html)|漢紀三十五|36|46|漢光武帝12年至22年</v>
      </c>
    </row>
    <row r="45" customFormat="false" ht="13.5" hidden="false" customHeight="false" outlineLevel="0" collapsed="false">
      <c r="A45" s="1" t="n">
        <v>505</v>
      </c>
      <c r="B45" s="1" t="str">
        <f aca="false">VLOOKUP($A45,統計!$A:$G,2,)</f>
        <v>卷44</v>
      </c>
      <c r="C45" s="1" t="s">
        <v>167</v>
      </c>
      <c r="D45" s="1" t="n">
        <f aca="false">VLOOKUP($A45,統計!$A:$G,6,)</f>
        <v>47</v>
      </c>
      <c r="E45" s="1" t="n">
        <f aca="false">VLOOKUP($A45,統計!$A:$G,7,)</f>
        <v>60</v>
      </c>
      <c r="G45" s="1" t="s">
        <v>168</v>
      </c>
      <c r="H45" s="1" t="s">
        <v>169</v>
      </c>
      <c r="I45" s="1" t="str">
        <f aca="false">A45&amp;"|"&amp;"["&amp;B45&amp;"](9_筆記/资治通鉴"&amp;SUBSTITUTE(B45,"卷","")&amp;".html)|"&amp;C45&amp;"|"&amp;D45&amp;"|"&amp;E45&amp;"|"&amp;H45</f>
        <v>505|[卷44](9_筆記/资治通鉴44.html)|漢紀三十六|47|60|漢光武帝23年至33年、漢明帝至3年</v>
      </c>
    </row>
    <row r="46" customFormat="false" ht="13.5" hidden="false" customHeight="false" outlineLevel="0" collapsed="false">
      <c r="A46" s="1" t="n">
        <v>506</v>
      </c>
      <c r="B46" s="1" t="str">
        <f aca="false">VLOOKUP($A46,統計!$A:$G,2,)</f>
        <v>卷45</v>
      </c>
      <c r="C46" s="1" t="s">
        <v>170</v>
      </c>
      <c r="D46" s="1" t="n">
        <f aca="false">VLOOKUP($A46,統計!$A:$G,6,)</f>
        <v>61</v>
      </c>
      <c r="E46" s="1" t="n">
        <f aca="false">VLOOKUP($A46,統計!$A:$G,7,)</f>
        <v>75</v>
      </c>
      <c r="F46" s="1" t="s">
        <v>171</v>
      </c>
      <c r="G46" s="1" t="s">
        <v>172</v>
      </c>
      <c r="H46" s="1" t="s">
        <v>173</v>
      </c>
      <c r="I46" s="1" t="str">
        <f aca="false">A46&amp;"|"&amp;"["&amp;B46&amp;"](9_筆記/资治通鉴"&amp;SUBSTITUTE(B46,"卷","")&amp;".html)|"&amp;C46&amp;"|"&amp;D46&amp;"|"&amp;E46&amp;"|"&amp;H46</f>
        <v>506|[卷45](9_筆記/资治通鉴45.html)|漢紀三十七|61|75|漢明帝4年至18年</v>
      </c>
    </row>
    <row r="47" customFormat="false" ht="13.5" hidden="false" customHeight="false" outlineLevel="0" collapsed="false">
      <c r="A47" s="1" t="n">
        <v>507</v>
      </c>
      <c r="B47" s="1" t="str">
        <f aca="false">VLOOKUP($A47,統計!$A:$G,2,)</f>
        <v>卷46</v>
      </c>
      <c r="C47" s="1" t="s">
        <v>174</v>
      </c>
      <c r="D47" s="1" t="n">
        <f aca="false">VLOOKUP($A47,統計!$A:$G,6,)</f>
        <v>76</v>
      </c>
      <c r="E47" s="1" t="n">
        <f aca="false">VLOOKUP($A47,統計!$A:$G,7,)</f>
        <v>84</v>
      </c>
      <c r="F47" s="1" t="s">
        <v>175</v>
      </c>
      <c r="H47" s="1" t="s">
        <v>176</v>
      </c>
      <c r="I47" s="1" t="str">
        <f aca="false">A47&amp;"|"&amp;"["&amp;B47&amp;"](9_筆記/资治通鉴"&amp;SUBSTITUTE(B47,"卷","")&amp;".html)|"&amp;C47&amp;"|"&amp;D47&amp;"|"&amp;E47&amp;"|"&amp;H47</f>
        <v>507|[卷46](9_筆記/资治通鉴46.html)|漢紀三十八|76|84|漢章帝至9年</v>
      </c>
    </row>
    <row r="48" customFormat="false" ht="13.5" hidden="false" customHeight="false" outlineLevel="0" collapsed="false">
      <c r="A48" s="1" t="n">
        <v>508</v>
      </c>
      <c r="B48" s="1" t="str">
        <f aca="false">VLOOKUP($A48,統計!$A:$G,2,)</f>
        <v>卷47</v>
      </c>
      <c r="C48" s="1" t="s">
        <v>177</v>
      </c>
      <c r="D48" s="1" t="n">
        <f aca="false">VLOOKUP($A48,統計!$A:$G,6,)</f>
        <v>85</v>
      </c>
      <c r="E48" s="1" t="n">
        <f aca="false">VLOOKUP($A48,統計!$A:$G,7,)</f>
        <v>91</v>
      </c>
      <c r="F48" s="1" t="s">
        <v>178</v>
      </c>
      <c r="G48" s="1" t="s">
        <v>179</v>
      </c>
      <c r="H48" s="1" t="s">
        <v>180</v>
      </c>
      <c r="I48" s="1" t="str">
        <f aca="false">A48&amp;"|"&amp;"["&amp;B48&amp;"](9_筆記/资治通鉴"&amp;SUBSTITUTE(B48,"卷","")&amp;".html)|"&amp;C48&amp;"|"&amp;D48&amp;"|"&amp;E48&amp;"|"&amp;H48</f>
        <v>508|[卷47](9_筆記/资治通鉴47.html)|漢紀三十九|85|91|漢章帝10年至13年、漢和帝至3年</v>
      </c>
    </row>
    <row r="49" customFormat="false" ht="13.5" hidden="false" customHeight="false" outlineLevel="0" collapsed="false">
      <c r="A49" s="1" t="n">
        <v>509</v>
      </c>
      <c r="B49" s="1" t="str">
        <f aca="false">VLOOKUP($A49,統計!$A:$G,2,)</f>
        <v>卷48</v>
      </c>
      <c r="C49" s="1" t="s">
        <v>181</v>
      </c>
      <c r="D49" s="1" t="n">
        <f aca="false">VLOOKUP($A49,統計!$A:$G,6,)</f>
        <v>92</v>
      </c>
      <c r="E49" s="1" t="n">
        <f aca="false">VLOOKUP($A49,統計!$A:$G,7,)</f>
        <v>105</v>
      </c>
      <c r="G49" s="1" t="s">
        <v>182</v>
      </c>
      <c r="H49" s="1" t="s">
        <v>183</v>
      </c>
      <c r="I49" s="1" t="str">
        <f aca="false">A49&amp;"|"&amp;"["&amp;B49&amp;"](9_筆記/资治通鉴"&amp;SUBSTITUTE(B49,"卷","")&amp;".html)|"&amp;C49&amp;"|"&amp;D49&amp;"|"&amp;E49&amp;"|"&amp;H49</f>
        <v>509|[卷48](9_筆記/资治通鉴48.html)|漢紀四十|92|105|漢和帝4年至17年</v>
      </c>
    </row>
    <row r="50" customFormat="false" ht="13.5" hidden="false" customHeight="false" outlineLevel="0" collapsed="false">
      <c r="A50" s="1" t="n">
        <v>510</v>
      </c>
      <c r="B50" s="1" t="str">
        <f aca="false">VLOOKUP($A50,統計!$A:$G,2,)</f>
        <v>卷49</v>
      </c>
      <c r="C50" s="1" t="s">
        <v>184</v>
      </c>
      <c r="D50" s="1" t="n">
        <f aca="false">VLOOKUP($A50,統計!$A:$G,6,)</f>
        <v>106</v>
      </c>
      <c r="E50" s="1" t="n">
        <f aca="false">VLOOKUP($A50,統計!$A:$G,7,)</f>
        <v>115</v>
      </c>
      <c r="H50" s="9" t="s">
        <v>185</v>
      </c>
      <c r="I50" s="1" t="str">
        <f aca="false">A50&amp;"|"&amp;"["&amp;B50&amp;"](9_筆記/资治通鉴"&amp;SUBSTITUTE(B50,"卷","")&amp;".html)|"&amp;C50&amp;"|"&amp;D50&amp;"|"&amp;E50&amp;"|"&amp;H50</f>
        <v>510|[卷49](9_筆記/资治通鉴49.html)|漢紀四十一|106|115|漢殤帝元年、漢安帝至9年</v>
      </c>
    </row>
    <row r="51" customFormat="false" ht="13.5" hidden="false" customHeight="false" outlineLevel="0" collapsed="false">
      <c r="A51" s="1" t="n">
        <v>511</v>
      </c>
      <c r="B51" s="1" t="str">
        <f aca="false">VLOOKUP($A51,統計!$A:$G,2,)</f>
        <v>卷50</v>
      </c>
      <c r="C51" s="1" t="s">
        <v>186</v>
      </c>
      <c r="D51" s="1" t="n">
        <f aca="false">VLOOKUP($A51,統計!$A:$G,6,)</f>
        <v>116</v>
      </c>
      <c r="E51" s="1" t="n">
        <f aca="false">VLOOKUP($A51,統計!$A:$G,7,)</f>
        <v>124</v>
      </c>
      <c r="F51" s="1" t="s">
        <v>187</v>
      </c>
      <c r="G51" s="1" t="s">
        <v>188</v>
      </c>
      <c r="H51" s="9" t="s">
        <v>189</v>
      </c>
      <c r="I51" s="1" t="str">
        <f aca="false">A51&amp;"|"&amp;"["&amp;B51&amp;"](9_筆記/资治通鉴"&amp;SUBSTITUTE(B51,"卷","")&amp;".html)|"&amp;C51&amp;"|"&amp;D51&amp;"|"&amp;E51&amp;"|"&amp;H51</f>
        <v>511|[卷50](9_筆記/资治通鉴50.html)|漢紀四十二|116|124|漢安帝10年至18年</v>
      </c>
    </row>
    <row r="52" customFormat="false" ht="13.5" hidden="false" customHeight="false" outlineLevel="0" collapsed="false">
      <c r="A52" s="1" t="n">
        <v>512</v>
      </c>
      <c r="B52" s="1" t="str">
        <f aca="false">VLOOKUP($A52,統計!$A:$G,2,)</f>
        <v>卷51</v>
      </c>
      <c r="C52" s="1" t="s">
        <v>190</v>
      </c>
      <c r="D52" s="1" t="n">
        <f aca="false">VLOOKUP($A52,統計!$A:$G,6,)</f>
        <v>125</v>
      </c>
      <c r="E52" s="1" t="n">
        <f aca="false">VLOOKUP($A52,統計!$A:$G,7,)</f>
        <v>133</v>
      </c>
      <c r="G52" s="1" t="s">
        <v>191</v>
      </c>
      <c r="H52" s="1" t="s">
        <v>192</v>
      </c>
      <c r="I52" s="1" t="str">
        <f aca="false">A52&amp;"|"&amp;"["&amp;B52&amp;"](9_筆記/资治通鉴"&amp;SUBSTITUTE(B52,"卷","")&amp;".html)|"&amp;C52&amp;"|"&amp;D52&amp;"|"&amp;E52&amp;"|"&amp;H52</f>
        <v>512|[卷51](9_筆記/资治通鉴51.html)|漢紀四十三|125|133|漢安帝19年、前少帝劉懿、漢順帝至8年</v>
      </c>
    </row>
    <row r="53" customFormat="false" ht="13.5" hidden="false" customHeight="false" outlineLevel="0" collapsed="false">
      <c r="A53" s="1" t="n">
        <v>513</v>
      </c>
      <c r="B53" s="1" t="str">
        <f aca="false">VLOOKUP($A53,統計!$A:$G,2,)</f>
        <v>卷52</v>
      </c>
      <c r="C53" s="1" t="s">
        <v>193</v>
      </c>
      <c r="D53" s="1" t="n">
        <f aca="false">VLOOKUP($A53,統計!$A:$G,6,)</f>
        <v>134</v>
      </c>
      <c r="E53" s="1" t="n">
        <f aca="false">VLOOKUP($A53,統計!$A:$G,7,)</f>
        <v>145</v>
      </c>
      <c r="H53" s="1" t="s">
        <v>194</v>
      </c>
      <c r="I53" s="1" t="str">
        <f aca="false">A53&amp;"|"&amp;"["&amp;B53&amp;"](9_筆記/资治通鉴"&amp;SUBSTITUTE(B53,"卷","")&amp;".html)|"&amp;C53&amp;"|"&amp;D53&amp;"|"&amp;E53&amp;"|"&amp;H53</f>
        <v>513|[卷52](9_筆記/资治通鉴52.html)|漢紀四十四|134|145|漢順帝9年至19年、漢沖帝、漢質帝</v>
      </c>
    </row>
    <row r="54" customFormat="false" ht="13.5" hidden="false" customHeight="false" outlineLevel="0" collapsed="false">
      <c r="A54" s="1" t="n">
        <v>514</v>
      </c>
      <c r="B54" s="1" t="str">
        <f aca="false">VLOOKUP($A54,統計!$A:$G,2,)</f>
        <v>卷53</v>
      </c>
      <c r="C54" s="1" t="s">
        <v>195</v>
      </c>
      <c r="D54" s="1" t="n">
        <f aca="false">VLOOKUP($A54,統計!$A:$G,6,)</f>
        <v>146</v>
      </c>
      <c r="E54" s="1" t="n">
        <f aca="false">VLOOKUP($A54,統計!$A:$G,7,)</f>
        <v>156</v>
      </c>
      <c r="F54" s="1" t="s">
        <v>196</v>
      </c>
      <c r="H54" s="1" t="s">
        <v>197</v>
      </c>
      <c r="I54" s="1" t="str">
        <f aca="false">A54&amp;"|"&amp;"["&amp;B54&amp;"](9_筆記/资治通鉴"&amp;SUBSTITUTE(B54,"卷","")&amp;".html)|"&amp;C54&amp;"|"&amp;D54&amp;"|"&amp;E54&amp;"|"&amp;H54</f>
        <v>514|[卷53](9_筆記/资治通鉴53.html)|漢紀四十五|146|156|漢桓帝至10年</v>
      </c>
    </row>
    <row r="55" customFormat="false" ht="13.5" hidden="false" customHeight="false" outlineLevel="0" collapsed="false">
      <c r="A55" s="1" t="n">
        <v>515</v>
      </c>
      <c r="B55" s="1" t="str">
        <f aca="false">VLOOKUP($A55,統計!$A:$G,2,)</f>
        <v>卷54</v>
      </c>
      <c r="C55" s="1" t="s">
        <v>198</v>
      </c>
      <c r="D55" s="1" t="n">
        <f aca="false">VLOOKUP($A55,統計!$A:$G,6,)</f>
        <v>157</v>
      </c>
      <c r="E55" s="1" t="n">
        <f aca="false">VLOOKUP($A55,統計!$A:$G,7,)</f>
        <v>163</v>
      </c>
      <c r="F55" s="1" t="s">
        <v>199</v>
      </c>
      <c r="G55" s="1" t="s">
        <v>200</v>
      </c>
      <c r="H55" s="1" t="s">
        <v>201</v>
      </c>
      <c r="I55" s="1" t="str">
        <f aca="false">A55&amp;"|"&amp;"["&amp;B55&amp;"](9_筆記/资治通鉴"&amp;SUBSTITUTE(B55,"卷","")&amp;".html)|"&amp;C55&amp;"|"&amp;D55&amp;"|"&amp;E55&amp;"|"&amp;H55</f>
        <v>515|[卷54](9_筆記/资治通鉴54.html)|漢紀四十六|157|163|漢桓帝11年至17年</v>
      </c>
    </row>
    <row r="56" customFormat="false" ht="13.5" hidden="false" customHeight="false" outlineLevel="0" collapsed="false">
      <c r="A56" s="1" t="n">
        <v>516</v>
      </c>
      <c r="B56" s="1" t="str">
        <f aca="false">VLOOKUP($A56,統計!$A:$G,2,)</f>
        <v>卷55</v>
      </c>
      <c r="C56" s="1" t="s">
        <v>202</v>
      </c>
      <c r="D56" s="1" t="n">
        <f aca="false">VLOOKUP($A56,統計!$A:$G,6,)</f>
        <v>164</v>
      </c>
      <c r="E56" s="1" t="n">
        <f aca="false">VLOOKUP($A56,統計!$A:$G,7,)</f>
        <v>166</v>
      </c>
      <c r="H56" s="1" t="s">
        <v>203</v>
      </c>
      <c r="I56" s="1" t="str">
        <f aca="false">A56&amp;"|"&amp;"["&amp;B56&amp;"](9_筆記/资治通鉴"&amp;SUBSTITUTE(B56,"卷","")&amp;".html)|"&amp;C56&amp;"|"&amp;D56&amp;"|"&amp;E56&amp;"|"&amp;H56</f>
        <v>516|[卷55](9_筆記/资治通鉴55.html)|漢紀四十七|164|166|漢桓帝18年至20年</v>
      </c>
    </row>
    <row r="57" customFormat="false" ht="13.5" hidden="false" customHeight="false" outlineLevel="0" collapsed="false">
      <c r="A57" s="1" t="n">
        <v>517</v>
      </c>
      <c r="B57" s="1" t="str">
        <f aca="false">VLOOKUP($A57,統計!$A:$G,2,)</f>
        <v>卷56</v>
      </c>
      <c r="C57" s="1" t="s">
        <v>204</v>
      </c>
      <c r="D57" s="1" t="n">
        <f aca="false">VLOOKUP($A57,統計!$A:$G,6,)</f>
        <v>167</v>
      </c>
      <c r="E57" s="1" t="n">
        <f aca="false">VLOOKUP($A57,統計!$A:$G,7,)</f>
        <v>171</v>
      </c>
      <c r="F57" s="1" t="s">
        <v>205</v>
      </c>
      <c r="H57" s="1" t="s">
        <v>206</v>
      </c>
      <c r="I57" s="1" t="str">
        <f aca="false">A57&amp;"|"&amp;"["&amp;B57&amp;"](9_筆記/资治通鉴"&amp;SUBSTITUTE(B57,"卷","")&amp;".html)|"&amp;C57&amp;"|"&amp;D57&amp;"|"&amp;E57&amp;"|"&amp;H57</f>
        <v>517|[卷56](9_筆記/资治通鉴56.html)|漢紀四十八|167|171|漢桓帝21年、漢靈帝至4年</v>
      </c>
    </row>
    <row r="58" customFormat="false" ht="13.5" hidden="false" customHeight="false" outlineLevel="0" collapsed="false">
      <c r="A58" s="1" t="n">
        <v>518</v>
      </c>
      <c r="B58" s="1" t="str">
        <f aca="false">VLOOKUP($A58,統計!$A:$G,2,)</f>
        <v>卷57</v>
      </c>
      <c r="C58" s="1" t="s">
        <v>207</v>
      </c>
      <c r="D58" s="1" t="n">
        <f aca="false">VLOOKUP($A58,統計!$A:$G,6,)</f>
        <v>172</v>
      </c>
      <c r="E58" s="1" t="n">
        <f aca="false">VLOOKUP($A58,統計!$A:$G,7,)</f>
        <v>180</v>
      </c>
      <c r="H58" s="1" t="s">
        <v>208</v>
      </c>
      <c r="I58" s="1" t="str">
        <f aca="false">A58&amp;"|"&amp;"["&amp;B58&amp;"](9_筆記/资治通鉴"&amp;SUBSTITUTE(B58,"卷","")&amp;".html)|"&amp;C58&amp;"|"&amp;D58&amp;"|"&amp;E58&amp;"|"&amp;H58</f>
        <v>518|[卷57](9_筆記/资治通鉴57.html)|漢紀四十九|172|180|漢靈帝5年至13年</v>
      </c>
    </row>
    <row r="59" customFormat="false" ht="13.5" hidden="false" customHeight="false" outlineLevel="0" collapsed="false">
      <c r="A59" s="1" t="n">
        <v>519</v>
      </c>
      <c r="B59" s="1" t="str">
        <f aca="false">VLOOKUP($A59,統計!$A:$G,2,)</f>
        <v>卷58</v>
      </c>
      <c r="C59" s="1" t="s">
        <v>209</v>
      </c>
      <c r="D59" s="1" t="n">
        <f aca="false">VLOOKUP($A59,統計!$A:$G,6,)</f>
        <v>181</v>
      </c>
      <c r="E59" s="1" t="n">
        <f aca="false">VLOOKUP($A59,統計!$A:$G,7,)</f>
        <v>187</v>
      </c>
      <c r="F59" s="1" t="s">
        <v>210</v>
      </c>
      <c r="H59" s="1" t="s">
        <v>211</v>
      </c>
      <c r="I59" s="1" t="str">
        <f aca="false">A59&amp;"|"&amp;"["&amp;B59&amp;"](9_筆記/资治通鉴"&amp;SUBSTITUTE(B59,"卷","")&amp;".html)|"&amp;C59&amp;"|"&amp;D59&amp;"|"&amp;E59&amp;"|"&amp;H59</f>
        <v>519|[卷58](9_筆記/资治通鉴58.html)|漢紀五十|181|187|漢靈帝14年至20年</v>
      </c>
    </row>
    <row r="60" customFormat="false" ht="13.5" hidden="false" customHeight="false" outlineLevel="0" collapsed="false">
      <c r="A60" s="1" t="n">
        <v>520</v>
      </c>
      <c r="B60" s="1" t="str">
        <f aca="false">VLOOKUP($A60,統計!$A:$G,2,)</f>
        <v>卷59</v>
      </c>
      <c r="C60" s="1" t="s">
        <v>212</v>
      </c>
      <c r="D60" s="1" t="n">
        <f aca="false">VLOOKUP($A60,統計!$A:$G,6,)</f>
        <v>188</v>
      </c>
      <c r="E60" s="1" t="n">
        <f aca="false">VLOOKUP($A60,統計!$A:$G,7,)</f>
        <v>190</v>
      </c>
      <c r="G60" s="1" t="s">
        <v>213</v>
      </c>
      <c r="H60" s="1" t="s">
        <v>214</v>
      </c>
      <c r="I60" s="1" t="str">
        <f aca="false">A60&amp;"|"&amp;"["&amp;B60&amp;"](9_筆記/资治通鉴"&amp;SUBSTITUTE(B60,"卷","")&amp;".html)|"&amp;C60&amp;"|"&amp;D60&amp;"|"&amp;E60&amp;"|"&amp;H60</f>
        <v>520|[卷59](9_筆記/资治通鉴59.html)|漢紀五十一|188|190|漢靈帝21年、劉辯、漢獻帝至2年</v>
      </c>
    </row>
    <row r="61" customFormat="false" ht="13.5" hidden="false" customHeight="false" outlineLevel="0" collapsed="false">
      <c r="A61" s="1" t="n">
        <v>521</v>
      </c>
      <c r="B61" s="1" t="str">
        <f aca="false">VLOOKUP($A61,統計!$A:$G,2,)</f>
        <v>卷60</v>
      </c>
      <c r="C61" s="1" t="s">
        <v>215</v>
      </c>
      <c r="D61" s="1" t="n">
        <f aca="false">VLOOKUP($A61,統計!$A:$G,6,)</f>
        <v>191</v>
      </c>
      <c r="E61" s="1" t="n">
        <f aca="false">VLOOKUP($A61,統計!$A:$G,7,)</f>
        <v>193</v>
      </c>
      <c r="F61" s="1" t="s">
        <v>216</v>
      </c>
      <c r="H61" s="1" t="s">
        <v>217</v>
      </c>
      <c r="I61" s="1" t="str">
        <f aca="false">A61&amp;"|"&amp;"["&amp;B61&amp;"](9_筆記/资治通鉴"&amp;SUBSTITUTE(B61,"卷","")&amp;".html)|"&amp;C61&amp;"|"&amp;D61&amp;"|"&amp;E61&amp;"|"&amp;H61</f>
        <v>521|[卷60](9_筆記/资治通鉴60.html)|漢紀五十二|191|193|漢獻帝3年至5年</v>
      </c>
    </row>
    <row r="62" customFormat="false" ht="13.5" hidden="false" customHeight="false" outlineLevel="0" collapsed="false">
      <c r="A62" s="1" t="n">
        <v>522</v>
      </c>
      <c r="B62" s="1" t="str">
        <f aca="false">VLOOKUP($A62,統計!$A:$G,2,)</f>
        <v>卷61</v>
      </c>
      <c r="C62" s="1" t="s">
        <v>218</v>
      </c>
      <c r="D62" s="1" t="n">
        <f aca="false">VLOOKUP($A62,統計!$A:$G,6,)</f>
        <v>194</v>
      </c>
      <c r="E62" s="1" t="n">
        <f aca="false">VLOOKUP($A62,統計!$A:$G,7,)</f>
        <v>195</v>
      </c>
      <c r="F62" s="1" t="s">
        <v>219</v>
      </c>
      <c r="H62" s="1" t="s">
        <v>220</v>
      </c>
      <c r="I62" s="1" t="str">
        <f aca="false">A62&amp;"|"&amp;"["&amp;B62&amp;"](9_筆記/资治通鉴"&amp;SUBSTITUTE(B62,"卷","")&amp;".html)|"&amp;C62&amp;"|"&amp;D62&amp;"|"&amp;E62&amp;"|"&amp;H62</f>
        <v>522|[卷61](9_筆記/资治通鉴61.html)|漢紀五十三|194|195|漢獻帝6年至7年</v>
      </c>
    </row>
    <row r="63" customFormat="false" ht="13.5" hidden="false" customHeight="false" outlineLevel="0" collapsed="false">
      <c r="A63" s="1" t="n">
        <v>523</v>
      </c>
      <c r="B63" s="1" t="str">
        <f aca="false">VLOOKUP($A63,統計!$A:$G,2,)</f>
        <v>卷62</v>
      </c>
      <c r="C63" s="1" t="s">
        <v>221</v>
      </c>
      <c r="D63" s="1" t="n">
        <f aca="false">VLOOKUP($A63,統計!$A:$G,6,)</f>
        <v>196</v>
      </c>
      <c r="E63" s="1" t="n">
        <f aca="false">VLOOKUP($A63,統計!$A:$G,7,)</f>
        <v>198</v>
      </c>
      <c r="F63" s="1" t="s">
        <v>222</v>
      </c>
      <c r="G63" s="1" t="s">
        <v>223</v>
      </c>
      <c r="H63" s="1" t="s">
        <v>224</v>
      </c>
      <c r="I63" s="1" t="str">
        <f aca="false">A63&amp;"|"&amp;"["&amp;B63&amp;"](9_筆記/资治通鉴"&amp;SUBSTITUTE(B63,"卷","")&amp;".html)|"&amp;C63&amp;"|"&amp;D63&amp;"|"&amp;E63&amp;"|"&amp;H63</f>
        <v>523|[卷62](9_筆記/资治通鉴62.html)|漢紀五十四|196|198|漢獻帝8年至10年</v>
      </c>
    </row>
    <row r="64" customFormat="false" ht="13.5" hidden="false" customHeight="false" outlineLevel="0" collapsed="false">
      <c r="A64" s="1" t="n">
        <v>524</v>
      </c>
      <c r="B64" s="1" t="str">
        <f aca="false">VLOOKUP($A64,統計!$A:$G,2,)</f>
        <v>卷63</v>
      </c>
      <c r="C64" s="1" t="s">
        <v>225</v>
      </c>
      <c r="D64" s="1" t="n">
        <f aca="false">VLOOKUP($A64,統計!$A:$G,6,)</f>
        <v>199</v>
      </c>
      <c r="E64" s="1" t="n">
        <f aca="false">VLOOKUP($A64,統計!$A:$G,7,)</f>
        <v>200</v>
      </c>
      <c r="H64" s="1" t="s">
        <v>226</v>
      </c>
      <c r="I64" s="1" t="str">
        <f aca="false">A64&amp;"|"&amp;"["&amp;B64&amp;"](9_筆記/资治通鉴"&amp;SUBSTITUTE(B64,"卷","")&amp;".html)|"&amp;C64&amp;"|"&amp;D64&amp;"|"&amp;E64&amp;"|"&amp;H64</f>
        <v>524|[卷63](9_筆記/资治通鉴63.html)|漢紀五十五|199|200|漢獻帝11年至12年</v>
      </c>
    </row>
    <row r="65" customFormat="false" ht="13.5" hidden="false" customHeight="false" outlineLevel="0" collapsed="false">
      <c r="A65" s="1" t="n">
        <v>525</v>
      </c>
      <c r="B65" s="1" t="str">
        <f aca="false">VLOOKUP($A65,統計!$A:$G,2,)</f>
        <v>卷64</v>
      </c>
      <c r="C65" s="1" t="s">
        <v>227</v>
      </c>
      <c r="D65" s="1" t="n">
        <f aca="false">VLOOKUP($A65,統計!$A:$G,6,)</f>
        <v>201</v>
      </c>
      <c r="E65" s="1" t="n">
        <f aca="false">VLOOKUP($A65,統計!$A:$G,7,)</f>
        <v>205</v>
      </c>
      <c r="F65" s="1" t="s">
        <v>228</v>
      </c>
      <c r="H65" s="1" t="s">
        <v>229</v>
      </c>
      <c r="I65" s="1" t="str">
        <f aca="false">A65&amp;"|"&amp;"["&amp;B65&amp;"](9_筆記/资治通鉴"&amp;SUBSTITUTE(B65,"卷","")&amp;".html)|"&amp;C65&amp;"|"&amp;D65&amp;"|"&amp;E65&amp;"|"&amp;H65</f>
        <v>525|[卷64](9_筆記/资治通鉴64.html)|漢紀五十六|201|205|漢獻帝13年至17年</v>
      </c>
    </row>
    <row r="66" customFormat="false" ht="13.5" hidden="false" customHeight="false" outlineLevel="0" collapsed="false">
      <c r="A66" s="1" t="n">
        <v>526</v>
      </c>
      <c r="B66" s="1" t="str">
        <f aca="false">VLOOKUP($A66,統計!$A:$G,2,)</f>
        <v>卷65</v>
      </c>
      <c r="C66" s="1" t="s">
        <v>230</v>
      </c>
      <c r="D66" s="1" t="n">
        <f aca="false">VLOOKUP($A66,統計!$A:$G,6,)</f>
        <v>206</v>
      </c>
      <c r="E66" s="1" t="n">
        <f aca="false">VLOOKUP($A66,統計!$A:$G,7,)</f>
        <v>208</v>
      </c>
      <c r="H66" s="1" t="s">
        <v>231</v>
      </c>
      <c r="I66" s="1" t="str">
        <f aca="false">A66&amp;"|"&amp;"["&amp;B66&amp;"](9_筆記/资治通鉴"&amp;SUBSTITUTE(B66,"卷","")&amp;".html)|"&amp;C66&amp;"|"&amp;D66&amp;"|"&amp;E66&amp;"|"&amp;H66</f>
        <v>526|[卷65](9_筆記/资治通鉴65.html)|漢紀五十七|206|208|漢獻帝18年至20年</v>
      </c>
    </row>
    <row r="67" customFormat="false" ht="13.5" hidden="false" customHeight="false" outlineLevel="0" collapsed="false">
      <c r="A67" s="1" t="n">
        <v>527</v>
      </c>
      <c r="B67" s="1" t="str">
        <f aca="false">VLOOKUP($A67,統計!$A:$G,2,)</f>
        <v>卷66</v>
      </c>
      <c r="C67" s="1" t="s">
        <v>232</v>
      </c>
      <c r="D67" s="1" t="n">
        <f aca="false">VLOOKUP($A67,統計!$A:$G,6,)</f>
        <v>209</v>
      </c>
      <c r="E67" s="1" t="n">
        <f aca="false">VLOOKUP($A67,統計!$A:$G,7,)</f>
        <v>213</v>
      </c>
      <c r="H67" s="1" t="s">
        <v>233</v>
      </c>
      <c r="I67" s="1" t="str">
        <f aca="false">A67&amp;"|"&amp;"["&amp;B67&amp;"](9_筆記/资治通鉴"&amp;SUBSTITUTE(B67,"卷","")&amp;".html)|"&amp;C67&amp;"|"&amp;D67&amp;"|"&amp;E67&amp;"|"&amp;H67</f>
        <v>527|[卷66](9_筆記/资治通鉴66.html)|漢紀五十八|209|213|漢獻帝21年至25年</v>
      </c>
    </row>
    <row r="68" customFormat="false" ht="13.5" hidden="false" customHeight="false" outlineLevel="0" collapsed="false">
      <c r="A68" s="1" t="n">
        <v>528</v>
      </c>
      <c r="B68" s="1" t="str">
        <f aca="false">VLOOKUP($A68,統計!$A:$G,2,)</f>
        <v>卷67</v>
      </c>
      <c r="C68" s="1" t="s">
        <v>234</v>
      </c>
      <c r="D68" s="1" t="n">
        <f aca="false">VLOOKUP($A68,統計!$A:$G,6,)</f>
        <v>214</v>
      </c>
      <c r="E68" s="1" t="n">
        <f aca="false">VLOOKUP($A68,統計!$A:$G,7,)</f>
        <v>216</v>
      </c>
      <c r="G68" s="1" t="s">
        <v>235</v>
      </c>
      <c r="H68" s="1" t="s">
        <v>236</v>
      </c>
      <c r="I68" s="1" t="str">
        <f aca="false">A68&amp;"|"&amp;"["&amp;B68&amp;"](9_筆記/资治通鉴"&amp;SUBSTITUTE(B68,"卷","")&amp;".html)|"&amp;C68&amp;"|"&amp;D68&amp;"|"&amp;E68&amp;"|"&amp;H68</f>
        <v>528|[卷67](9_筆記/资治通鉴67.html)|漢紀五十九|214|216|漢獻帝26年至28年</v>
      </c>
    </row>
    <row r="69" customFormat="false" ht="13.5" hidden="false" customHeight="false" outlineLevel="0" collapsed="false">
      <c r="A69" s="1" t="n">
        <v>529</v>
      </c>
      <c r="B69" s="1" t="str">
        <f aca="false">VLOOKUP($A69,統計!$A:$G,2,)</f>
        <v>卷68</v>
      </c>
      <c r="C69" s="1" t="s">
        <v>237</v>
      </c>
      <c r="D69" s="1" t="n">
        <f aca="false">VLOOKUP($A69,統計!$A:$G,6,)</f>
        <v>217</v>
      </c>
      <c r="E69" s="1" t="n">
        <f aca="false">VLOOKUP($A69,統計!$A:$G,7,)</f>
        <v>219</v>
      </c>
      <c r="H69" s="1" t="s">
        <v>238</v>
      </c>
      <c r="I69" s="1" t="str">
        <f aca="false">A69&amp;"|"&amp;"["&amp;B69&amp;"](9_筆記/资治通鉴"&amp;SUBSTITUTE(B69,"卷","")&amp;".html)|"&amp;C69&amp;"|"&amp;D69&amp;"|"&amp;E69&amp;"|"&amp;H69</f>
        <v>529|[卷68](9_筆記/资治通鉴68.html)|漢紀六十|217|219|漢獻帝29年至31年</v>
      </c>
    </row>
    <row r="70" customFormat="false" ht="13.5" hidden="false" customHeight="false" outlineLevel="0" collapsed="false">
      <c r="A70" s="1" t="n">
        <v>601</v>
      </c>
      <c r="B70" s="1" t="str">
        <f aca="false">VLOOKUP($A70,統計!$A:$G,2,)</f>
        <v>卷69</v>
      </c>
      <c r="C70" s="1" t="s">
        <v>239</v>
      </c>
      <c r="D70" s="1" t="n">
        <f aca="false">VLOOKUP($A70,統計!$A:$G,6,)</f>
        <v>220</v>
      </c>
      <c r="E70" s="1" t="n">
        <f aca="false">VLOOKUP($A70,統計!$A:$G,7,)</f>
        <v>222</v>
      </c>
      <c r="H70" s="1" t="s">
        <v>240</v>
      </c>
      <c r="I70" s="1" t="str">
        <f aca="false">A70&amp;"|"&amp;"["&amp;B70&amp;"](9_筆記/资治通鉴"&amp;SUBSTITUTE(B70,"卷","")&amp;".html)|"&amp;C70&amp;"|"&amp;D70&amp;"|"&amp;E70&amp;"|"&amp;H70</f>
        <v>601|[卷69](9_筆記/资治通鉴69.html)|魏紀一|220|222|曹丕至3年</v>
      </c>
    </row>
    <row r="71" customFormat="false" ht="13.5" hidden="false" customHeight="false" outlineLevel="0" collapsed="false">
      <c r="A71" s="1" t="n">
        <v>602</v>
      </c>
      <c r="B71" s="1" t="str">
        <f aca="false">VLOOKUP($A71,統計!$A:$G,2,)</f>
        <v>卷70</v>
      </c>
      <c r="C71" s="1" t="s">
        <v>241</v>
      </c>
      <c r="D71" s="1" t="n">
        <f aca="false">VLOOKUP($A71,統計!$A:$G,6,)</f>
        <v>223</v>
      </c>
      <c r="E71" s="1" t="n">
        <f aca="false">VLOOKUP($A71,統計!$A:$G,7,)</f>
        <v>227</v>
      </c>
      <c r="G71" s="1" t="s">
        <v>242</v>
      </c>
      <c r="H71" s="1" t="s">
        <v>243</v>
      </c>
      <c r="I71" s="1" t="str">
        <f aca="false">A71&amp;"|"&amp;"["&amp;B71&amp;"](9_筆記/资治通鉴"&amp;SUBSTITUTE(B71,"卷","")&amp;".html)|"&amp;C71&amp;"|"&amp;D71&amp;"|"&amp;E71&amp;"|"&amp;H71</f>
        <v>602|[卷70](9_筆記/资治通鉴70.html)|魏紀二|223|227|曹丕4年至7年、曹叡至2年</v>
      </c>
    </row>
    <row r="72" customFormat="false" ht="13.5" hidden="false" customHeight="false" outlineLevel="0" collapsed="false">
      <c r="A72" s="1" t="n">
        <v>603</v>
      </c>
      <c r="B72" s="1" t="str">
        <f aca="false">VLOOKUP($A72,統計!$A:$G,2,)</f>
        <v>卷71</v>
      </c>
      <c r="C72" s="1" t="s">
        <v>244</v>
      </c>
      <c r="D72" s="1" t="n">
        <f aca="false">VLOOKUP($A72,統計!$A:$G,6,)</f>
        <v>228</v>
      </c>
      <c r="E72" s="1" t="n">
        <f aca="false">VLOOKUP($A72,統計!$A:$G,7,)</f>
        <v>230</v>
      </c>
      <c r="H72" s="1" t="s">
        <v>245</v>
      </c>
      <c r="I72" s="1" t="str">
        <f aca="false">A72&amp;"|"&amp;"["&amp;B72&amp;"](9_筆記/资治通鉴"&amp;SUBSTITUTE(B72,"卷","")&amp;".html)|"&amp;C72&amp;"|"&amp;D72&amp;"|"&amp;E72&amp;"|"&amp;H72</f>
        <v>603|[卷71](9_筆記/资治通鉴71.html)|魏紀三|228|230|曹叡3年至5年</v>
      </c>
    </row>
    <row r="73" customFormat="false" ht="13.5" hidden="false" customHeight="false" outlineLevel="0" collapsed="false">
      <c r="A73" s="1" t="n">
        <v>604</v>
      </c>
      <c r="B73" s="1" t="str">
        <f aca="false">VLOOKUP($A73,統計!$A:$G,2,)</f>
        <v>卷72</v>
      </c>
      <c r="C73" s="1" t="s">
        <v>246</v>
      </c>
      <c r="D73" s="1" t="n">
        <f aca="false">VLOOKUP($A73,統計!$A:$G,6,)</f>
        <v>231</v>
      </c>
      <c r="E73" s="1" t="n">
        <f aca="false">VLOOKUP($A73,統計!$A:$G,7,)</f>
        <v>234</v>
      </c>
      <c r="G73" s="1" t="s">
        <v>247</v>
      </c>
      <c r="H73" s="1" t="s">
        <v>248</v>
      </c>
      <c r="I73" s="1" t="str">
        <f aca="false">A73&amp;"|"&amp;"["&amp;B73&amp;"](9_筆記/资治通鉴"&amp;SUBSTITUTE(B73,"卷","")&amp;".html)|"&amp;C73&amp;"|"&amp;D73&amp;"|"&amp;E73&amp;"|"&amp;H73</f>
        <v>604|[卷72](9_筆記/资治通鉴72.html)|魏紀四|231|234|曹叡6年至9年</v>
      </c>
    </row>
    <row r="74" customFormat="false" ht="13.5" hidden="false" customHeight="false" outlineLevel="0" collapsed="false">
      <c r="A74" s="1" t="n">
        <v>605</v>
      </c>
      <c r="B74" s="1" t="str">
        <f aca="false">VLOOKUP($A74,統計!$A:$G,2,)</f>
        <v>卷73</v>
      </c>
      <c r="C74" s="1" t="s">
        <v>249</v>
      </c>
      <c r="D74" s="1" t="n">
        <f aca="false">VLOOKUP($A74,統計!$A:$G,6,)</f>
        <v>235</v>
      </c>
      <c r="E74" s="1" t="n">
        <f aca="false">VLOOKUP($A74,統計!$A:$G,7,)</f>
        <v>237</v>
      </c>
      <c r="G74" s="1" t="s">
        <v>250</v>
      </c>
      <c r="H74" s="1" t="s">
        <v>251</v>
      </c>
      <c r="I74" s="1" t="str">
        <f aca="false">A74&amp;"|"&amp;"["&amp;B74&amp;"](9_筆記/资治通鉴"&amp;SUBSTITUTE(B74,"卷","")&amp;".html)|"&amp;C74&amp;"|"&amp;D74&amp;"|"&amp;E74&amp;"|"&amp;H74</f>
        <v>605|[卷73](9_筆記/资治通鉴73.html)|魏紀五|235|237|曹叡10年至12年</v>
      </c>
    </row>
    <row r="75" customFormat="false" ht="13.5" hidden="false" customHeight="false" outlineLevel="0" collapsed="false">
      <c r="A75" s="1" t="n">
        <v>606</v>
      </c>
      <c r="B75" s="1" t="str">
        <f aca="false">VLOOKUP($A75,統計!$A:$G,2,)</f>
        <v>卷74</v>
      </c>
      <c r="C75" s="1" t="s">
        <v>252</v>
      </c>
      <c r="D75" s="1" t="n">
        <f aca="false">VLOOKUP($A75,統計!$A:$G,6,)</f>
        <v>238</v>
      </c>
      <c r="E75" s="1" t="n">
        <f aca="false">VLOOKUP($A75,統計!$A:$G,7,)</f>
        <v>245</v>
      </c>
      <c r="F75" s="1" t="s">
        <v>253</v>
      </c>
      <c r="H75" s="1" t="s">
        <v>254</v>
      </c>
      <c r="I75" s="1" t="str">
        <f aca="false">A75&amp;"|"&amp;"["&amp;B75&amp;"](9_筆記/资治通鉴"&amp;SUBSTITUTE(B75,"卷","")&amp;".html)|"&amp;C75&amp;"|"&amp;D75&amp;"|"&amp;E75&amp;"|"&amp;H75</f>
        <v>606|[卷74](9_筆記/资治通鉴74.html)|魏紀六|238|245|曹叡13年至14年、曹芳至7年</v>
      </c>
    </row>
    <row r="76" customFormat="false" ht="13.5" hidden="false" customHeight="false" outlineLevel="0" collapsed="false">
      <c r="A76" s="1" t="n">
        <v>607</v>
      </c>
      <c r="B76" s="1" t="str">
        <f aca="false">VLOOKUP($A76,統計!$A:$G,2,)</f>
        <v>卷75</v>
      </c>
      <c r="C76" s="1" t="s">
        <v>255</v>
      </c>
      <c r="D76" s="1" t="n">
        <f aca="false">VLOOKUP($A76,統計!$A:$G,6,)</f>
        <v>246</v>
      </c>
      <c r="E76" s="1" t="n">
        <f aca="false">VLOOKUP($A76,統計!$A:$G,7,)</f>
        <v>252</v>
      </c>
      <c r="F76" s="1" t="s">
        <v>256</v>
      </c>
      <c r="G76" s="1" t="s">
        <v>257</v>
      </c>
      <c r="H76" s="1" t="s">
        <v>258</v>
      </c>
      <c r="I76" s="1" t="str">
        <f aca="false">A76&amp;"|"&amp;"["&amp;B76&amp;"](9_筆記/资治通鉴"&amp;SUBSTITUTE(B76,"卷","")&amp;".html)|"&amp;C76&amp;"|"&amp;D76&amp;"|"&amp;E76&amp;"|"&amp;H76</f>
        <v>607|[卷75](9_筆記/资治通鉴75.html)|魏紀七|246|252|曹芳8年至14年</v>
      </c>
    </row>
    <row r="77" customFormat="false" ht="13.5" hidden="false" customHeight="false" outlineLevel="0" collapsed="false">
      <c r="A77" s="1" t="n">
        <v>608</v>
      </c>
      <c r="B77" s="1" t="str">
        <f aca="false">VLOOKUP($A77,統計!$A:$G,2,)</f>
        <v>卷76</v>
      </c>
      <c r="C77" s="1" t="s">
        <v>259</v>
      </c>
      <c r="D77" s="1" t="n">
        <f aca="false">VLOOKUP($A77,統計!$A:$G,6,)</f>
        <v>253</v>
      </c>
      <c r="E77" s="1" t="n">
        <f aca="false">VLOOKUP($A77,統計!$A:$G,7,)</f>
        <v>255</v>
      </c>
      <c r="F77" s="1" t="s">
        <v>260</v>
      </c>
      <c r="H77" s="1" t="s">
        <v>261</v>
      </c>
      <c r="I77" s="1" t="str">
        <f aca="false">A77&amp;"|"&amp;"["&amp;B77&amp;"](9_筆記/资治通鉴"&amp;SUBSTITUTE(B77,"卷","")&amp;".html)|"&amp;C77&amp;"|"&amp;D77&amp;"|"&amp;E77&amp;"|"&amp;H77</f>
        <v>608|[卷76](9_筆記/资治通鉴76.html)|魏紀八|253|255|曹芳15年至16年、曹髦至2年</v>
      </c>
    </row>
    <row r="78" customFormat="false" ht="13.5" hidden="false" customHeight="false" outlineLevel="0" collapsed="false">
      <c r="A78" s="1" t="n">
        <v>609</v>
      </c>
      <c r="B78" s="1" t="str">
        <f aca="false">VLOOKUP($A78,統計!$A:$G,2,)</f>
        <v>卷77</v>
      </c>
      <c r="C78" s="1" t="s">
        <v>262</v>
      </c>
      <c r="D78" s="1" t="n">
        <f aca="false">VLOOKUP($A78,統計!$A:$G,6,)</f>
        <v>256</v>
      </c>
      <c r="E78" s="1" t="n">
        <f aca="false">VLOOKUP($A78,統計!$A:$G,7,)</f>
        <v>261</v>
      </c>
      <c r="F78" s="1" t="s">
        <v>263</v>
      </c>
      <c r="H78" s="1" t="s">
        <v>264</v>
      </c>
      <c r="I78" s="1" t="str">
        <f aca="false">A78&amp;"|"&amp;"["&amp;B78&amp;"](9_筆記/资治通鉴"&amp;SUBSTITUTE(B78,"卷","")&amp;".html)|"&amp;C78&amp;"|"&amp;D78&amp;"|"&amp;E78&amp;"|"&amp;H78</f>
        <v>609|[卷77](9_筆記/资治通鉴77.html)|魏紀九|256|261|曹髦3年至7年、曹奐至2年</v>
      </c>
    </row>
    <row r="79" customFormat="false" ht="13.5" hidden="false" customHeight="false" outlineLevel="0" collapsed="false">
      <c r="A79" s="1" t="n">
        <v>610</v>
      </c>
      <c r="B79" s="1" t="str">
        <f aca="false">VLOOKUP($A79,統計!$A:$G,2,)</f>
        <v>卷78</v>
      </c>
      <c r="C79" s="1" t="s">
        <v>265</v>
      </c>
      <c r="D79" s="1" t="n">
        <f aca="false">VLOOKUP($A79,統計!$A:$G,6,)</f>
        <v>262</v>
      </c>
      <c r="E79" s="1" t="n">
        <f aca="false">VLOOKUP($A79,統計!$A:$G,7,)</f>
        <v>264</v>
      </c>
      <c r="F79" s="1" t="s">
        <v>266</v>
      </c>
      <c r="H79" s="1" t="s">
        <v>267</v>
      </c>
      <c r="I79" s="1" t="str">
        <f aca="false">A79&amp;"|"&amp;"["&amp;B79&amp;"](9_筆記/资治通鉴"&amp;SUBSTITUTE(B79,"卷","")&amp;".html)|"&amp;C79&amp;"|"&amp;D79&amp;"|"&amp;E79&amp;"|"&amp;H79</f>
        <v>610|[卷78](9_筆記/资治通鉴78.html)|魏紀十|262|264|曹奐3年至5年</v>
      </c>
    </row>
    <row r="80" customFormat="false" ht="13.5" hidden="false" customHeight="false" outlineLevel="0" collapsed="false">
      <c r="A80" s="1" t="n">
        <v>701</v>
      </c>
      <c r="B80" s="1" t="str">
        <f aca="false">VLOOKUP($A80,統計!$A:$G,2,)</f>
        <v>卷79</v>
      </c>
      <c r="C80" s="1" t="s">
        <v>268</v>
      </c>
      <c r="D80" s="1" t="n">
        <f aca="false">VLOOKUP($A80,統計!$A:$G,6,)</f>
        <v>265</v>
      </c>
      <c r="E80" s="1" t="n">
        <f aca="false">VLOOKUP($A80,統計!$A:$G,7,)</f>
        <v>272</v>
      </c>
      <c r="H80" s="1" t="s">
        <v>269</v>
      </c>
      <c r="I80" s="1" t="str">
        <f aca="false">A80&amp;"|"&amp;"["&amp;B80&amp;"](9_筆記/资治通鉴"&amp;SUBSTITUTE(B80,"卷","")&amp;".html)|"&amp;C80&amp;"|"&amp;D80&amp;"|"&amp;E80&amp;"|"&amp;H80</f>
        <v>701|[卷79](9_筆記/资治通鉴79.html)|晉紀一|265|272|曹奐6年至7年、司馬炎至7年</v>
      </c>
    </row>
    <row r="81" customFormat="false" ht="13.5" hidden="false" customHeight="false" outlineLevel="0" collapsed="false">
      <c r="A81" s="1" t="n">
        <v>702</v>
      </c>
      <c r="B81" s="1" t="str">
        <f aca="false">VLOOKUP($A81,統計!$A:$G,2,)</f>
        <v>卷80</v>
      </c>
      <c r="C81" s="1" t="s">
        <v>270</v>
      </c>
      <c r="D81" s="1" t="n">
        <f aca="false">VLOOKUP($A81,統計!$A:$G,6,)</f>
        <v>273</v>
      </c>
      <c r="E81" s="1" t="n">
        <f aca="false">VLOOKUP($A81,統計!$A:$G,7,)</f>
        <v>279</v>
      </c>
      <c r="G81" s="1" t="s">
        <v>271</v>
      </c>
      <c r="H81" s="1" t="s">
        <v>272</v>
      </c>
      <c r="I81" s="1" t="str">
        <f aca="false">A81&amp;"|"&amp;"["&amp;B81&amp;"](9_筆記/资治通鉴"&amp;SUBSTITUTE(B81,"卷","")&amp;".html)|"&amp;C81&amp;"|"&amp;D81&amp;"|"&amp;E81&amp;"|"&amp;H81</f>
        <v>702|[卷80](9_筆記/资治通鉴80.html)|晉紀二|273|279|司馬炎8年至14年</v>
      </c>
    </row>
    <row r="82" customFormat="false" ht="13.5" hidden="false" customHeight="false" outlineLevel="0" collapsed="false">
      <c r="A82" s="1" t="n">
        <v>703</v>
      </c>
      <c r="B82" s="1" t="str">
        <f aca="false">VLOOKUP($A82,統計!$A:$G,2,)</f>
        <v>卷81</v>
      </c>
      <c r="C82" s="1" t="s">
        <v>273</v>
      </c>
      <c r="D82" s="1" t="n">
        <f aca="false">VLOOKUP($A82,統計!$A:$G,6,)</f>
        <v>280</v>
      </c>
      <c r="E82" s="1" t="n">
        <f aca="false">VLOOKUP($A82,統計!$A:$G,7,)</f>
        <v>288</v>
      </c>
      <c r="F82" s="1" t="s">
        <v>274</v>
      </c>
      <c r="H82" s="1" t="s">
        <v>275</v>
      </c>
      <c r="I82" s="1" t="str">
        <f aca="false">A82&amp;"|"&amp;"["&amp;B82&amp;"](9_筆記/资治通鉴"&amp;SUBSTITUTE(B82,"卷","")&amp;".html)|"&amp;C82&amp;"|"&amp;D82&amp;"|"&amp;E82&amp;"|"&amp;H82</f>
        <v>703|[卷81](9_筆記/资治通鉴81.html)|晉紀三|280|288|司馬炎15年至23年</v>
      </c>
    </row>
    <row r="83" customFormat="false" ht="13.5" hidden="false" customHeight="false" outlineLevel="0" collapsed="false">
      <c r="A83" s="1" t="n">
        <v>704</v>
      </c>
      <c r="B83" s="1" t="str">
        <f aca="false">VLOOKUP($A83,統計!$A:$G,2,)</f>
        <v>卷82</v>
      </c>
      <c r="C83" s="1" t="s">
        <v>276</v>
      </c>
      <c r="D83" s="1" t="n">
        <f aca="false">VLOOKUP($A83,統計!$A:$G,6,)</f>
        <v>289</v>
      </c>
      <c r="E83" s="1" t="n">
        <f aca="false">VLOOKUP($A83,統計!$A:$G,7,)</f>
        <v>298</v>
      </c>
      <c r="H83" s="1" t="s">
        <v>277</v>
      </c>
      <c r="I83" s="1" t="str">
        <f aca="false">A83&amp;"|"&amp;"["&amp;B83&amp;"](9_筆記/资治通鉴"&amp;SUBSTITUTE(B83,"卷","")&amp;".html)|"&amp;C83&amp;"|"&amp;D83&amp;"|"&amp;E83&amp;"|"&amp;H83</f>
        <v>704|[卷82](9_筆記/资治通鉴82.html)|晉紀四|289|298|司馬炎24年至25年、晉惠帝至9年</v>
      </c>
    </row>
    <row r="84" customFormat="false" ht="13.5" hidden="false" customHeight="false" outlineLevel="0" collapsed="false">
      <c r="A84" s="1" t="n">
        <v>705</v>
      </c>
      <c r="B84" s="1" t="str">
        <f aca="false">VLOOKUP($A84,統計!$A:$G,2,)</f>
        <v>卷83</v>
      </c>
      <c r="C84" s="1" t="s">
        <v>278</v>
      </c>
      <c r="D84" s="1" t="n">
        <f aca="false">VLOOKUP($A84,統計!$A:$G,6,)</f>
        <v>299</v>
      </c>
      <c r="E84" s="1" t="n">
        <f aca="false">VLOOKUP($A84,統計!$A:$G,7,)</f>
        <v>300</v>
      </c>
      <c r="H84" s="1" t="s">
        <v>279</v>
      </c>
      <c r="I84" s="1" t="str">
        <f aca="false">A84&amp;"|"&amp;"["&amp;B84&amp;"](9_筆記/资治通鉴"&amp;SUBSTITUTE(B84,"卷","")&amp;".html)|"&amp;C84&amp;"|"&amp;D84&amp;"|"&amp;E84&amp;"|"&amp;H84</f>
        <v>705|[卷83](9_筆記/资治通鉴83.html)|晉紀五|299|300|晉惠帝10年至11年</v>
      </c>
    </row>
    <row r="85" customFormat="false" ht="13.5" hidden="false" customHeight="false" outlineLevel="0" collapsed="false">
      <c r="A85" s="1" t="n">
        <v>706</v>
      </c>
      <c r="B85" s="1" t="str">
        <f aca="false">VLOOKUP($A85,統計!$A:$G,2,)</f>
        <v>卷84</v>
      </c>
      <c r="C85" s="1" t="s">
        <v>280</v>
      </c>
      <c r="D85" s="1" t="n">
        <f aca="false">VLOOKUP($A85,統計!$A:$G,6,)</f>
        <v>301</v>
      </c>
      <c r="E85" s="1" t="n">
        <f aca="false">VLOOKUP($A85,統計!$A:$G,7,)</f>
        <v>302</v>
      </c>
      <c r="H85" s="1" t="s">
        <v>281</v>
      </c>
      <c r="I85" s="1" t="str">
        <f aca="false">A85&amp;"|"&amp;"["&amp;B85&amp;"](9_筆記/资治通鉴"&amp;SUBSTITUTE(B85,"卷","")&amp;".html)|"&amp;C85&amp;"|"&amp;D85&amp;"|"&amp;E85&amp;"|"&amp;H85</f>
        <v>706|[卷84](9_筆記/资治通鉴84.html)|晉紀六|301|302|晉惠帝12年、司馬倫、晉惠帝13年</v>
      </c>
    </row>
    <row r="86" customFormat="false" ht="13.5" hidden="false" customHeight="false" outlineLevel="0" collapsed="false">
      <c r="A86" s="1" t="n">
        <v>707</v>
      </c>
      <c r="B86" s="1" t="str">
        <f aca="false">VLOOKUP($A86,統計!$A:$G,2,)</f>
        <v>卷85</v>
      </c>
      <c r="C86" s="1" t="s">
        <v>282</v>
      </c>
      <c r="D86" s="1" t="n">
        <f aca="false">VLOOKUP($A86,統計!$A:$G,6,)</f>
        <v>303</v>
      </c>
      <c r="E86" s="1" t="n">
        <f aca="false">VLOOKUP($A86,統計!$A:$G,7,)</f>
        <v>304</v>
      </c>
      <c r="G86" s="1" t="s">
        <v>283</v>
      </c>
      <c r="H86" s="1" t="s">
        <v>284</v>
      </c>
      <c r="I86" s="1" t="str">
        <f aca="false">A86&amp;"|"&amp;"["&amp;B86&amp;"](9_筆記/资治通鉴"&amp;SUBSTITUTE(B86,"卷","")&amp;".html)|"&amp;C86&amp;"|"&amp;D86&amp;"|"&amp;E86&amp;"|"&amp;H86</f>
        <v>707|[卷85](9_筆記/资治通鉴85.html)|晉紀七|303|304|晉惠帝14年至15年</v>
      </c>
    </row>
    <row r="87" customFormat="false" ht="13.5" hidden="false" customHeight="false" outlineLevel="0" collapsed="false">
      <c r="A87" s="1" t="n">
        <v>708</v>
      </c>
      <c r="B87" s="1" t="str">
        <f aca="false">VLOOKUP($A87,統計!$A:$G,2,)</f>
        <v>卷86</v>
      </c>
      <c r="C87" s="1" t="s">
        <v>285</v>
      </c>
      <c r="D87" s="1" t="n">
        <f aca="false">VLOOKUP($A87,統計!$A:$G,6,)</f>
        <v>305</v>
      </c>
      <c r="E87" s="1" t="n">
        <f aca="false">VLOOKUP($A87,統計!$A:$G,7,)</f>
        <v>308</v>
      </c>
      <c r="H87" s="1" t="s">
        <v>286</v>
      </c>
      <c r="I87" s="1" t="str">
        <f aca="false">A87&amp;"|"&amp;"["&amp;B87&amp;"](9_筆記/资治通鉴"&amp;SUBSTITUTE(B87,"卷","")&amp;".html)|"&amp;C87&amp;"|"&amp;D87&amp;"|"&amp;E87&amp;"|"&amp;H87</f>
        <v>708|[卷86](9_筆記/资治通鉴86.html)|晉紀八|305|308|晉惠帝16年至18年、晉懷帝至2年</v>
      </c>
    </row>
    <row r="88" customFormat="false" ht="13.5" hidden="false" customHeight="false" outlineLevel="0" collapsed="false">
      <c r="A88" s="1" t="n">
        <v>709</v>
      </c>
      <c r="B88" s="1" t="str">
        <f aca="false">VLOOKUP($A88,統計!$A:$G,2,)</f>
        <v>卷87</v>
      </c>
      <c r="C88" s="1" t="s">
        <v>287</v>
      </c>
      <c r="D88" s="1" t="n">
        <f aca="false">VLOOKUP($A88,統計!$A:$G,6,)</f>
        <v>309</v>
      </c>
      <c r="E88" s="1" t="n">
        <f aca="false">VLOOKUP($A88,統計!$A:$G,7,)</f>
        <v>311</v>
      </c>
      <c r="H88" s="1" t="s">
        <v>288</v>
      </c>
      <c r="I88" s="1" t="str">
        <f aca="false">A88&amp;"|"&amp;"["&amp;B88&amp;"](9_筆記/资治通鉴"&amp;SUBSTITUTE(B88,"卷","")&amp;".html)|"&amp;C88&amp;"|"&amp;D88&amp;"|"&amp;E88&amp;"|"&amp;H88</f>
        <v>709|[卷87](9_筆記/资治通鉴87.html)|晉紀九|309|311|晉懷帝3年至5年</v>
      </c>
    </row>
    <row r="89" customFormat="false" ht="13.5" hidden="false" customHeight="false" outlineLevel="0" collapsed="false">
      <c r="A89" s="1" t="n">
        <v>710</v>
      </c>
      <c r="B89" s="1" t="str">
        <f aca="false">VLOOKUP($A89,統計!$A:$G,2,)</f>
        <v>卷88</v>
      </c>
      <c r="C89" s="1" t="s">
        <v>289</v>
      </c>
      <c r="D89" s="1" t="n">
        <f aca="false">VLOOKUP($A89,統計!$A:$G,6,)</f>
        <v>312</v>
      </c>
      <c r="E89" s="1" t="n">
        <f aca="false">VLOOKUP($A89,統計!$A:$G,7,)</f>
        <v>313</v>
      </c>
      <c r="H89" s="1" t="s">
        <v>290</v>
      </c>
      <c r="I89" s="1" t="str">
        <f aca="false">A89&amp;"|"&amp;"["&amp;B89&amp;"](9_筆記/资治通鉴"&amp;SUBSTITUTE(B89,"卷","")&amp;".html)|"&amp;C89&amp;"|"&amp;D89&amp;"|"&amp;E89&amp;"|"&amp;H89</f>
        <v>710|[卷88](9_筆記/资治通鉴88.html)|晉紀十|312|313|晉懷帝6年至7年、晉愍帝元年</v>
      </c>
    </row>
    <row r="90" customFormat="false" ht="13.5" hidden="false" customHeight="false" outlineLevel="0" collapsed="false">
      <c r="A90" s="1" t="n">
        <v>711</v>
      </c>
      <c r="B90" s="1" t="str">
        <f aca="false">VLOOKUP($A90,統計!$A:$G,2,)</f>
        <v>卷89</v>
      </c>
      <c r="C90" s="1" t="s">
        <v>291</v>
      </c>
      <c r="D90" s="1" t="n">
        <f aca="false">VLOOKUP($A90,統計!$A:$G,6,)</f>
        <v>314</v>
      </c>
      <c r="E90" s="1" t="n">
        <f aca="false">VLOOKUP($A90,統計!$A:$G,7,)</f>
        <v>316</v>
      </c>
      <c r="H90" s="1" t="s">
        <v>292</v>
      </c>
      <c r="I90" s="1" t="str">
        <f aca="false">A90&amp;"|"&amp;"["&amp;B90&amp;"](9_筆記/资治通鉴"&amp;SUBSTITUTE(B90,"卷","")&amp;".html)|"&amp;C90&amp;"|"&amp;D90&amp;"|"&amp;E90&amp;"|"&amp;H90</f>
        <v>711|[卷89](9_筆記/资治通鉴89.html)|晉紀十一|314|316|晉愍帝2年至4年</v>
      </c>
    </row>
    <row r="91" customFormat="false" ht="13.5" hidden="false" customHeight="false" outlineLevel="0" collapsed="false">
      <c r="A91" s="1" t="n">
        <v>801</v>
      </c>
      <c r="B91" s="1" t="str">
        <f aca="false">VLOOKUP($A91,統計!$A:$G,2,)</f>
        <v>卷90</v>
      </c>
      <c r="C91" s="1" t="s">
        <v>293</v>
      </c>
      <c r="D91" s="1" t="n">
        <f aca="false">VLOOKUP($A91,統計!$A:$G,6,)</f>
        <v>317</v>
      </c>
      <c r="E91" s="1" t="n">
        <f aca="false">VLOOKUP($A91,統計!$A:$G,7,)</f>
        <v>318</v>
      </c>
      <c r="H91" s="1" t="s">
        <v>294</v>
      </c>
      <c r="I91" s="1" t="str">
        <f aca="false">A91&amp;"|"&amp;"["&amp;B91&amp;"](9_筆記/资治通鉴"&amp;SUBSTITUTE(B91,"卷","")&amp;".html)|"&amp;C91&amp;"|"&amp;D91&amp;"|"&amp;E91&amp;"|"&amp;H91</f>
        <v>801|[卷90](9_筆記/资治通鉴90.html)|晉紀十二|317|318|晉元帝至2年</v>
      </c>
    </row>
    <row r="92" customFormat="false" ht="13.5" hidden="false" customHeight="false" outlineLevel="0" collapsed="false">
      <c r="A92" s="1" t="n">
        <v>802</v>
      </c>
      <c r="B92" s="1" t="str">
        <f aca="false">VLOOKUP($A92,統計!$A:$G,2,)</f>
        <v>卷91</v>
      </c>
      <c r="C92" s="1" t="s">
        <v>295</v>
      </c>
      <c r="D92" s="1" t="n">
        <f aca="false">VLOOKUP($A92,統計!$A:$G,6,)</f>
        <v>319</v>
      </c>
      <c r="E92" s="1" t="n">
        <f aca="false">VLOOKUP($A92,統計!$A:$G,7,)</f>
        <v>321</v>
      </c>
      <c r="H92" s="1" t="s">
        <v>296</v>
      </c>
      <c r="I92" s="1" t="str">
        <f aca="false">A92&amp;"|"&amp;"["&amp;B92&amp;"](9_筆記/资治通鉴"&amp;SUBSTITUTE(B92,"卷","")&amp;".html)|"&amp;C92&amp;"|"&amp;D92&amp;"|"&amp;E92&amp;"|"&amp;H92</f>
        <v>802|[卷91](9_筆記/资治通鉴91.html)|晉紀十三|319|321|晉元帝3年至5年</v>
      </c>
    </row>
    <row r="93" customFormat="false" ht="13.5" hidden="false" customHeight="false" outlineLevel="0" collapsed="false">
      <c r="A93" s="1" t="n">
        <v>803</v>
      </c>
      <c r="B93" s="1" t="str">
        <f aca="false">VLOOKUP($A93,統計!$A:$G,2,)</f>
        <v>卷92</v>
      </c>
      <c r="C93" s="1" t="s">
        <v>297</v>
      </c>
      <c r="D93" s="1" t="n">
        <f aca="false">VLOOKUP($A93,統計!$A:$G,6,)</f>
        <v>322</v>
      </c>
      <c r="E93" s="1" t="n">
        <f aca="false">VLOOKUP($A93,統計!$A:$G,7,)</f>
        <v>323</v>
      </c>
      <c r="F93" s="1" t="s">
        <v>298</v>
      </c>
      <c r="H93" s="1" t="s">
        <v>299</v>
      </c>
      <c r="I93" s="1" t="str">
        <f aca="false">A93&amp;"|"&amp;"["&amp;B93&amp;"](9_筆記/资治通鉴"&amp;SUBSTITUTE(B93,"卷","")&amp;".html)|"&amp;C93&amp;"|"&amp;D93&amp;"|"&amp;E93&amp;"|"&amp;H93</f>
        <v>803|[卷92](9_筆記/资治通鉴92.html)|晉紀十四|322|323|晉元帝6年至7年、晉明帝元年</v>
      </c>
    </row>
    <row r="94" customFormat="false" ht="13.5" hidden="false" customHeight="false" outlineLevel="0" collapsed="false">
      <c r="A94" s="1" t="n">
        <v>804</v>
      </c>
      <c r="B94" s="1" t="str">
        <f aca="false">VLOOKUP($A94,統計!$A:$G,2,)</f>
        <v>卷93</v>
      </c>
      <c r="C94" s="1" t="s">
        <v>300</v>
      </c>
      <c r="D94" s="1" t="n">
        <f aca="false">VLOOKUP($A94,統計!$A:$G,6,)</f>
        <v>324</v>
      </c>
      <c r="E94" s="1" t="n">
        <f aca="false">VLOOKUP($A94,統計!$A:$G,7,)</f>
        <v>327</v>
      </c>
      <c r="H94" s="1" t="s">
        <v>301</v>
      </c>
      <c r="I94" s="1" t="str">
        <f aca="false">A94&amp;"|"&amp;"["&amp;B94&amp;"](9_筆記/资治通鉴"&amp;SUBSTITUTE(B94,"卷","")&amp;".html)|"&amp;C94&amp;"|"&amp;D94&amp;"|"&amp;E94&amp;"|"&amp;H94</f>
        <v>804|[卷93](9_筆記/资治通鉴93.html)|晉紀十五|324|327|晉明帝2年至3年、晉成帝至3年</v>
      </c>
    </row>
    <row r="95" customFormat="false" ht="13.5" hidden="false" customHeight="false" outlineLevel="0" collapsed="false">
      <c r="A95" s="1" t="n">
        <v>805</v>
      </c>
      <c r="B95" s="1" t="str">
        <f aca="false">VLOOKUP($A95,統計!$A:$G,2,)</f>
        <v>卷94</v>
      </c>
      <c r="C95" s="1" t="s">
        <v>302</v>
      </c>
      <c r="D95" s="1" t="n">
        <f aca="false">VLOOKUP($A95,統計!$A:$G,6,)</f>
        <v>328</v>
      </c>
      <c r="E95" s="1" t="n">
        <f aca="false">VLOOKUP($A95,統計!$A:$G,7,)</f>
        <v>331</v>
      </c>
      <c r="H95" s="1" t="s">
        <v>303</v>
      </c>
      <c r="I95" s="1" t="str">
        <f aca="false">A95&amp;"|"&amp;"["&amp;B95&amp;"](9_筆記/资治通鉴"&amp;SUBSTITUTE(B95,"卷","")&amp;".html)|"&amp;C95&amp;"|"&amp;D95&amp;"|"&amp;E95&amp;"|"&amp;H95</f>
        <v>805|[卷94](9_筆記/资治通鉴94.html)|晉紀十六|328|331|晉成帝4年至7年</v>
      </c>
    </row>
    <row r="96" customFormat="false" ht="13.5" hidden="false" customHeight="false" outlineLevel="0" collapsed="false">
      <c r="A96" s="1" t="n">
        <v>806</v>
      </c>
      <c r="B96" s="1" t="str">
        <f aca="false">VLOOKUP($A96,統計!$A:$G,2,)</f>
        <v>卷95</v>
      </c>
      <c r="C96" s="1" t="s">
        <v>304</v>
      </c>
      <c r="D96" s="1" t="n">
        <f aca="false">VLOOKUP($A96,統計!$A:$G,6,)</f>
        <v>332</v>
      </c>
      <c r="E96" s="1" t="n">
        <f aca="false">VLOOKUP($A96,統計!$A:$G,7,)</f>
        <v>337</v>
      </c>
      <c r="H96" s="1" t="s">
        <v>305</v>
      </c>
      <c r="I96" s="1" t="str">
        <f aca="false">A96&amp;"|"&amp;"["&amp;B96&amp;"](9_筆記/资治通鉴"&amp;SUBSTITUTE(B96,"卷","")&amp;".html)|"&amp;C96&amp;"|"&amp;D96&amp;"|"&amp;E96&amp;"|"&amp;H96</f>
        <v>806|[卷95](9_筆記/资治通鉴95.html)|晉紀十七|332|337|晉成帝8年至13年</v>
      </c>
    </row>
    <row r="97" customFormat="false" ht="13.5" hidden="false" customHeight="false" outlineLevel="0" collapsed="false">
      <c r="A97" s="1" t="n">
        <v>807</v>
      </c>
      <c r="B97" s="1" t="str">
        <f aca="false">VLOOKUP($A97,統計!$A:$G,2,)</f>
        <v>卷96</v>
      </c>
      <c r="C97" s="1" t="s">
        <v>306</v>
      </c>
      <c r="D97" s="1" t="n">
        <f aca="false">VLOOKUP($A97,統計!$A:$G,6,)</f>
        <v>338</v>
      </c>
      <c r="E97" s="1" t="n">
        <f aca="false">VLOOKUP($A97,統計!$A:$G,7,)</f>
        <v>341</v>
      </c>
      <c r="H97" s="1" t="s">
        <v>307</v>
      </c>
      <c r="I97" s="1" t="str">
        <f aca="false">A97&amp;"|"&amp;"["&amp;B97&amp;"](9_筆記/资治通鉴"&amp;SUBSTITUTE(B97,"卷","")&amp;".html)|"&amp;C97&amp;"|"&amp;D97&amp;"|"&amp;E97&amp;"|"&amp;H97</f>
        <v>807|[卷96](9_筆記/资治通鉴96.html)|晉紀十八|338|341|晉成帝14年至17年</v>
      </c>
    </row>
    <row r="98" customFormat="false" ht="13.5" hidden="false" customHeight="false" outlineLevel="0" collapsed="false">
      <c r="A98" s="1" t="n">
        <v>808</v>
      </c>
      <c r="B98" s="1" t="str">
        <f aca="false">VLOOKUP($A98,統計!$A:$G,2,)</f>
        <v>卷97</v>
      </c>
      <c r="C98" s="1" t="s">
        <v>308</v>
      </c>
      <c r="D98" s="1" t="n">
        <f aca="false">VLOOKUP($A98,統計!$A:$G,6,)</f>
        <v>342</v>
      </c>
      <c r="E98" s="1" t="n">
        <f aca="false">VLOOKUP($A98,統計!$A:$G,7,)</f>
        <v>347</v>
      </c>
      <c r="H98" s="1" t="s">
        <v>309</v>
      </c>
      <c r="I98" s="1" t="str">
        <f aca="false">A98&amp;"|"&amp;"["&amp;B98&amp;"](9_筆記/资治通鉴"&amp;SUBSTITUTE(B98,"卷","")&amp;".html)|"&amp;C98&amp;"|"&amp;D98&amp;"|"&amp;E98&amp;"|"&amp;H98</f>
        <v>808|[卷97](9_筆記/资治通鉴97.html)|晉紀十九|342|347|晉成帝18年、晉康帝共3年、晉穆帝至4年</v>
      </c>
    </row>
    <row r="99" customFormat="false" ht="13.5" hidden="false" customHeight="false" outlineLevel="0" collapsed="false">
      <c r="A99" s="1" t="n">
        <v>809</v>
      </c>
      <c r="B99" s="1" t="str">
        <f aca="false">VLOOKUP($A99,統計!$A:$G,2,)</f>
        <v>卷98</v>
      </c>
      <c r="C99" s="1" t="s">
        <v>310</v>
      </c>
      <c r="D99" s="1" t="n">
        <f aca="false">VLOOKUP($A99,統計!$A:$G,6,)</f>
        <v>348</v>
      </c>
      <c r="E99" s="1" t="n">
        <f aca="false">VLOOKUP($A99,統計!$A:$G,7,)</f>
        <v>350</v>
      </c>
      <c r="F99" s="1" t="s">
        <v>311</v>
      </c>
      <c r="G99" s="1" t="s">
        <v>312</v>
      </c>
      <c r="H99" s="1" t="s">
        <v>313</v>
      </c>
      <c r="I99" s="1" t="str">
        <f aca="false">A99&amp;"|"&amp;"["&amp;B99&amp;"](9_筆記/资治通鉴"&amp;SUBSTITUTE(B99,"卷","")&amp;".html)|"&amp;C99&amp;"|"&amp;D99&amp;"|"&amp;E99&amp;"|"&amp;H99</f>
        <v>809|[卷98](9_筆記/资治通鉴98.html)|晉紀二十|348|350|晉穆帝5年至7年</v>
      </c>
    </row>
    <row r="100" customFormat="false" ht="13.5" hidden="false" customHeight="false" outlineLevel="0" collapsed="false">
      <c r="A100" s="1" t="n">
        <v>810</v>
      </c>
      <c r="B100" s="1" t="str">
        <f aca="false">VLOOKUP($A100,統計!$A:$G,2,)</f>
        <v>卷99</v>
      </c>
      <c r="C100" s="1" t="s">
        <v>314</v>
      </c>
      <c r="D100" s="1" t="n">
        <f aca="false">VLOOKUP($A100,統計!$A:$G,6,)</f>
        <v>351</v>
      </c>
      <c r="E100" s="1" t="n">
        <f aca="false">VLOOKUP($A100,統計!$A:$G,7,)</f>
        <v>354</v>
      </c>
      <c r="H100" s="1" t="s">
        <v>315</v>
      </c>
      <c r="I100" s="1" t="str">
        <f aca="false">A100&amp;"|"&amp;"["&amp;B100&amp;"](9_筆記/资治通鉴"&amp;SUBSTITUTE(B100,"卷","")&amp;".html)|"&amp;C100&amp;"|"&amp;D100&amp;"|"&amp;E100&amp;"|"&amp;H100</f>
        <v>810|[卷99](9_筆記/资治通鉴99.html)|晉紀二十一|351|354|晉穆帝8年至11年</v>
      </c>
    </row>
    <row r="101" customFormat="false" ht="13.5" hidden="false" customHeight="false" outlineLevel="0" collapsed="false">
      <c r="A101" s="1" t="n">
        <v>811</v>
      </c>
      <c r="B101" s="1" t="str">
        <f aca="false">VLOOKUP($A101,統計!$A:$G,2,)</f>
        <v>卷100</v>
      </c>
      <c r="C101" s="1" t="s">
        <v>316</v>
      </c>
      <c r="D101" s="1" t="n">
        <f aca="false">VLOOKUP($A101,統計!$A:$G,6,)</f>
        <v>355</v>
      </c>
      <c r="E101" s="1" t="n">
        <f aca="false">VLOOKUP($A101,統計!$A:$G,7,)</f>
        <v>359</v>
      </c>
      <c r="H101" s="1" t="s">
        <v>317</v>
      </c>
      <c r="I101" s="1" t="str">
        <f aca="false">A101&amp;"|"&amp;"["&amp;B101&amp;"](9_筆記/资治通鉴"&amp;SUBSTITUTE(B101,"卷","")&amp;".html)|"&amp;C101&amp;"|"&amp;D101&amp;"|"&amp;E101&amp;"|"&amp;H101</f>
        <v>811|[卷100](9_筆記/资治通鉴100.html)|晉紀二十二|355|359|晉穆帝12年至16年</v>
      </c>
    </row>
    <row r="102" customFormat="false" ht="13.5" hidden="false" customHeight="false" outlineLevel="0" collapsed="false">
      <c r="A102" s="1" t="n">
        <v>812</v>
      </c>
      <c r="B102" s="1" t="str">
        <f aca="false">VLOOKUP($A102,統計!$A:$G,2,)</f>
        <v>卷101</v>
      </c>
      <c r="C102" s="1" t="s">
        <v>318</v>
      </c>
      <c r="D102" s="1" t="n">
        <f aca="false">VLOOKUP($A102,統計!$A:$G,6,)</f>
        <v>360</v>
      </c>
      <c r="E102" s="1" t="n">
        <f aca="false">VLOOKUP($A102,統計!$A:$G,7,)</f>
        <v>368</v>
      </c>
      <c r="H102" s="1" t="s">
        <v>319</v>
      </c>
      <c r="I102" s="1" t="str">
        <f aca="false">A102&amp;"|"&amp;"["&amp;B102&amp;"](9_筆記/资治通鉴"&amp;SUBSTITUTE(B102,"卷","")&amp;".html)|"&amp;C102&amp;"|"&amp;D102&amp;"|"&amp;E102&amp;"|"&amp;H102</f>
        <v>812|[卷101](9_筆記/资治通鉴101.html)|晉紀二十三|360|368|晉穆帝17年至18年、晉哀帝至5年、晉廢帝至4年</v>
      </c>
    </row>
    <row r="103" customFormat="false" ht="13.5" hidden="false" customHeight="false" outlineLevel="0" collapsed="false">
      <c r="A103" s="1" t="n">
        <v>813</v>
      </c>
      <c r="B103" s="1" t="str">
        <f aca="false">VLOOKUP($A103,統計!$A:$G,2,)</f>
        <v>卷102</v>
      </c>
      <c r="C103" s="1" t="s">
        <v>320</v>
      </c>
      <c r="D103" s="1" t="n">
        <f aca="false">VLOOKUP($A103,統計!$A:$G,6,)</f>
        <v>369</v>
      </c>
      <c r="E103" s="1" t="n">
        <f aca="false">VLOOKUP($A103,統計!$A:$G,7,)</f>
        <v>370</v>
      </c>
      <c r="H103" s="1" t="s">
        <v>321</v>
      </c>
      <c r="I103" s="1" t="str">
        <f aca="false">A103&amp;"|"&amp;"["&amp;B103&amp;"](9_筆記/资治通鉴"&amp;SUBSTITUTE(B103,"卷","")&amp;".html)|"&amp;C103&amp;"|"&amp;D103&amp;"|"&amp;E103&amp;"|"&amp;H103</f>
        <v>813|[卷102](9_筆記/资治通鉴102.html)|晉紀二十四|369|370|晉廢帝5年至6年</v>
      </c>
    </row>
    <row r="104" customFormat="false" ht="13.5" hidden="false" customHeight="false" outlineLevel="0" collapsed="false">
      <c r="A104" s="1" t="n">
        <v>814</v>
      </c>
      <c r="B104" s="1" t="str">
        <f aca="false">VLOOKUP($A104,統計!$A:$G,2,)</f>
        <v>卷103</v>
      </c>
      <c r="C104" s="1" t="s">
        <v>322</v>
      </c>
      <c r="D104" s="1" t="n">
        <f aca="false">VLOOKUP($A104,統計!$A:$G,6,)</f>
        <v>371</v>
      </c>
      <c r="E104" s="1" t="n">
        <f aca="false">VLOOKUP($A104,統計!$A:$G,7,)</f>
        <v>375</v>
      </c>
      <c r="H104" s="1" t="s">
        <v>323</v>
      </c>
      <c r="I104" s="1" t="str">
        <f aca="false">A104&amp;"|"&amp;"["&amp;B104&amp;"](9_筆記/资治通鉴"&amp;SUBSTITUTE(B104,"卷","")&amp;".html)|"&amp;C104&amp;"|"&amp;D104&amp;"|"&amp;E104&amp;"|"&amp;H104</f>
        <v>814|[卷103](9_筆記/资治通鉴103.html)|晉紀二十五|371|375|晉廢帝7年、晉簡文帝至2年、晉孝武帝至4年</v>
      </c>
    </row>
    <row r="105" customFormat="false" ht="13.5" hidden="false" customHeight="false" outlineLevel="0" collapsed="false">
      <c r="A105" s="1" t="n">
        <v>815</v>
      </c>
      <c r="B105" s="1" t="str">
        <f aca="false">VLOOKUP($A105,統計!$A:$G,2,)</f>
        <v>卷104</v>
      </c>
      <c r="C105" s="1" t="s">
        <v>324</v>
      </c>
      <c r="D105" s="1" t="n">
        <f aca="false">VLOOKUP($A105,統計!$A:$G,6,)</f>
        <v>376</v>
      </c>
      <c r="E105" s="1" t="n">
        <f aca="false">VLOOKUP($A105,統計!$A:$G,7,)</f>
        <v>382</v>
      </c>
      <c r="H105" s="1" t="s">
        <v>325</v>
      </c>
      <c r="I105" s="1" t="str">
        <f aca="false">A105&amp;"|"&amp;"["&amp;B105&amp;"](9_筆記/资治通鉴"&amp;SUBSTITUTE(B105,"卷","")&amp;".html)|"&amp;C105&amp;"|"&amp;D105&amp;"|"&amp;E105&amp;"|"&amp;H105</f>
        <v>815|[卷104](9_筆記/资治通鉴104.html)|晉紀二十六|376|382|晉孝武帝5年至11年</v>
      </c>
    </row>
    <row r="106" customFormat="false" ht="13.5" hidden="false" customHeight="false" outlineLevel="0" collapsed="false">
      <c r="A106" s="1" t="n">
        <v>816</v>
      </c>
      <c r="B106" s="1" t="str">
        <f aca="false">VLOOKUP($A106,統計!$A:$G,2,)</f>
        <v>卷105</v>
      </c>
      <c r="C106" s="1" t="s">
        <v>326</v>
      </c>
      <c r="D106" s="1" t="n">
        <f aca="false">VLOOKUP($A106,統計!$A:$G,6,)</f>
        <v>383</v>
      </c>
      <c r="E106" s="1" t="n">
        <f aca="false">VLOOKUP($A106,統計!$A:$G,7,)</f>
        <v>384</v>
      </c>
      <c r="H106" s="1" t="s">
        <v>327</v>
      </c>
      <c r="I106" s="1" t="str">
        <f aca="false">A106&amp;"|"&amp;"["&amp;B106&amp;"](9_筆記/资治通鉴"&amp;SUBSTITUTE(B106,"卷","")&amp;".html)|"&amp;C106&amp;"|"&amp;D106&amp;"|"&amp;E106&amp;"|"&amp;H106</f>
        <v>816|[卷105](9_筆記/资治通鉴105.html)|晉紀二十七|383|384|晉孝武帝12年至13年</v>
      </c>
    </row>
    <row r="107" customFormat="false" ht="13.5" hidden="false" customHeight="false" outlineLevel="0" collapsed="false">
      <c r="A107" s="1" t="n">
        <v>817</v>
      </c>
      <c r="B107" s="1" t="str">
        <f aca="false">VLOOKUP($A107,統計!$A:$G,2,)</f>
        <v>卷106</v>
      </c>
      <c r="C107" s="1" t="s">
        <v>328</v>
      </c>
      <c r="D107" s="1" t="n">
        <f aca="false">VLOOKUP($A107,統計!$A:$G,6,)</f>
        <v>385</v>
      </c>
      <c r="E107" s="1" t="n">
        <f aca="false">VLOOKUP($A107,統計!$A:$G,7,)</f>
        <v>386</v>
      </c>
      <c r="H107" s="1" t="s">
        <v>329</v>
      </c>
      <c r="I107" s="1" t="str">
        <f aca="false">A107&amp;"|"&amp;"["&amp;B107&amp;"](9_筆記/资治通鉴"&amp;SUBSTITUTE(B107,"卷","")&amp;".html)|"&amp;C107&amp;"|"&amp;D107&amp;"|"&amp;E107&amp;"|"&amp;H107</f>
        <v>817|[卷106](9_筆記/资治通鉴106.html)|晉紀二十八|385|386|晉孝武帝14年至15年</v>
      </c>
    </row>
    <row r="108" customFormat="false" ht="13.5" hidden="false" customHeight="false" outlineLevel="0" collapsed="false">
      <c r="A108" s="1" t="n">
        <v>818</v>
      </c>
      <c r="B108" s="1" t="str">
        <f aca="false">VLOOKUP($A108,統計!$A:$G,2,)</f>
        <v>卷107</v>
      </c>
      <c r="C108" s="1" t="s">
        <v>330</v>
      </c>
      <c r="D108" s="1" t="n">
        <f aca="false">VLOOKUP($A108,統計!$A:$G,6,)</f>
        <v>387</v>
      </c>
      <c r="E108" s="1" t="n">
        <f aca="false">VLOOKUP($A108,統計!$A:$G,7,)</f>
        <v>391</v>
      </c>
      <c r="H108" s="1" t="s">
        <v>331</v>
      </c>
      <c r="I108" s="1" t="str">
        <f aca="false">A108&amp;"|"&amp;"["&amp;B108&amp;"](9_筆記/资治通鉴"&amp;SUBSTITUTE(B108,"卷","")&amp;".html)|"&amp;C108&amp;"|"&amp;D108&amp;"|"&amp;E108&amp;"|"&amp;H108</f>
        <v>818|[卷107](9_筆記/资治通鉴107.html)|晉紀二十九|387|391|晉孝武帝16年至20年</v>
      </c>
    </row>
    <row r="109" customFormat="false" ht="13.5" hidden="false" customHeight="false" outlineLevel="0" collapsed="false">
      <c r="A109" s="1" t="n">
        <v>819</v>
      </c>
      <c r="B109" s="1" t="str">
        <f aca="false">VLOOKUP($A109,統計!$A:$G,2,)</f>
        <v>卷108</v>
      </c>
      <c r="C109" s="1" t="s">
        <v>332</v>
      </c>
      <c r="D109" s="1" t="n">
        <f aca="false">VLOOKUP($A109,統計!$A:$G,6,)</f>
        <v>392</v>
      </c>
      <c r="E109" s="1" t="n">
        <f aca="false">VLOOKUP($A109,統計!$A:$G,7,)</f>
        <v>396</v>
      </c>
      <c r="G109" s="1" t="s">
        <v>333</v>
      </c>
      <c r="H109" s="1" t="s">
        <v>334</v>
      </c>
      <c r="I109" s="1" t="str">
        <f aca="false">A109&amp;"|"&amp;"["&amp;B109&amp;"](9_筆記/资治通鉴"&amp;SUBSTITUTE(B109,"卷","")&amp;".html)|"&amp;C109&amp;"|"&amp;D109&amp;"|"&amp;E109&amp;"|"&amp;H109</f>
        <v>819|[卷108](9_筆記/资治通鉴108.html)|晉紀三十|392|396|晉孝武帝21年至25年、晉安帝元年</v>
      </c>
    </row>
    <row r="110" customFormat="false" ht="13.5" hidden="false" customHeight="false" outlineLevel="0" collapsed="false">
      <c r="A110" s="1" t="n">
        <v>820</v>
      </c>
      <c r="B110" s="1" t="str">
        <f aca="false">VLOOKUP($A110,統計!$A:$G,2,)</f>
        <v>卷109</v>
      </c>
      <c r="C110" s="1" t="s">
        <v>335</v>
      </c>
      <c r="D110" s="1" t="n">
        <f aca="false">VLOOKUP($A110,統計!$A:$G,6,)</f>
        <v>397</v>
      </c>
      <c r="E110" s="1" t="n">
        <f aca="false">VLOOKUP($A110,統計!$A:$G,7,)</f>
        <v>397</v>
      </c>
      <c r="H110" s="1" t="s">
        <v>336</v>
      </c>
      <c r="I110" s="1" t="str">
        <f aca="false">A110&amp;"|"&amp;"["&amp;B110&amp;"](9_筆記/资治通鉴"&amp;SUBSTITUTE(B110,"卷","")&amp;".html)|"&amp;C110&amp;"|"&amp;D110&amp;"|"&amp;E110&amp;"|"&amp;H110</f>
        <v>820|[卷109](9_筆記/资治通鉴109.html)|晉紀三十一|397|397|晉安帝2年</v>
      </c>
    </row>
    <row r="111" customFormat="false" ht="13.5" hidden="false" customHeight="false" outlineLevel="0" collapsed="false">
      <c r="A111" s="1" t="n">
        <v>821</v>
      </c>
      <c r="B111" s="1" t="str">
        <f aca="false">VLOOKUP($A111,統計!$A:$G,2,)</f>
        <v>卷110</v>
      </c>
      <c r="C111" s="1" t="s">
        <v>337</v>
      </c>
      <c r="D111" s="1" t="n">
        <f aca="false">VLOOKUP($A111,統計!$A:$G,6,)</f>
        <v>398</v>
      </c>
      <c r="E111" s="1" t="n">
        <f aca="false">VLOOKUP($A111,統計!$A:$G,7,)</f>
        <v>398</v>
      </c>
      <c r="H111" s="1" t="s">
        <v>338</v>
      </c>
      <c r="I111" s="1" t="str">
        <f aca="false">A111&amp;"|"&amp;"["&amp;B111&amp;"](9_筆記/资治通鉴"&amp;SUBSTITUTE(B111,"卷","")&amp;".html)|"&amp;C111&amp;"|"&amp;D111&amp;"|"&amp;E111&amp;"|"&amp;H111</f>
        <v>821|[卷110](9_筆記/资治通鉴110.html)|晉紀三十二|398|398|晉安帝3年</v>
      </c>
    </row>
    <row r="112" customFormat="false" ht="13.5" hidden="false" customHeight="false" outlineLevel="0" collapsed="false">
      <c r="A112" s="1" t="n">
        <v>822</v>
      </c>
      <c r="B112" s="1" t="str">
        <f aca="false">VLOOKUP($A112,統計!$A:$G,2,)</f>
        <v>卷111</v>
      </c>
      <c r="C112" s="1" t="s">
        <v>339</v>
      </c>
      <c r="D112" s="1" t="n">
        <f aca="false">VLOOKUP($A112,統計!$A:$G,6,)</f>
        <v>399</v>
      </c>
      <c r="E112" s="1" t="n">
        <f aca="false">VLOOKUP($A112,統計!$A:$G,7,)</f>
        <v>400</v>
      </c>
      <c r="H112" s="1" t="s">
        <v>340</v>
      </c>
      <c r="I112" s="1" t="str">
        <f aca="false">A112&amp;"|"&amp;"["&amp;B112&amp;"](9_筆記/资治通鉴"&amp;SUBSTITUTE(B112,"卷","")&amp;".html)|"&amp;C112&amp;"|"&amp;D112&amp;"|"&amp;E112&amp;"|"&amp;H112</f>
        <v>822|[卷111](9_筆記/资治通鉴111.html)|晉紀三十三|399|400|晉安帝4年至5年</v>
      </c>
    </row>
    <row r="113" customFormat="false" ht="13.5" hidden="false" customHeight="false" outlineLevel="0" collapsed="false">
      <c r="A113" s="1" t="n">
        <v>823</v>
      </c>
      <c r="B113" s="1" t="str">
        <f aca="false">VLOOKUP($A113,統計!$A:$G,2,)</f>
        <v>卷112</v>
      </c>
      <c r="C113" s="1" t="s">
        <v>341</v>
      </c>
      <c r="D113" s="1" t="n">
        <f aca="false">VLOOKUP($A113,統計!$A:$G,6,)</f>
        <v>401</v>
      </c>
      <c r="E113" s="1" t="n">
        <f aca="false">VLOOKUP($A113,統計!$A:$G,7,)</f>
        <v>402</v>
      </c>
      <c r="H113" s="1" t="s">
        <v>342</v>
      </c>
      <c r="I113" s="1" t="str">
        <f aca="false">A113&amp;"|"&amp;"["&amp;B113&amp;"](9_筆記/资治通鉴"&amp;SUBSTITUTE(B113,"卷","")&amp;".html)|"&amp;C113&amp;"|"&amp;D113&amp;"|"&amp;E113&amp;"|"&amp;H113</f>
        <v>823|[卷112](9_筆記/资治通鉴112.html)|晉紀三十四|401|402|晉安帝6年至7年</v>
      </c>
    </row>
    <row r="114" customFormat="false" ht="13.5" hidden="false" customHeight="false" outlineLevel="0" collapsed="false">
      <c r="A114" s="1" t="n">
        <v>824</v>
      </c>
      <c r="B114" s="1" t="str">
        <f aca="false">VLOOKUP($A114,統計!$A:$G,2,)</f>
        <v>卷113</v>
      </c>
      <c r="C114" s="1" t="s">
        <v>343</v>
      </c>
      <c r="D114" s="1" t="n">
        <f aca="false">VLOOKUP($A114,統計!$A:$G,6,)</f>
        <v>403</v>
      </c>
      <c r="E114" s="1" t="n">
        <f aca="false">VLOOKUP($A114,統計!$A:$G,7,)</f>
        <v>404</v>
      </c>
      <c r="H114" s="1" t="s">
        <v>344</v>
      </c>
      <c r="I114" s="1" t="str">
        <f aca="false">A114&amp;"|"&amp;"["&amp;B114&amp;"](9_筆記/资治通鉴"&amp;SUBSTITUTE(B114,"卷","")&amp;".html)|"&amp;C114&amp;"|"&amp;D114&amp;"|"&amp;E114&amp;"|"&amp;H114</f>
        <v>824|[卷113](9_筆記/资治通鉴113.html)|晉紀三十五|403|404|桓楚至2年、晉安帝8年至9年</v>
      </c>
    </row>
    <row r="115" customFormat="false" ht="13.5" hidden="false" customHeight="false" outlineLevel="0" collapsed="false">
      <c r="A115" s="1" t="n">
        <v>825</v>
      </c>
      <c r="B115" s="1" t="str">
        <f aca="false">VLOOKUP($A115,統計!$A:$G,2,)</f>
        <v>卷114</v>
      </c>
      <c r="C115" s="1" t="s">
        <v>345</v>
      </c>
      <c r="D115" s="1" t="n">
        <f aca="false">VLOOKUP($A115,統計!$A:$G,6,)</f>
        <v>405</v>
      </c>
      <c r="E115" s="1" t="n">
        <f aca="false">VLOOKUP($A115,統計!$A:$G,7,)</f>
        <v>408</v>
      </c>
      <c r="H115" s="1" t="s">
        <v>346</v>
      </c>
      <c r="I115" s="1" t="str">
        <f aca="false">A115&amp;"|"&amp;"["&amp;B115&amp;"](9_筆記/资治通鉴"&amp;SUBSTITUTE(B115,"卷","")&amp;".html)|"&amp;C115&amp;"|"&amp;D115&amp;"|"&amp;E115&amp;"|"&amp;H115</f>
        <v>825|[卷114](9_筆記/资治通鉴114.html)|晉紀三十六|405|408|桓楚3年、晉安帝10年至13年</v>
      </c>
    </row>
    <row r="116" customFormat="false" ht="13.5" hidden="false" customHeight="false" outlineLevel="0" collapsed="false">
      <c r="A116" s="1" t="n">
        <v>826</v>
      </c>
      <c r="B116" s="1" t="str">
        <f aca="false">VLOOKUP($A116,統計!$A:$G,2,)</f>
        <v>卷115</v>
      </c>
      <c r="C116" s="1" t="s">
        <v>347</v>
      </c>
      <c r="D116" s="1" t="n">
        <f aca="false">VLOOKUP($A116,統計!$A:$G,6,)</f>
        <v>409</v>
      </c>
      <c r="E116" s="1" t="n">
        <f aca="false">VLOOKUP($A116,統計!$A:$G,7,)</f>
        <v>410</v>
      </c>
      <c r="H116" s="1" t="s">
        <v>348</v>
      </c>
      <c r="I116" s="1" t="str">
        <f aca="false">A116&amp;"|"&amp;"["&amp;B116&amp;"](9_筆記/资治通鉴"&amp;SUBSTITUTE(B116,"卷","")&amp;".html)|"&amp;C116&amp;"|"&amp;D116&amp;"|"&amp;E116&amp;"|"&amp;H116</f>
        <v>826|[卷115](9_筆記/资治通鉴115.html)|晉紀三十七|409|410|晉安帝14年至15年</v>
      </c>
    </row>
    <row r="117" customFormat="false" ht="13.5" hidden="false" customHeight="false" outlineLevel="0" collapsed="false">
      <c r="A117" s="1" t="n">
        <v>827</v>
      </c>
      <c r="B117" s="1" t="str">
        <f aca="false">VLOOKUP($A117,統計!$A:$G,2,)</f>
        <v>卷116</v>
      </c>
      <c r="C117" s="1" t="s">
        <v>349</v>
      </c>
      <c r="D117" s="1" t="n">
        <f aca="false">VLOOKUP($A117,統計!$A:$G,6,)</f>
        <v>411</v>
      </c>
      <c r="E117" s="1" t="n">
        <f aca="false">VLOOKUP($A117,統計!$A:$G,7,)</f>
        <v>414</v>
      </c>
      <c r="G117" s="1" t="s">
        <v>350</v>
      </c>
      <c r="H117" s="1" t="s">
        <v>351</v>
      </c>
      <c r="I117" s="1" t="str">
        <f aca="false">A117&amp;"|"&amp;"["&amp;B117&amp;"](9_筆記/资治通鉴"&amp;SUBSTITUTE(B117,"卷","")&amp;".html)|"&amp;C117&amp;"|"&amp;D117&amp;"|"&amp;E117&amp;"|"&amp;H117</f>
        <v>827|[卷116](9_筆記/资治通鉴116.html)|晉紀三十八|411|414|晉安帝16年至19年</v>
      </c>
    </row>
    <row r="118" customFormat="false" ht="13.5" hidden="false" customHeight="false" outlineLevel="0" collapsed="false">
      <c r="A118" s="1" t="n">
        <v>828</v>
      </c>
      <c r="B118" s="1" t="str">
        <f aca="false">VLOOKUP($A118,統計!$A:$G,2,)</f>
        <v>卷117</v>
      </c>
      <c r="C118" s="1" t="s">
        <v>352</v>
      </c>
      <c r="D118" s="1" t="n">
        <f aca="false">VLOOKUP($A118,統計!$A:$G,6,)</f>
        <v>415</v>
      </c>
      <c r="E118" s="1" t="n">
        <f aca="false">VLOOKUP($A118,統計!$A:$G,7,)</f>
        <v>416</v>
      </c>
      <c r="H118" s="1" t="s">
        <v>353</v>
      </c>
      <c r="I118" s="1" t="str">
        <f aca="false">A118&amp;"|"&amp;"["&amp;B118&amp;"](9_筆記/资治通鉴"&amp;SUBSTITUTE(B118,"卷","")&amp;".html)|"&amp;C118&amp;"|"&amp;D118&amp;"|"&amp;E118&amp;"|"&amp;H118</f>
        <v>828|[卷117](9_筆記/资治通鉴117.html)|晉紀三十九|415|416|晉安帝20年至21年</v>
      </c>
    </row>
    <row r="119" customFormat="false" ht="13.5" hidden="false" customHeight="false" outlineLevel="0" collapsed="false">
      <c r="A119" s="1" t="n">
        <v>829</v>
      </c>
      <c r="B119" s="1" t="str">
        <f aca="false">VLOOKUP($A119,統計!$A:$G,2,)</f>
        <v>卷118</v>
      </c>
      <c r="C119" s="1" t="s">
        <v>354</v>
      </c>
      <c r="D119" s="1" t="n">
        <f aca="false">VLOOKUP($A119,統計!$A:$G,6,)</f>
        <v>417</v>
      </c>
      <c r="E119" s="1" t="n">
        <f aca="false">VLOOKUP($A119,統計!$A:$G,7,)</f>
        <v>419</v>
      </c>
      <c r="H119" s="1" t="s">
        <v>355</v>
      </c>
      <c r="I119" s="1" t="str">
        <f aca="false">A119&amp;"|"&amp;"["&amp;B119&amp;"](9_筆記/资治通鉴"&amp;SUBSTITUTE(B119,"卷","")&amp;".html)|"&amp;C119&amp;"|"&amp;D119&amp;"|"&amp;E119&amp;"|"&amp;H119</f>
        <v>829|[卷118](9_筆記/资治通鉴118.html)|晉紀四十|417|419|晉安帝22年至24年、晉恭帝元年</v>
      </c>
    </row>
    <row r="120" customFormat="false" ht="13.5" hidden="false" customHeight="false" outlineLevel="0" collapsed="false">
      <c r="A120" s="1" t="n">
        <v>901</v>
      </c>
      <c r="B120" s="1" t="str">
        <f aca="false">VLOOKUP($A120,統計!$A:$G,2,)</f>
        <v>卷119</v>
      </c>
      <c r="C120" s="1" t="s">
        <v>356</v>
      </c>
      <c r="D120" s="1" t="n">
        <f aca="false">VLOOKUP($A120,統計!$A:$G,6,)</f>
        <v>420</v>
      </c>
      <c r="E120" s="1" t="n">
        <f aca="false">VLOOKUP($A120,統計!$A:$G,7,)</f>
        <v>423</v>
      </c>
      <c r="H120" s="1" t="s">
        <v>357</v>
      </c>
      <c r="I120" s="1" t="str">
        <f aca="false">A120&amp;"|"&amp;"["&amp;B120&amp;"](9_筆記/资治通鉴"&amp;SUBSTITUTE(B120,"卷","")&amp;".html)|"&amp;C120&amp;"|"&amp;D120&amp;"|"&amp;E120&amp;"|"&amp;H120</f>
        <v>901|[卷119](9_筆記/资治通鉴119.html)|宋紀一|420|423|晉恭帝2年、宋武帝元年至3年、劉義符元年至2年</v>
      </c>
    </row>
    <row r="121" customFormat="false" ht="13.5" hidden="false" customHeight="false" outlineLevel="0" collapsed="false">
      <c r="A121" s="1" t="n">
        <v>902</v>
      </c>
      <c r="B121" s="1" t="str">
        <f aca="false">VLOOKUP($A121,統計!$A:$G,2,)</f>
        <v>卷120</v>
      </c>
      <c r="C121" s="1" t="s">
        <v>358</v>
      </c>
      <c r="D121" s="1" t="n">
        <f aca="false">VLOOKUP($A121,統計!$A:$G,6,)</f>
        <v>424</v>
      </c>
      <c r="E121" s="1" t="n">
        <f aca="false">VLOOKUP($A121,統計!$A:$G,7,)</f>
        <v>427</v>
      </c>
      <c r="H121" s="1" t="s">
        <v>359</v>
      </c>
      <c r="I121" s="1" t="str">
        <f aca="false">A121&amp;"|"&amp;"["&amp;B121&amp;"](9_筆記/资治通鉴"&amp;SUBSTITUTE(B121,"卷","")&amp;".html)|"&amp;C121&amp;"|"&amp;D121&amp;"|"&amp;E121&amp;"|"&amp;H121</f>
        <v>902|[卷120](9_筆記/资治通鉴120.html)|宋紀二|424|427|劉義符3年、宋文帝元年至4年</v>
      </c>
    </row>
    <row r="122" customFormat="false" ht="13.5" hidden="false" customHeight="false" outlineLevel="0" collapsed="false">
      <c r="A122" s="1" t="n">
        <v>903</v>
      </c>
      <c r="B122" s="1" t="str">
        <f aca="false">VLOOKUP($A122,統計!$A:$G,2,)</f>
        <v>卷121</v>
      </c>
      <c r="C122" s="1" t="s">
        <v>360</v>
      </c>
      <c r="D122" s="1" t="n">
        <f aca="false">VLOOKUP($A122,統計!$A:$G,6,)</f>
        <v>428</v>
      </c>
      <c r="E122" s="1" t="n">
        <f aca="false">VLOOKUP($A122,統計!$A:$G,7,)</f>
        <v>430</v>
      </c>
      <c r="G122" s="1" t="s">
        <v>361</v>
      </c>
      <c r="H122" s="1" t="s">
        <v>362</v>
      </c>
      <c r="I122" s="1" t="str">
        <f aca="false">A122&amp;"|"&amp;"["&amp;B122&amp;"](9_筆記/资治通鉴"&amp;SUBSTITUTE(B122,"卷","")&amp;".html)|"&amp;C122&amp;"|"&amp;D122&amp;"|"&amp;E122&amp;"|"&amp;H122</f>
        <v>903|[卷121](9_筆記/资治通鉴121.html)|宋紀三|428|430|宋文帝5年至7年</v>
      </c>
    </row>
    <row r="123" customFormat="false" ht="13.5" hidden="false" customHeight="false" outlineLevel="0" collapsed="false">
      <c r="A123" s="1" t="n">
        <v>904</v>
      </c>
      <c r="B123" s="1" t="str">
        <f aca="false">VLOOKUP($A123,統計!$A:$G,2,)</f>
        <v>卷122</v>
      </c>
      <c r="C123" s="1" t="s">
        <v>363</v>
      </c>
      <c r="D123" s="1" t="n">
        <f aca="false">VLOOKUP($A123,統計!$A:$G,6,)</f>
        <v>431</v>
      </c>
      <c r="E123" s="1" t="n">
        <f aca="false">VLOOKUP($A123,統計!$A:$G,7,)</f>
        <v>435</v>
      </c>
      <c r="I123" s="1" t="str">
        <f aca="false">A123&amp;"|"&amp;"["&amp;B123&amp;"](9_筆記/资治通鉴"&amp;SUBSTITUTE(B123,"卷","")&amp;".html)|"&amp;C123&amp;"|"&amp;D123&amp;"|"&amp;E123&amp;"|"&amp;H123</f>
        <v>904|[卷122](9_筆記/资治通鉴122.html)|宋紀四|431|435|</v>
      </c>
    </row>
    <row r="124" customFormat="false" ht="13.5" hidden="false" customHeight="false" outlineLevel="0" collapsed="false">
      <c r="A124" s="1" t="n">
        <v>905</v>
      </c>
      <c r="B124" s="1" t="str">
        <f aca="false">VLOOKUP($A124,統計!$A:$G,2,)</f>
        <v>卷123</v>
      </c>
      <c r="C124" s="1" t="s">
        <v>364</v>
      </c>
      <c r="D124" s="1" t="n">
        <f aca="false">VLOOKUP($A124,統計!$A:$G,6,)</f>
        <v>436</v>
      </c>
      <c r="E124" s="1" t="n">
        <f aca="false">VLOOKUP($A124,統計!$A:$G,7,)</f>
        <v>441</v>
      </c>
      <c r="I124" s="1" t="str">
        <f aca="false">A124&amp;"|"&amp;"["&amp;B124&amp;"](9_筆記/资治通鉴"&amp;SUBSTITUTE(B124,"卷","")&amp;".html)|"&amp;C124&amp;"|"&amp;D124&amp;"|"&amp;E124&amp;"|"&amp;H124</f>
        <v>905|[卷123](9_筆記/资治通鉴123.html)|宋紀五|436|441|</v>
      </c>
    </row>
    <row r="125" customFormat="false" ht="13.5" hidden="false" customHeight="false" outlineLevel="0" collapsed="false">
      <c r="A125" s="1" t="n">
        <v>906</v>
      </c>
      <c r="B125" s="1" t="str">
        <f aca="false">VLOOKUP($A125,統計!$A:$G,2,)</f>
        <v>卷124</v>
      </c>
      <c r="C125" s="1" t="s">
        <v>365</v>
      </c>
      <c r="D125" s="1" t="n">
        <f aca="false">VLOOKUP($A125,統計!$A:$G,6,)</f>
        <v>442</v>
      </c>
      <c r="E125" s="1" t="n">
        <f aca="false">VLOOKUP($A125,統計!$A:$G,7,)</f>
        <v>446</v>
      </c>
      <c r="I125" s="1" t="str">
        <f aca="false">A125&amp;"|"&amp;"["&amp;B125&amp;"](9_筆記/资治通鉴"&amp;SUBSTITUTE(B125,"卷","")&amp;".html)|"&amp;C125&amp;"|"&amp;D125&amp;"|"&amp;E125&amp;"|"&amp;H125</f>
        <v>906|[卷124](9_筆記/资治通鉴124.html)|宋紀六|442|446|</v>
      </c>
    </row>
    <row r="126" customFormat="false" ht="13.5" hidden="false" customHeight="false" outlineLevel="0" collapsed="false">
      <c r="A126" s="1" t="n">
        <v>907</v>
      </c>
      <c r="B126" s="1" t="str">
        <f aca="false">VLOOKUP($A126,統計!$A:$G,2,)</f>
        <v>卷125</v>
      </c>
      <c r="C126" s="1" t="s">
        <v>366</v>
      </c>
      <c r="D126" s="1" t="n">
        <f aca="false">VLOOKUP($A126,統計!$A:$G,6,)</f>
        <v>447</v>
      </c>
      <c r="E126" s="1" t="n">
        <f aca="false">VLOOKUP($A126,統計!$A:$G,7,)</f>
        <v>450</v>
      </c>
      <c r="I126" s="1" t="str">
        <f aca="false">A126&amp;"|"&amp;"["&amp;B126&amp;"](9_筆記/资治通鉴"&amp;SUBSTITUTE(B126,"卷","")&amp;".html)|"&amp;C126&amp;"|"&amp;D126&amp;"|"&amp;E126&amp;"|"&amp;H126</f>
        <v>907|[卷125](9_筆記/资治通鉴125.html)|宋紀七|447|450|</v>
      </c>
    </row>
    <row r="127" customFormat="false" ht="13.5" hidden="false" customHeight="false" outlineLevel="0" collapsed="false">
      <c r="A127" s="1" t="n">
        <v>908</v>
      </c>
      <c r="B127" s="1" t="str">
        <f aca="false">VLOOKUP($A127,統計!$A:$G,2,)</f>
        <v>卷126</v>
      </c>
      <c r="C127" s="1" t="s">
        <v>367</v>
      </c>
      <c r="D127" s="1" t="n">
        <f aca="false">VLOOKUP($A127,統計!$A:$G,6,)</f>
        <v>451</v>
      </c>
      <c r="E127" s="1" t="n">
        <f aca="false">VLOOKUP($A127,統計!$A:$G,7,)</f>
        <v>452</v>
      </c>
      <c r="I127" s="1" t="str">
        <f aca="false">A127&amp;"|"&amp;"["&amp;B127&amp;"](9_筆記/资治通鉴"&amp;SUBSTITUTE(B127,"卷","")&amp;".html)|"&amp;C127&amp;"|"&amp;D127&amp;"|"&amp;E127&amp;"|"&amp;H127</f>
        <v>908|[卷126](9_筆記/资治通鉴126.html)|宋紀八|451|452|</v>
      </c>
    </row>
    <row r="128" customFormat="false" ht="13.5" hidden="false" customHeight="false" outlineLevel="0" collapsed="false">
      <c r="A128" s="1" t="n">
        <v>909</v>
      </c>
      <c r="B128" s="1" t="str">
        <f aca="false">VLOOKUP($A128,統計!$A:$G,2,)</f>
        <v>卷127</v>
      </c>
      <c r="C128" s="1" t="s">
        <v>368</v>
      </c>
      <c r="D128" s="1" t="n">
        <f aca="false">VLOOKUP($A128,統計!$A:$G,6,)</f>
        <v>453</v>
      </c>
      <c r="E128" s="1" t="n">
        <f aca="false">VLOOKUP($A128,統計!$A:$G,7,)</f>
        <v>453</v>
      </c>
      <c r="I128" s="1" t="str">
        <f aca="false">A128&amp;"|"&amp;"["&amp;B128&amp;"](9_筆記/资治通鉴"&amp;SUBSTITUTE(B128,"卷","")&amp;".html)|"&amp;C128&amp;"|"&amp;D128&amp;"|"&amp;E128&amp;"|"&amp;H128</f>
        <v>909|[卷127](9_筆記/资治通鉴127.html)|宋紀九|453|453|</v>
      </c>
    </row>
    <row r="129" customFormat="false" ht="13.5" hidden="false" customHeight="false" outlineLevel="0" collapsed="false">
      <c r="A129" s="1" t="n">
        <v>910</v>
      </c>
      <c r="B129" s="1" t="str">
        <f aca="false">VLOOKUP($A129,統計!$A:$G,2,)</f>
        <v>卷128</v>
      </c>
      <c r="C129" s="1" t="s">
        <v>369</v>
      </c>
      <c r="D129" s="1" t="n">
        <f aca="false">VLOOKUP($A129,統計!$A:$G,6,)</f>
        <v>454</v>
      </c>
      <c r="E129" s="1" t="n">
        <f aca="false">VLOOKUP($A129,統計!$A:$G,7,)</f>
        <v>458</v>
      </c>
      <c r="I129" s="1" t="str">
        <f aca="false">A129&amp;"|"&amp;"["&amp;B129&amp;"](9_筆記/资治通鉴"&amp;SUBSTITUTE(B129,"卷","")&amp;".html)|"&amp;C129&amp;"|"&amp;D129&amp;"|"&amp;E129&amp;"|"&amp;H129</f>
        <v>910|[卷128](9_筆記/资治通鉴128.html)|宋紀十|454|458|</v>
      </c>
    </row>
    <row r="130" customFormat="false" ht="13.5" hidden="false" customHeight="false" outlineLevel="0" collapsed="false">
      <c r="A130" s="1" t="n">
        <v>911</v>
      </c>
      <c r="B130" s="1" t="str">
        <f aca="false">VLOOKUP($A130,統計!$A:$G,2,)</f>
        <v>卷129</v>
      </c>
      <c r="C130" s="1" t="s">
        <v>370</v>
      </c>
      <c r="D130" s="1" t="n">
        <f aca="false">VLOOKUP($A130,統計!$A:$G,6,)</f>
        <v>459</v>
      </c>
      <c r="E130" s="1" t="n">
        <f aca="false">VLOOKUP($A130,統計!$A:$G,7,)</f>
        <v>464</v>
      </c>
      <c r="I130" s="1" t="str">
        <f aca="false">A130&amp;"|"&amp;"["&amp;B130&amp;"](9_筆記/资治通鉴"&amp;SUBSTITUTE(B130,"卷","")&amp;".html)|"&amp;C130&amp;"|"&amp;D130&amp;"|"&amp;E130&amp;"|"&amp;H130</f>
        <v>911|[卷129](9_筆記/资治通鉴129.html)|宋紀十一|459|464|</v>
      </c>
    </row>
    <row r="131" customFormat="false" ht="13.5" hidden="false" customHeight="false" outlineLevel="0" collapsed="false">
      <c r="A131" s="1" t="n">
        <v>912</v>
      </c>
      <c r="B131" s="1" t="e">
        <f aca="false">VLOOKUP($A131,統計!$A:$G,2,)</f>
        <v>#N/A</v>
      </c>
      <c r="C131" s="1" t="s">
        <v>371</v>
      </c>
      <c r="D131" s="1" t="e">
        <f aca="false">VLOOKUP($A131,統計!$A:$G,6,)</f>
        <v>#N/A</v>
      </c>
      <c r="E131" s="1" t="e">
        <f aca="false">VLOOKUP($A131,統計!$A:$G,7,)</f>
        <v>#N/A</v>
      </c>
      <c r="I131" s="1" t="e">
        <f aca="false">A131&amp;"|"&amp;"["&amp;B131&amp;"](9_筆記/资治通鉴"&amp;SUBSTITUTE(B131,"卷","")&amp;".html)|"&amp;C131&amp;"|"&amp;D131&amp;"|"&amp;E131&amp;"|"&amp;H131</f>
        <v>#N/A</v>
      </c>
    </row>
    <row r="132" customFormat="false" ht="13.5" hidden="false" customHeight="false" outlineLevel="0" collapsed="false">
      <c r="A132" s="1" t="n">
        <v>913</v>
      </c>
      <c r="B132" s="1" t="e">
        <f aca="false">VLOOKUP($A132,統計!$A:$G,2,)</f>
        <v>#N/A</v>
      </c>
      <c r="C132" s="1" t="s">
        <v>372</v>
      </c>
      <c r="D132" s="1" t="e">
        <f aca="false">VLOOKUP($A132,統計!$A:$G,6,)</f>
        <v>#N/A</v>
      </c>
      <c r="E132" s="1" t="e">
        <f aca="false">VLOOKUP($A132,統計!$A:$G,7,)</f>
        <v>#N/A</v>
      </c>
      <c r="I132" s="1" t="e">
        <f aca="false">A132&amp;"|"&amp;"["&amp;B132&amp;"](9_筆記/资治通鉴"&amp;SUBSTITUTE(B132,"卷","")&amp;".html)|"&amp;C132&amp;"|"&amp;D132&amp;"|"&amp;E132&amp;"|"&amp;H132</f>
        <v>#N/A</v>
      </c>
    </row>
    <row r="133" customFormat="false" ht="13.5" hidden="false" customHeight="false" outlineLevel="0" collapsed="false">
      <c r="A133" s="1" t="n">
        <v>914</v>
      </c>
      <c r="B133" s="1" t="e">
        <f aca="false">VLOOKUP($A133,統計!$A:$G,2,)</f>
        <v>#N/A</v>
      </c>
      <c r="C133" s="1" t="s">
        <v>373</v>
      </c>
      <c r="D133" s="1" t="e">
        <f aca="false">VLOOKUP($A133,統計!$A:$G,6,)</f>
        <v>#N/A</v>
      </c>
      <c r="E133" s="1" t="e">
        <f aca="false">VLOOKUP($A133,統計!$A:$G,7,)</f>
        <v>#N/A</v>
      </c>
      <c r="I133" s="1" t="e">
        <f aca="false">A133&amp;"|"&amp;"["&amp;B133&amp;"](9_筆記/资治通鉴"&amp;SUBSTITUTE(B133,"卷","")&amp;".html)|"&amp;C133&amp;"|"&amp;D133&amp;"|"&amp;E133&amp;"|"&amp;H133</f>
        <v>#N/A</v>
      </c>
    </row>
    <row r="134" customFormat="false" ht="13.5" hidden="false" customHeight="false" outlineLevel="0" collapsed="false">
      <c r="A134" s="1" t="n">
        <v>915</v>
      </c>
      <c r="B134" s="1" t="e">
        <f aca="false">VLOOKUP($A134,統計!$A:$G,2,)</f>
        <v>#N/A</v>
      </c>
      <c r="C134" s="1" t="s">
        <v>374</v>
      </c>
      <c r="D134" s="1" t="e">
        <f aca="false">VLOOKUP($A134,統計!$A:$G,6,)</f>
        <v>#N/A</v>
      </c>
      <c r="E134" s="1" t="e">
        <f aca="false">VLOOKUP($A134,統計!$A:$G,7,)</f>
        <v>#N/A</v>
      </c>
      <c r="I134" s="1" t="e">
        <f aca="false">A134&amp;"|"&amp;"["&amp;B134&amp;"](9_筆記/资治通鉴"&amp;SUBSTITUTE(B134,"卷","")&amp;".html)|"&amp;C134&amp;"|"&amp;D134&amp;"|"&amp;E134&amp;"|"&amp;H134</f>
        <v>#N/A</v>
      </c>
    </row>
    <row r="135" customFormat="false" ht="13.5" hidden="false" customHeight="false" outlineLevel="0" collapsed="false">
      <c r="A135" s="1" t="n">
        <v>916</v>
      </c>
      <c r="B135" s="1" t="e">
        <f aca="false">VLOOKUP($A135,統計!$A:$G,2,)</f>
        <v>#N/A</v>
      </c>
      <c r="C135" s="1" t="s">
        <v>375</v>
      </c>
      <c r="D135" s="1" t="e">
        <f aca="false">VLOOKUP($A135,統計!$A:$G,6,)</f>
        <v>#N/A</v>
      </c>
      <c r="E135" s="1" t="e">
        <f aca="false">VLOOKUP($A135,統計!$A:$G,7,)</f>
        <v>#N/A</v>
      </c>
      <c r="I135" s="1" t="e">
        <f aca="false">A135&amp;"|"&amp;"["&amp;B135&amp;"](9_筆記/资治通鉴"&amp;SUBSTITUTE(B135,"卷","")&amp;".html)|"&amp;C135&amp;"|"&amp;D135&amp;"|"&amp;E135&amp;"|"&amp;H135</f>
        <v>#N/A</v>
      </c>
    </row>
    <row r="136" customFormat="false" ht="13.5" hidden="false" customHeight="false" outlineLevel="0" collapsed="false">
      <c r="A136" s="1" t="n">
        <v>1001</v>
      </c>
      <c r="B136" s="1" t="e">
        <f aca="false">VLOOKUP($A136,統計!$A:$G,2,)</f>
        <v>#N/A</v>
      </c>
      <c r="C136" s="1" t="s">
        <v>376</v>
      </c>
      <c r="D136" s="1" t="e">
        <f aca="false">VLOOKUP($A136,統計!$A:$G,6,)</f>
        <v>#N/A</v>
      </c>
      <c r="E136" s="1" t="e">
        <f aca="false">VLOOKUP($A136,統計!$A:$G,7,)</f>
        <v>#N/A</v>
      </c>
      <c r="I136" s="1" t="e">
        <f aca="false">A136&amp;"|"&amp;"["&amp;B136&amp;"](9_筆記/资治通鉴"&amp;SUBSTITUTE(B136,"卷","")&amp;".html)|"&amp;C136&amp;"|"&amp;D136&amp;"|"&amp;E136&amp;"|"&amp;H136</f>
        <v>#N/A</v>
      </c>
    </row>
    <row r="137" customFormat="false" ht="13.5" hidden="false" customHeight="false" outlineLevel="0" collapsed="false">
      <c r="A137" s="1" t="n">
        <v>1002</v>
      </c>
      <c r="B137" s="1" t="e">
        <f aca="false">VLOOKUP($A137,統計!$A:$G,2,)</f>
        <v>#N/A</v>
      </c>
      <c r="C137" s="1" t="s">
        <v>377</v>
      </c>
      <c r="D137" s="1" t="e">
        <f aca="false">VLOOKUP($A137,統計!$A:$G,6,)</f>
        <v>#N/A</v>
      </c>
      <c r="E137" s="1" t="e">
        <f aca="false">VLOOKUP($A137,統計!$A:$G,7,)</f>
        <v>#N/A</v>
      </c>
      <c r="I137" s="1" t="e">
        <f aca="false">A137&amp;"|"&amp;"["&amp;B137&amp;"](9_筆記/资治通鉴"&amp;SUBSTITUTE(B137,"卷","")&amp;".html)|"&amp;C137&amp;"|"&amp;D137&amp;"|"&amp;E137&amp;"|"&amp;H137</f>
        <v>#N/A</v>
      </c>
    </row>
    <row r="138" customFormat="false" ht="13.5" hidden="false" customHeight="false" outlineLevel="0" collapsed="false">
      <c r="A138" s="1" t="n">
        <v>1003</v>
      </c>
      <c r="B138" s="1" t="e">
        <f aca="false">VLOOKUP($A138,統計!$A:$G,2,)</f>
        <v>#N/A</v>
      </c>
      <c r="C138" s="1" t="s">
        <v>378</v>
      </c>
      <c r="D138" s="1" t="e">
        <f aca="false">VLOOKUP($A138,統計!$A:$G,6,)</f>
        <v>#N/A</v>
      </c>
      <c r="E138" s="1" t="e">
        <f aca="false">VLOOKUP($A138,統計!$A:$G,7,)</f>
        <v>#N/A</v>
      </c>
      <c r="I138" s="1" t="e">
        <f aca="false">A138&amp;"|"&amp;"["&amp;B138&amp;"](9_筆記/资治通鉴"&amp;SUBSTITUTE(B138,"卷","")&amp;".html)|"&amp;C138&amp;"|"&amp;D138&amp;"|"&amp;E138&amp;"|"&amp;H138</f>
        <v>#N/A</v>
      </c>
    </row>
    <row r="139" customFormat="false" ht="13.5" hidden="false" customHeight="false" outlineLevel="0" collapsed="false">
      <c r="A139" s="1" t="n">
        <v>1004</v>
      </c>
      <c r="B139" s="1" t="e">
        <f aca="false">VLOOKUP($A139,統計!$A:$G,2,)</f>
        <v>#N/A</v>
      </c>
      <c r="C139" s="1" t="s">
        <v>379</v>
      </c>
      <c r="D139" s="1" t="e">
        <f aca="false">VLOOKUP($A139,統計!$A:$G,6,)</f>
        <v>#N/A</v>
      </c>
      <c r="E139" s="1" t="e">
        <f aca="false">VLOOKUP($A139,統計!$A:$G,7,)</f>
        <v>#N/A</v>
      </c>
      <c r="I139" s="1" t="e">
        <f aca="false">A139&amp;"|"&amp;"["&amp;B139&amp;"](9_筆記/资治通鉴"&amp;SUBSTITUTE(B139,"卷","")&amp;".html)|"&amp;C139&amp;"|"&amp;D139&amp;"|"&amp;E139&amp;"|"&amp;H139</f>
        <v>#N/A</v>
      </c>
    </row>
    <row r="140" customFormat="false" ht="13.5" hidden="false" customHeight="false" outlineLevel="0" collapsed="false">
      <c r="A140" s="1" t="n">
        <v>1005</v>
      </c>
      <c r="B140" s="1" t="e">
        <f aca="false">VLOOKUP($A140,統計!$A:$G,2,)</f>
        <v>#N/A</v>
      </c>
      <c r="C140" s="1" t="s">
        <v>380</v>
      </c>
      <c r="D140" s="1" t="e">
        <f aca="false">VLOOKUP($A140,統計!$A:$G,6,)</f>
        <v>#N/A</v>
      </c>
      <c r="E140" s="1" t="e">
        <f aca="false">VLOOKUP($A140,統計!$A:$G,7,)</f>
        <v>#N/A</v>
      </c>
      <c r="I140" s="1" t="e">
        <f aca="false">A140&amp;"|"&amp;"["&amp;B140&amp;"](9_筆記/资治通鉴"&amp;SUBSTITUTE(B140,"卷","")&amp;".html)|"&amp;C140&amp;"|"&amp;D140&amp;"|"&amp;E140&amp;"|"&amp;H140</f>
        <v>#N/A</v>
      </c>
    </row>
    <row r="141" customFormat="false" ht="13.5" hidden="false" customHeight="false" outlineLevel="0" collapsed="false">
      <c r="A141" s="1" t="n">
        <v>1006</v>
      </c>
      <c r="B141" s="1" t="e">
        <f aca="false">VLOOKUP($A141,統計!$A:$G,2,)</f>
        <v>#N/A</v>
      </c>
      <c r="C141" s="1" t="s">
        <v>381</v>
      </c>
      <c r="D141" s="1" t="e">
        <f aca="false">VLOOKUP($A141,統計!$A:$G,6,)</f>
        <v>#N/A</v>
      </c>
      <c r="E141" s="1" t="e">
        <f aca="false">VLOOKUP($A141,統計!$A:$G,7,)</f>
        <v>#N/A</v>
      </c>
      <c r="I141" s="1" t="e">
        <f aca="false">A141&amp;"|"&amp;"["&amp;B141&amp;"](9_筆記/资治通鉴"&amp;SUBSTITUTE(B141,"卷","")&amp;".html)|"&amp;C141&amp;"|"&amp;D141&amp;"|"&amp;E141&amp;"|"&amp;H141</f>
        <v>#N/A</v>
      </c>
    </row>
    <row r="142" customFormat="false" ht="13.5" hidden="false" customHeight="false" outlineLevel="0" collapsed="false">
      <c r="A142" s="1" t="n">
        <v>1007</v>
      </c>
      <c r="B142" s="1" t="e">
        <f aca="false">VLOOKUP($A142,統計!$A:$G,2,)</f>
        <v>#N/A</v>
      </c>
      <c r="C142" s="1" t="s">
        <v>382</v>
      </c>
      <c r="D142" s="1" t="e">
        <f aca="false">VLOOKUP($A142,統計!$A:$G,6,)</f>
        <v>#N/A</v>
      </c>
      <c r="E142" s="1" t="e">
        <f aca="false">VLOOKUP($A142,統計!$A:$G,7,)</f>
        <v>#N/A</v>
      </c>
      <c r="I142" s="1" t="e">
        <f aca="false">A142&amp;"|"&amp;"["&amp;B142&amp;"](9_筆記/资治通鉴"&amp;SUBSTITUTE(B142,"卷","")&amp;".html)|"&amp;C142&amp;"|"&amp;D142&amp;"|"&amp;E142&amp;"|"&amp;H142</f>
        <v>#N/A</v>
      </c>
    </row>
    <row r="143" customFormat="false" ht="13.5" hidden="false" customHeight="false" outlineLevel="0" collapsed="false">
      <c r="A143" s="1" t="n">
        <v>1008</v>
      </c>
      <c r="B143" s="1" t="e">
        <f aca="false">VLOOKUP($A143,統計!$A:$G,2,)</f>
        <v>#N/A</v>
      </c>
      <c r="C143" s="1" t="s">
        <v>383</v>
      </c>
      <c r="D143" s="1" t="e">
        <f aca="false">VLOOKUP($A143,統計!$A:$G,6,)</f>
        <v>#N/A</v>
      </c>
      <c r="E143" s="1" t="e">
        <f aca="false">VLOOKUP($A143,統計!$A:$G,7,)</f>
        <v>#N/A</v>
      </c>
      <c r="I143" s="1" t="e">
        <f aca="false">A143&amp;"|"&amp;"["&amp;B143&amp;"](9_筆記/资治通鉴"&amp;SUBSTITUTE(B143,"卷","")&amp;".html)|"&amp;C143&amp;"|"&amp;D143&amp;"|"&amp;E143&amp;"|"&amp;H143</f>
        <v>#N/A</v>
      </c>
    </row>
    <row r="144" customFormat="false" ht="13.5" hidden="false" customHeight="false" outlineLevel="0" collapsed="false">
      <c r="A144" s="1" t="n">
        <v>1009</v>
      </c>
      <c r="B144" s="1" t="e">
        <f aca="false">VLOOKUP($A144,統計!$A:$G,2,)</f>
        <v>#N/A</v>
      </c>
      <c r="C144" s="1" t="s">
        <v>384</v>
      </c>
      <c r="D144" s="1" t="e">
        <f aca="false">VLOOKUP($A144,統計!$A:$G,6,)</f>
        <v>#N/A</v>
      </c>
      <c r="E144" s="1" t="e">
        <f aca="false">VLOOKUP($A144,統計!$A:$G,7,)</f>
        <v>#N/A</v>
      </c>
      <c r="I144" s="1" t="e">
        <f aca="false">A144&amp;"|"&amp;"["&amp;B144&amp;"](9_筆記/资治通鉴"&amp;SUBSTITUTE(B144,"卷","")&amp;".html)|"&amp;C144&amp;"|"&amp;D144&amp;"|"&amp;E144&amp;"|"&amp;H144</f>
        <v>#N/A</v>
      </c>
    </row>
    <row r="145" customFormat="false" ht="13.5" hidden="false" customHeight="false" outlineLevel="0" collapsed="false">
      <c r="A145" s="1" t="n">
        <v>1010</v>
      </c>
      <c r="B145" s="1" t="e">
        <f aca="false">VLOOKUP($A145,統計!$A:$G,2,)</f>
        <v>#N/A</v>
      </c>
      <c r="C145" s="1" t="s">
        <v>385</v>
      </c>
      <c r="D145" s="1" t="e">
        <f aca="false">VLOOKUP($A145,統計!$A:$G,6,)</f>
        <v>#N/A</v>
      </c>
      <c r="E145" s="1" t="e">
        <f aca="false">VLOOKUP($A145,統計!$A:$G,7,)</f>
        <v>#N/A</v>
      </c>
      <c r="I145" s="1" t="e">
        <f aca="false">A145&amp;"|"&amp;"["&amp;B145&amp;"](9_筆記/资治通鉴"&amp;SUBSTITUTE(B145,"卷","")&amp;".html)|"&amp;C145&amp;"|"&amp;D145&amp;"|"&amp;E145&amp;"|"&amp;H145</f>
        <v>#N/A</v>
      </c>
    </row>
    <row r="146" customFormat="false" ht="13.5" hidden="false" customHeight="false" outlineLevel="0" collapsed="false">
      <c r="A146" s="1" t="n">
        <v>1101</v>
      </c>
      <c r="B146" s="1" t="e">
        <f aca="false">VLOOKUP($A146,統計!$A:$G,2,)</f>
        <v>#N/A</v>
      </c>
      <c r="C146" s="1" t="s">
        <v>386</v>
      </c>
      <c r="D146" s="1" t="e">
        <f aca="false">VLOOKUP($A146,統計!$A:$G,6,)</f>
        <v>#N/A</v>
      </c>
      <c r="E146" s="1" t="e">
        <f aca="false">VLOOKUP($A146,統計!$A:$G,7,)</f>
        <v>#N/A</v>
      </c>
      <c r="I146" s="1" t="e">
        <f aca="false">A146&amp;"|"&amp;"["&amp;B146&amp;"](9_筆記/资治通鉴"&amp;SUBSTITUTE(B146,"卷","")&amp;".html)|"&amp;C146&amp;"|"&amp;D146&amp;"|"&amp;E146&amp;"|"&amp;H146</f>
        <v>#N/A</v>
      </c>
    </row>
    <row r="147" customFormat="false" ht="13.5" hidden="false" customHeight="false" outlineLevel="0" collapsed="false">
      <c r="A147" s="1" t="n">
        <v>1102</v>
      </c>
      <c r="B147" s="1" t="e">
        <f aca="false">VLOOKUP($A147,統計!$A:$G,2,)</f>
        <v>#N/A</v>
      </c>
      <c r="C147" s="1" t="s">
        <v>387</v>
      </c>
      <c r="D147" s="1" t="e">
        <f aca="false">VLOOKUP($A147,統計!$A:$G,6,)</f>
        <v>#N/A</v>
      </c>
      <c r="E147" s="1" t="e">
        <f aca="false">VLOOKUP($A147,統計!$A:$G,7,)</f>
        <v>#N/A</v>
      </c>
      <c r="I147" s="1" t="e">
        <f aca="false">A147&amp;"|"&amp;"["&amp;B147&amp;"](9_筆記/资治通鉴"&amp;SUBSTITUTE(B147,"卷","")&amp;".html)|"&amp;C147&amp;"|"&amp;D147&amp;"|"&amp;E147&amp;"|"&amp;H147</f>
        <v>#N/A</v>
      </c>
    </row>
    <row r="148" customFormat="false" ht="13.5" hidden="false" customHeight="false" outlineLevel="0" collapsed="false">
      <c r="A148" s="1" t="n">
        <v>1103</v>
      </c>
      <c r="B148" s="1" t="e">
        <f aca="false">VLOOKUP($A148,統計!$A:$G,2,)</f>
        <v>#N/A</v>
      </c>
      <c r="C148" s="1" t="s">
        <v>388</v>
      </c>
      <c r="D148" s="1" t="e">
        <f aca="false">VLOOKUP($A148,統計!$A:$G,6,)</f>
        <v>#N/A</v>
      </c>
      <c r="E148" s="1" t="e">
        <f aca="false">VLOOKUP($A148,統計!$A:$G,7,)</f>
        <v>#N/A</v>
      </c>
      <c r="I148" s="1" t="e">
        <f aca="false">A148&amp;"|"&amp;"["&amp;B148&amp;"](9_筆記/资治通鉴"&amp;SUBSTITUTE(B148,"卷","")&amp;".html)|"&amp;C148&amp;"|"&amp;D148&amp;"|"&amp;E148&amp;"|"&amp;H148</f>
        <v>#N/A</v>
      </c>
    </row>
    <row r="149" customFormat="false" ht="13.5" hidden="false" customHeight="false" outlineLevel="0" collapsed="false">
      <c r="A149" s="1" t="n">
        <v>1104</v>
      </c>
      <c r="B149" s="1" t="e">
        <f aca="false">VLOOKUP($A149,統計!$A:$G,2,)</f>
        <v>#N/A</v>
      </c>
      <c r="C149" s="1" t="s">
        <v>389</v>
      </c>
      <c r="D149" s="1" t="e">
        <f aca="false">VLOOKUP($A149,統計!$A:$G,6,)</f>
        <v>#N/A</v>
      </c>
      <c r="E149" s="1" t="e">
        <f aca="false">VLOOKUP($A149,統計!$A:$G,7,)</f>
        <v>#N/A</v>
      </c>
      <c r="I149" s="1" t="e">
        <f aca="false">A149&amp;"|"&amp;"["&amp;B149&amp;"](9_筆記/资治通鉴"&amp;SUBSTITUTE(B149,"卷","")&amp;".html)|"&amp;C149&amp;"|"&amp;D149&amp;"|"&amp;E149&amp;"|"&amp;H149</f>
        <v>#N/A</v>
      </c>
    </row>
    <row r="150" customFormat="false" ht="13.5" hidden="false" customHeight="false" outlineLevel="0" collapsed="false">
      <c r="A150" s="1" t="n">
        <v>1105</v>
      </c>
      <c r="B150" s="1" t="e">
        <f aca="false">VLOOKUP($A150,統計!$A:$G,2,)</f>
        <v>#N/A</v>
      </c>
      <c r="C150" s="1" t="s">
        <v>390</v>
      </c>
      <c r="D150" s="1" t="e">
        <f aca="false">VLOOKUP($A150,統計!$A:$G,6,)</f>
        <v>#N/A</v>
      </c>
      <c r="E150" s="1" t="e">
        <f aca="false">VLOOKUP($A150,統計!$A:$G,7,)</f>
        <v>#N/A</v>
      </c>
      <c r="I150" s="1" t="e">
        <f aca="false">A150&amp;"|"&amp;"["&amp;B150&amp;"](9_筆記/资治通鉴"&amp;SUBSTITUTE(B150,"卷","")&amp;".html)|"&amp;C150&amp;"|"&amp;D150&amp;"|"&amp;E150&amp;"|"&amp;H150</f>
        <v>#N/A</v>
      </c>
    </row>
    <row r="151" customFormat="false" ht="13.5" hidden="false" customHeight="false" outlineLevel="0" collapsed="false">
      <c r="A151" s="1" t="n">
        <v>1106</v>
      </c>
      <c r="B151" s="1" t="e">
        <f aca="false">VLOOKUP($A151,統計!$A:$G,2,)</f>
        <v>#N/A</v>
      </c>
      <c r="C151" s="1" t="s">
        <v>391</v>
      </c>
      <c r="D151" s="1" t="e">
        <f aca="false">VLOOKUP($A151,統計!$A:$G,6,)</f>
        <v>#N/A</v>
      </c>
      <c r="E151" s="1" t="e">
        <f aca="false">VLOOKUP($A151,統計!$A:$G,7,)</f>
        <v>#N/A</v>
      </c>
      <c r="I151" s="1" t="e">
        <f aca="false">A151&amp;"|"&amp;"["&amp;B151&amp;"](9_筆記/资治通鉴"&amp;SUBSTITUTE(B151,"卷","")&amp;".html)|"&amp;C151&amp;"|"&amp;D151&amp;"|"&amp;E151&amp;"|"&amp;H151</f>
        <v>#N/A</v>
      </c>
    </row>
    <row r="152" customFormat="false" ht="13.5" hidden="false" customHeight="false" outlineLevel="0" collapsed="false">
      <c r="A152" s="1" t="n">
        <v>1107</v>
      </c>
      <c r="B152" s="1" t="e">
        <f aca="false">VLOOKUP($A152,統計!$A:$G,2,)</f>
        <v>#N/A</v>
      </c>
      <c r="C152" s="1" t="s">
        <v>392</v>
      </c>
      <c r="D152" s="1" t="e">
        <f aca="false">VLOOKUP($A152,統計!$A:$G,6,)</f>
        <v>#N/A</v>
      </c>
      <c r="E152" s="1" t="e">
        <f aca="false">VLOOKUP($A152,統計!$A:$G,7,)</f>
        <v>#N/A</v>
      </c>
      <c r="I152" s="1" t="e">
        <f aca="false">A152&amp;"|"&amp;"["&amp;B152&amp;"](9_筆記/资治通鉴"&amp;SUBSTITUTE(B152,"卷","")&amp;".html)|"&amp;C152&amp;"|"&amp;D152&amp;"|"&amp;E152&amp;"|"&amp;H152</f>
        <v>#N/A</v>
      </c>
    </row>
    <row r="153" customFormat="false" ht="13.5" hidden="false" customHeight="false" outlineLevel="0" collapsed="false">
      <c r="A153" s="1" t="n">
        <v>1108</v>
      </c>
      <c r="B153" s="1" t="e">
        <f aca="false">VLOOKUP($A153,統計!$A:$G,2,)</f>
        <v>#N/A</v>
      </c>
      <c r="C153" s="1" t="s">
        <v>393</v>
      </c>
      <c r="D153" s="1" t="e">
        <f aca="false">VLOOKUP($A153,統計!$A:$G,6,)</f>
        <v>#N/A</v>
      </c>
      <c r="E153" s="1" t="e">
        <f aca="false">VLOOKUP($A153,統計!$A:$G,7,)</f>
        <v>#N/A</v>
      </c>
      <c r="I153" s="1" t="e">
        <f aca="false">A153&amp;"|"&amp;"["&amp;B153&amp;"](9_筆記/资治通鉴"&amp;SUBSTITUTE(B153,"卷","")&amp;".html)|"&amp;C153&amp;"|"&amp;D153&amp;"|"&amp;E153&amp;"|"&amp;H153</f>
        <v>#N/A</v>
      </c>
    </row>
    <row r="154" customFormat="false" ht="13.5" hidden="false" customHeight="false" outlineLevel="0" collapsed="false">
      <c r="A154" s="1" t="n">
        <v>1109</v>
      </c>
      <c r="B154" s="1" t="e">
        <f aca="false">VLOOKUP($A154,統計!$A:$G,2,)</f>
        <v>#N/A</v>
      </c>
      <c r="C154" s="1" t="s">
        <v>394</v>
      </c>
      <c r="D154" s="1" t="e">
        <f aca="false">VLOOKUP($A154,統計!$A:$G,6,)</f>
        <v>#N/A</v>
      </c>
      <c r="E154" s="1" t="e">
        <f aca="false">VLOOKUP($A154,統計!$A:$G,7,)</f>
        <v>#N/A</v>
      </c>
      <c r="I154" s="1" t="e">
        <f aca="false">A154&amp;"|"&amp;"["&amp;B154&amp;"](9_筆記/资治通鉴"&amp;SUBSTITUTE(B154,"卷","")&amp;".html)|"&amp;C154&amp;"|"&amp;D154&amp;"|"&amp;E154&amp;"|"&amp;H154</f>
        <v>#N/A</v>
      </c>
    </row>
    <row r="155" customFormat="false" ht="13.5" hidden="false" customHeight="false" outlineLevel="0" collapsed="false">
      <c r="A155" s="1" t="n">
        <v>1110</v>
      </c>
      <c r="B155" s="1" t="e">
        <f aca="false">VLOOKUP($A155,統計!$A:$G,2,)</f>
        <v>#N/A</v>
      </c>
      <c r="C155" s="1" t="s">
        <v>395</v>
      </c>
      <c r="D155" s="1" t="e">
        <f aca="false">VLOOKUP($A155,統計!$A:$G,6,)</f>
        <v>#N/A</v>
      </c>
      <c r="E155" s="1" t="e">
        <f aca="false">VLOOKUP($A155,統計!$A:$G,7,)</f>
        <v>#N/A</v>
      </c>
      <c r="I155" s="1" t="e">
        <f aca="false">A155&amp;"|"&amp;"["&amp;B155&amp;"](9_筆記/资治通鉴"&amp;SUBSTITUTE(B155,"卷","")&amp;".html)|"&amp;C155&amp;"|"&amp;D155&amp;"|"&amp;E155&amp;"|"&amp;H155</f>
        <v>#N/A</v>
      </c>
    </row>
    <row r="156" customFormat="false" ht="13.5" hidden="false" customHeight="false" outlineLevel="0" collapsed="false">
      <c r="A156" s="1" t="n">
        <v>1111</v>
      </c>
      <c r="B156" s="1" t="e">
        <f aca="false">VLOOKUP($A156,統計!$A:$G,2,)</f>
        <v>#N/A</v>
      </c>
      <c r="C156" s="1" t="s">
        <v>396</v>
      </c>
      <c r="D156" s="1" t="e">
        <f aca="false">VLOOKUP($A156,統計!$A:$G,6,)</f>
        <v>#N/A</v>
      </c>
      <c r="E156" s="1" t="e">
        <f aca="false">VLOOKUP($A156,統計!$A:$G,7,)</f>
        <v>#N/A</v>
      </c>
      <c r="I156" s="1" t="e">
        <f aca="false">A156&amp;"|"&amp;"["&amp;B156&amp;"](9_筆記/资治通鉴"&amp;SUBSTITUTE(B156,"卷","")&amp;".html)|"&amp;C156&amp;"|"&amp;D156&amp;"|"&amp;E156&amp;"|"&amp;H156</f>
        <v>#N/A</v>
      </c>
    </row>
    <row r="157" customFormat="false" ht="13.5" hidden="false" customHeight="false" outlineLevel="0" collapsed="false">
      <c r="A157" s="1" t="n">
        <v>1112</v>
      </c>
      <c r="B157" s="1" t="e">
        <f aca="false">VLOOKUP($A157,統計!$A:$G,2,)</f>
        <v>#N/A</v>
      </c>
      <c r="C157" s="1" t="s">
        <v>397</v>
      </c>
      <c r="D157" s="1" t="e">
        <f aca="false">VLOOKUP($A157,統計!$A:$G,6,)</f>
        <v>#N/A</v>
      </c>
      <c r="E157" s="1" t="e">
        <f aca="false">VLOOKUP($A157,統計!$A:$G,7,)</f>
        <v>#N/A</v>
      </c>
      <c r="I157" s="1" t="e">
        <f aca="false">A157&amp;"|"&amp;"["&amp;B157&amp;"](9_筆記/资治通鉴"&amp;SUBSTITUTE(B157,"卷","")&amp;".html)|"&amp;C157&amp;"|"&amp;D157&amp;"|"&amp;E157&amp;"|"&amp;H157</f>
        <v>#N/A</v>
      </c>
    </row>
    <row r="158" customFormat="false" ht="13.5" hidden="false" customHeight="false" outlineLevel="0" collapsed="false">
      <c r="A158" s="1" t="n">
        <v>1113</v>
      </c>
      <c r="B158" s="1" t="e">
        <f aca="false">VLOOKUP($A158,統計!$A:$G,2,)</f>
        <v>#N/A</v>
      </c>
      <c r="C158" s="1" t="s">
        <v>398</v>
      </c>
      <c r="D158" s="1" t="e">
        <f aca="false">VLOOKUP($A158,統計!$A:$G,6,)</f>
        <v>#N/A</v>
      </c>
      <c r="E158" s="1" t="e">
        <f aca="false">VLOOKUP($A158,統計!$A:$G,7,)</f>
        <v>#N/A</v>
      </c>
      <c r="I158" s="1" t="e">
        <f aca="false">A158&amp;"|"&amp;"["&amp;B158&amp;"](9_筆記/资治通鉴"&amp;SUBSTITUTE(B158,"卷","")&amp;".html)|"&amp;C158&amp;"|"&amp;D158&amp;"|"&amp;E158&amp;"|"&amp;H158</f>
        <v>#N/A</v>
      </c>
    </row>
    <row r="159" customFormat="false" ht="13.5" hidden="false" customHeight="false" outlineLevel="0" collapsed="false">
      <c r="A159" s="1" t="n">
        <v>1114</v>
      </c>
      <c r="B159" s="1" t="e">
        <f aca="false">VLOOKUP($A159,統計!$A:$G,2,)</f>
        <v>#N/A</v>
      </c>
      <c r="C159" s="1" t="s">
        <v>399</v>
      </c>
      <c r="D159" s="1" t="e">
        <f aca="false">VLOOKUP($A159,統計!$A:$G,6,)</f>
        <v>#N/A</v>
      </c>
      <c r="E159" s="1" t="e">
        <f aca="false">VLOOKUP($A159,統計!$A:$G,7,)</f>
        <v>#N/A</v>
      </c>
      <c r="I159" s="1" t="e">
        <f aca="false">A159&amp;"|"&amp;"["&amp;B159&amp;"](9_筆記/资治通鉴"&amp;SUBSTITUTE(B159,"卷","")&amp;".html)|"&amp;C159&amp;"|"&amp;D159&amp;"|"&amp;E159&amp;"|"&amp;H159</f>
        <v>#N/A</v>
      </c>
    </row>
    <row r="160" customFormat="false" ht="13.5" hidden="false" customHeight="false" outlineLevel="0" collapsed="false">
      <c r="A160" s="1" t="n">
        <v>1115</v>
      </c>
      <c r="B160" s="1" t="e">
        <f aca="false">VLOOKUP($A160,統計!$A:$G,2,)</f>
        <v>#N/A</v>
      </c>
      <c r="C160" s="1" t="s">
        <v>400</v>
      </c>
      <c r="D160" s="1" t="e">
        <f aca="false">VLOOKUP($A160,統計!$A:$G,6,)</f>
        <v>#N/A</v>
      </c>
      <c r="E160" s="1" t="e">
        <f aca="false">VLOOKUP($A160,統計!$A:$G,7,)</f>
        <v>#N/A</v>
      </c>
      <c r="I160" s="1" t="e">
        <f aca="false">A160&amp;"|"&amp;"["&amp;B160&amp;"](9_筆記/资治通鉴"&amp;SUBSTITUTE(B160,"卷","")&amp;".html)|"&amp;C160&amp;"|"&amp;D160&amp;"|"&amp;E160&amp;"|"&amp;H160</f>
        <v>#N/A</v>
      </c>
    </row>
    <row r="161" customFormat="false" ht="13.5" hidden="false" customHeight="false" outlineLevel="0" collapsed="false">
      <c r="A161" s="1" t="n">
        <v>1116</v>
      </c>
      <c r="B161" s="1" t="e">
        <f aca="false">VLOOKUP($A161,統計!$A:$G,2,)</f>
        <v>#N/A</v>
      </c>
      <c r="C161" s="1" t="s">
        <v>401</v>
      </c>
      <c r="D161" s="1" t="e">
        <f aca="false">VLOOKUP($A161,統計!$A:$G,6,)</f>
        <v>#N/A</v>
      </c>
      <c r="E161" s="1" t="e">
        <f aca="false">VLOOKUP($A161,統計!$A:$G,7,)</f>
        <v>#N/A</v>
      </c>
      <c r="I161" s="1" t="e">
        <f aca="false">A161&amp;"|"&amp;"["&amp;B161&amp;"](9_筆記/资治通鉴"&amp;SUBSTITUTE(B161,"卷","")&amp;".html)|"&amp;C161&amp;"|"&amp;D161&amp;"|"&amp;E161&amp;"|"&amp;H161</f>
        <v>#N/A</v>
      </c>
    </row>
    <row r="162" customFormat="false" ht="13.5" hidden="false" customHeight="false" outlineLevel="0" collapsed="false">
      <c r="A162" s="1" t="n">
        <v>1117</v>
      </c>
      <c r="B162" s="1" t="e">
        <f aca="false">VLOOKUP($A162,統計!$A:$G,2,)</f>
        <v>#N/A</v>
      </c>
      <c r="C162" s="1" t="s">
        <v>402</v>
      </c>
      <c r="D162" s="1" t="e">
        <f aca="false">VLOOKUP($A162,統計!$A:$G,6,)</f>
        <v>#N/A</v>
      </c>
      <c r="E162" s="1" t="e">
        <f aca="false">VLOOKUP($A162,統計!$A:$G,7,)</f>
        <v>#N/A</v>
      </c>
      <c r="I162" s="1" t="e">
        <f aca="false">A162&amp;"|"&amp;"["&amp;B162&amp;"](9_筆記/资治通鉴"&amp;SUBSTITUTE(B162,"卷","")&amp;".html)|"&amp;C162&amp;"|"&amp;D162&amp;"|"&amp;E162&amp;"|"&amp;H162</f>
        <v>#N/A</v>
      </c>
    </row>
    <row r="163" customFormat="false" ht="13.5" hidden="false" customHeight="false" outlineLevel="0" collapsed="false">
      <c r="A163" s="1" t="n">
        <v>1118</v>
      </c>
      <c r="B163" s="1" t="e">
        <f aca="false">VLOOKUP($A163,統計!$A:$G,2,)</f>
        <v>#N/A</v>
      </c>
      <c r="C163" s="1" t="s">
        <v>403</v>
      </c>
      <c r="D163" s="1" t="e">
        <f aca="false">VLOOKUP($A163,統計!$A:$G,6,)</f>
        <v>#N/A</v>
      </c>
      <c r="E163" s="1" t="e">
        <f aca="false">VLOOKUP($A163,統計!$A:$G,7,)</f>
        <v>#N/A</v>
      </c>
      <c r="I163" s="1" t="e">
        <f aca="false">A163&amp;"|"&amp;"["&amp;B163&amp;"](9_筆記/资治通鉴"&amp;SUBSTITUTE(B163,"卷","")&amp;".html)|"&amp;C163&amp;"|"&amp;D163&amp;"|"&amp;E163&amp;"|"&amp;H163</f>
        <v>#N/A</v>
      </c>
    </row>
    <row r="164" customFormat="false" ht="13.5" hidden="false" customHeight="false" outlineLevel="0" collapsed="false">
      <c r="A164" s="1" t="n">
        <v>1119</v>
      </c>
      <c r="B164" s="1" t="e">
        <f aca="false">VLOOKUP($A164,統計!$A:$G,2,)</f>
        <v>#N/A</v>
      </c>
      <c r="C164" s="1" t="s">
        <v>404</v>
      </c>
      <c r="D164" s="1" t="e">
        <f aca="false">VLOOKUP($A164,統計!$A:$G,6,)</f>
        <v>#N/A</v>
      </c>
      <c r="E164" s="1" t="e">
        <f aca="false">VLOOKUP($A164,統計!$A:$G,7,)</f>
        <v>#N/A</v>
      </c>
      <c r="I164" s="1" t="e">
        <f aca="false">A164&amp;"|"&amp;"["&amp;B164&amp;"](9_筆記/资治通鉴"&amp;SUBSTITUTE(B164,"卷","")&amp;".html)|"&amp;C164&amp;"|"&amp;D164&amp;"|"&amp;E164&amp;"|"&amp;H164</f>
        <v>#N/A</v>
      </c>
    </row>
    <row r="165" customFormat="false" ht="13.5" hidden="false" customHeight="false" outlineLevel="0" collapsed="false">
      <c r="A165" s="1" t="n">
        <v>1120</v>
      </c>
      <c r="B165" s="1" t="e">
        <f aca="false">VLOOKUP($A165,統計!$A:$G,2,)</f>
        <v>#N/A</v>
      </c>
      <c r="C165" s="1" t="s">
        <v>405</v>
      </c>
      <c r="D165" s="1" t="e">
        <f aca="false">VLOOKUP($A165,統計!$A:$G,6,)</f>
        <v>#N/A</v>
      </c>
      <c r="E165" s="1" t="e">
        <f aca="false">VLOOKUP($A165,統計!$A:$G,7,)</f>
        <v>#N/A</v>
      </c>
      <c r="I165" s="1" t="e">
        <f aca="false">A165&amp;"|"&amp;"["&amp;B165&amp;"](9_筆記/资治通鉴"&amp;SUBSTITUTE(B165,"卷","")&amp;".html)|"&amp;C165&amp;"|"&amp;D165&amp;"|"&amp;E165&amp;"|"&amp;H165</f>
        <v>#N/A</v>
      </c>
    </row>
    <row r="166" customFormat="false" ht="13.5" hidden="false" customHeight="false" outlineLevel="0" collapsed="false">
      <c r="A166" s="1" t="n">
        <v>1121</v>
      </c>
      <c r="B166" s="1" t="e">
        <f aca="false">VLOOKUP($A166,統計!$A:$G,2,)</f>
        <v>#N/A</v>
      </c>
      <c r="C166" s="1" t="s">
        <v>406</v>
      </c>
      <c r="D166" s="1" t="e">
        <f aca="false">VLOOKUP($A166,統計!$A:$G,6,)</f>
        <v>#N/A</v>
      </c>
      <c r="E166" s="1" t="e">
        <f aca="false">VLOOKUP($A166,統計!$A:$G,7,)</f>
        <v>#N/A</v>
      </c>
      <c r="I166" s="1" t="e">
        <f aca="false">A166&amp;"|"&amp;"["&amp;B166&amp;"](9_筆記/资治通鉴"&amp;SUBSTITUTE(B166,"卷","")&amp;".html)|"&amp;C166&amp;"|"&amp;D166&amp;"|"&amp;E166&amp;"|"&amp;H166</f>
        <v>#N/A</v>
      </c>
    </row>
    <row r="167" customFormat="false" ht="13.5" hidden="false" customHeight="false" outlineLevel="0" collapsed="false">
      <c r="A167" s="1" t="n">
        <v>1122</v>
      </c>
      <c r="B167" s="1" t="e">
        <f aca="false">VLOOKUP($A167,統計!$A:$G,2,)</f>
        <v>#N/A</v>
      </c>
      <c r="C167" s="1" t="s">
        <v>407</v>
      </c>
      <c r="D167" s="1" t="e">
        <f aca="false">VLOOKUP($A167,統計!$A:$G,6,)</f>
        <v>#N/A</v>
      </c>
      <c r="E167" s="1" t="e">
        <f aca="false">VLOOKUP($A167,統計!$A:$G,7,)</f>
        <v>#N/A</v>
      </c>
      <c r="I167" s="1" t="e">
        <f aca="false">A167&amp;"|"&amp;"["&amp;B167&amp;"](9_筆記/资治通鉴"&amp;SUBSTITUTE(B167,"卷","")&amp;".html)|"&amp;C167&amp;"|"&amp;D167&amp;"|"&amp;E167&amp;"|"&amp;H167</f>
        <v>#N/A</v>
      </c>
    </row>
    <row r="168" customFormat="false" ht="13.5" hidden="false" customHeight="false" outlineLevel="0" collapsed="false">
      <c r="A168" s="1" t="n">
        <v>1201</v>
      </c>
      <c r="B168" s="1" t="e">
        <f aca="false">VLOOKUP($A168,統計!$A:$G,2,)</f>
        <v>#N/A</v>
      </c>
      <c r="C168" s="1" t="s">
        <v>408</v>
      </c>
      <c r="D168" s="1" t="e">
        <f aca="false">VLOOKUP($A168,統計!$A:$G,6,)</f>
        <v>#N/A</v>
      </c>
      <c r="E168" s="1" t="e">
        <f aca="false">VLOOKUP($A168,統計!$A:$G,7,)</f>
        <v>#N/A</v>
      </c>
      <c r="I168" s="1" t="e">
        <f aca="false">A168&amp;"|"&amp;"["&amp;B168&amp;"](9_筆記/资治通鉴"&amp;SUBSTITUTE(B168,"卷","")&amp;".html)|"&amp;C168&amp;"|"&amp;D168&amp;"|"&amp;E168&amp;"|"&amp;H168</f>
        <v>#N/A</v>
      </c>
    </row>
    <row r="169" customFormat="false" ht="13.5" hidden="false" customHeight="false" outlineLevel="0" collapsed="false">
      <c r="A169" s="1" t="n">
        <v>1202</v>
      </c>
      <c r="B169" s="1" t="e">
        <f aca="false">VLOOKUP($A169,統計!$A:$G,2,)</f>
        <v>#N/A</v>
      </c>
      <c r="C169" s="1" t="s">
        <v>409</v>
      </c>
      <c r="D169" s="1" t="e">
        <f aca="false">VLOOKUP($A169,統計!$A:$G,6,)</f>
        <v>#N/A</v>
      </c>
      <c r="E169" s="1" t="e">
        <f aca="false">VLOOKUP($A169,統計!$A:$G,7,)</f>
        <v>#N/A</v>
      </c>
      <c r="I169" s="1" t="e">
        <f aca="false">A169&amp;"|"&amp;"["&amp;B169&amp;"](9_筆記/资治通鉴"&amp;SUBSTITUTE(B169,"卷","")&amp;".html)|"&amp;C169&amp;"|"&amp;D169&amp;"|"&amp;E169&amp;"|"&amp;H169</f>
        <v>#N/A</v>
      </c>
    </row>
    <row r="170" customFormat="false" ht="13.5" hidden="false" customHeight="false" outlineLevel="0" collapsed="false">
      <c r="A170" s="1" t="n">
        <v>1203</v>
      </c>
      <c r="B170" s="1" t="e">
        <f aca="false">VLOOKUP($A170,統計!$A:$G,2,)</f>
        <v>#N/A</v>
      </c>
      <c r="C170" s="1" t="s">
        <v>410</v>
      </c>
      <c r="D170" s="1" t="e">
        <f aca="false">VLOOKUP($A170,統計!$A:$G,6,)</f>
        <v>#N/A</v>
      </c>
      <c r="E170" s="1" t="e">
        <f aca="false">VLOOKUP($A170,統計!$A:$G,7,)</f>
        <v>#N/A</v>
      </c>
      <c r="I170" s="1" t="e">
        <f aca="false">A170&amp;"|"&amp;"["&amp;B170&amp;"](9_筆記/资治通鉴"&amp;SUBSTITUTE(B170,"卷","")&amp;".html)|"&amp;C170&amp;"|"&amp;D170&amp;"|"&amp;E170&amp;"|"&amp;H170</f>
        <v>#N/A</v>
      </c>
    </row>
    <row r="171" customFormat="false" ht="13.5" hidden="false" customHeight="false" outlineLevel="0" collapsed="false">
      <c r="A171" s="1" t="n">
        <v>1204</v>
      </c>
      <c r="B171" s="1" t="e">
        <f aca="false">VLOOKUP($A171,統計!$A:$G,2,)</f>
        <v>#N/A</v>
      </c>
      <c r="C171" s="1" t="s">
        <v>411</v>
      </c>
      <c r="D171" s="1" t="e">
        <f aca="false">VLOOKUP($A171,統計!$A:$G,6,)</f>
        <v>#N/A</v>
      </c>
      <c r="E171" s="1" t="e">
        <f aca="false">VLOOKUP($A171,統計!$A:$G,7,)</f>
        <v>#N/A</v>
      </c>
      <c r="I171" s="1" t="e">
        <f aca="false">A171&amp;"|"&amp;"["&amp;B171&amp;"](9_筆記/资治通鉴"&amp;SUBSTITUTE(B171,"卷","")&amp;".html)|"&amp;C171&amp;"|"&amp;D171&amp;"|"&amp;E171&amp;"|"&amp;H171</f>
        <v>#N/A</v>
      </c>
    </row>
    <row r="172" customFormat="false" ht="13.5" hidden="false" customHeight="false" outlineLevel="0" collapsed="false">
      <c r="A172" s="1" t="n">
        <v>1205</v>
      </c>
      <c r="B172" s="1" t="e">
        <f aca="false">VLOOKUP($A172,統計!$A:$G,2,)</f>
        <v>#N/A</v>
      </c>
      <c r="C172" s="1" t="s">
        <v>412</v>
      </c>
      <c r="D172" s="1" t="e">
        <f aca="false">VLOOKUP($A172,統計!$A:$G,6,)</f>
        <v>#N/A</v>
      </c>
      <c r="E172" s="1" t="e">
        <f aca="false">VLOOKUP($A172,統計!$A:$G,7,)</f>
        <v>#N/A</v>
      </c>
      <c r="I172" s="1" t="e">
        <f aca="false">A172&amp;"|"&amp;"["&amp;B172&amp;"](9_筆記/资治通鉴"&amp;SUBSTITUTE(B172,"卷","")&amp;".html)|"&amp;C172&amp;"|"&amp;D172&amp;"|"&amp;E172&amp;"|"&amp;H172</f>
        <v>#N/A</v>
      </c>
    </row>
    <row r="173" customFormat="false" ht="13.5" hidden="false" customHeight="false" outlineLevel="0" collapsed="false">
      <c r="A173" s="1" t="n">
        <v>1206</v>
      </c>
      <c r="B173" s="1" t="e">
        <f aca="false">VLOOKUP($A173,統計!$A:$G,2,)</f>
        <v>#N/A</v>
      </c>
      <c r="C173" s="1" t="s">
        <v>413</v>
      </c>
      <c r="D173" s="1" t="e">
        <f aca="false">VLOOKUP($A173,統計!$A:$G,6,)</f>
        <v>#N/A</v>
      </c>
      <c r="E173" s="1" t="e">
        <f aca="false">VLOOKUP($A173,統計!$A:$G,7,)</f>
        <v>#N/A</v>
      </c>
      <c r="I173" s="1" t="e">
        <f aca="false">A173&amp;"|"&amp;"["&amp;B173&amp;"](9_筆記/资治通鉴"&amp;SUBSTITUTE(B173,"卷","")&amp;".html)|"&amp;C173&amp;"|"&amp;D173&amp;"|"&amp;E173&amp;"|"&amp;H173</f>
        <v>#N/A</v>
      </c>
    </row>
    <row r="174" customFormat="false" ht="13.5" hidden="false" customHeight="false" outlineLevel="0" collapsed="false">
      <c r="A174" s="1" t="n">
        <v>1207</v>
      </c>
      <c r="B174" s="1" t="e">
        <f aca="false">VLOOKUP($A174,統計!$A:$G,2,)</f>
        <v>#N/A</v>
      </c>
      <c r="C174" s="1" t="s">
        <v>414</v>
      </c>
      <c r="D174" s="1" t="e">
        <f aca="false">VLOOKUP($A174,統計!$A:$G,6,)</f>
        <v>#N/A</v>
      </c>
      <c r="E174" s="1" t="e">
        <f aca="false">VLOOKUP($A174,統計!$A:$G,7,)</f>
        <v>#N/A</v>
      </c>
      <c r="I174" s="1" t="e">
        <f aca="false">A174&amp;"|"&amp;"["&amp;B174&amp;"](9_筆記/资治通鉴"&amp;SUBSTITUTE(B174,"卷","")&amp;".html)|"&amp;C174&amp;"|"&amp;D174&amp;"|"&amp;E174&amp;"|"&amp;H174</f>
        <v>#N/A</v>
      </c>
    </row>
    <row r="175" customFormat="false" ht="13.5" hidden="false" customHeight="false" outlineLevel="0" collapsed="false">
      <c r="A175" s="1" t="n">
        <v>1208</v>
      </c>
      <c r="B175" s="1" t="e">
        <f aca="false">VLOOKUP($A175,統計!$A:$G,2,)</f>
        <v>#N/A</v>
      </c>
      <c r="C175" s="1" t="s">
        <v>415</v>
      </c>
      <c r="D175" s="1" t="e">
        <f aca="false">VLOOKUP($A175,統計!$A:$G,6,)</f>
        <v>#N/A</v>
      </c>
      <c r="E175" s="1" t="e">
        <f aca="false">VLOOKUP($A175,統計!$A:$G,7,)</f>
        <v>#N/A</v>
      </c>
      <c r="I175" s="1" t="e">
        <f aca="false">A175&amp;"|"&amp;"["&amp;B175&amp;"](9_筆記/资治通鉴"&amp;SUBSTITUTE(B175,"卷","")&amp;".html)|"&amp;C175&amp;"|"&amp;D175&amp;"|"&amp;E175&amp;"|"&amp;H175</f>
        <v>#N/A</v>
      </c>
    </row>
    <row r="176" customFormat="false" ht="13.5" hidden="false" customHeight="false" outlineLevel="0" collapsed="false">
      <c r="A176" s="1" t="n">
        <v>1209</v>
      </c>
      <c r="B176" s="1" t="e">
        <f aca="false">VLOOKUP($A176,統計!$A:$G,2,)</f>
        <v>#N/A</v>
      </c>
      <c r="C176" s="1" t="s">
        <v>416</v>
      </c>
      <c r="D176" s="1" t="e">
        <f aca="false">VLOOKUP($A176,統計!$A:$G,6,)</f>
        <v>#N/A</v>
      </c>
      <c r="E176" s="1" t="e">
        <f aca="false">VLOOKUP($A176,統計!$A:$G,7,)</f>
        <v>#N/A</v>
      </c>
      <c r="I176" s="1" t="e">
        <f aca="false">A176&amp;"|"&amp;"["&amp;B176&amp;"](9_筆記/资治通鉴"&amp;SUBSTITUTE(B176,"卷","")&amp;".html)|"&amp;C176&amp;"|"&amp;D176&amp;"|"&amp;E176&amp;"|"&amp;H176</f>
        <v>#N/A</v>
      </c>
    </row>
    <row r="177" customFormat="false" ht="13.5" hidden="false" customHeight="false" outlineLevel="0" collapsed="false">
      <c r="A177" s="1" t="n">
        <v>1210</v>
      </c>
      <c r="B177" s="1" t="e">
        <f aca="false">VLOOKUP($A177,統計!$A:$G,2,)</f>
        <v>#N/A</v>
      </c>
      <c r="C177" s="1" t="s">
        <v>417</v>
      </c>
      <c r="D177" s="1" t="e">
        <f aca="false">VLOOKUP($A177,統計!$A:$G,6,)</f>
        <v>#N/A</v>
      </c>
      <c r="E177" s="1" t="e">
        <f aca="false">VLOOKUP($A177,統計!$A:$G,7,)</f>
        <v>#N/A</v>
      </c>
      <c r="I177" s="1" t="e">
        <f aca="false">A177&amp;"|"&amp;"["&amp;B177&amp;"](9_筆記/资治通鉴"&amp;SUBSTITUTE(B177,"卷","")&amp;".html)|"&amp;C177&amp;"|"&amp;D177&amp;"|"&amp;E177&amp;"|"&amp;H177</f>
        <v>#N/A</v>
      </c>
    </row>
    <row r="178" customFormat="false" ht="13.5" hidden="false" customHeight="false" outlineLevel="0" collapsed="false">
      <c r="A178" s="1" t="n">
        <v>1301</v>
      </c>
      <c r="B178" s="1" t="e">
        <f aca="false">VLOOKUP($A178,統計!$A:$G,2,)</f>
        <v>#N/A</v>
      </c>
      <c r="C178" s="1" t="s">
        <v>418</v>
      </c>
      <c r="D178" s="1" t="e">
        <f aca="false">VLOOKUP($A178,統計!$A:$G,6,)</f>
        <v>#N/A</v>
      </c>
      <c r="E178" s="1" t="e">
        <f aca="false">VLOOKUP($A178,統計!$A:$G,7,)</f>
        <v>#N/A</v>
      </c>
      <c r="I178" s="1" t="e">
        <f aca="false">A178&amp;"|"&amp;"["&amp;B178&amp;"](9_筆記/资治通鉴"&amp;SUBSTITUTE(B178,"卷","")&amp;".html)|"&amp;C178&amp;"|"&amp;D178&amp;"|"&amp;E178&amp;"|"&amp;H178</f>
        <v>#N/A</v>
      </c>
    </row>
    <row r="179" customFormat="false" ht="13.5" hidden="false" customHeight="false" outlineLevel="0" collapsed="false">
      <c r="A179" s="1" t="n">
        <v>1302</v>
      </c>
      <c r="B179" s="1" t="e">
        <f aca="false">VLOOKUP($A179,統計!$A:$G,2,)</f>
        <v>#N/A</v>
      </c>
      <c r="C179" s="1" t="s">
        <v>419</v>
      </c>
      <c r="D179" s="1" t="e">
        <f aca="false">VLOOKUP($A179,統計!$A:$G,6,)</f>
        <v>#N/A</v>
      </c>
      <c r="E179" s="1" t="e">
        <f aca="false">VLOOKUP($A179,統計!$A:$G,7,)</f>
        <v>#N/A</v>
      </c>
      <c r="I179" s="1" t="e">
        <f aca="false">A179&amp;"|"&amp;"["&amp;B179&amp;"](9_筆記/资治通鉴"&amp;SUBSTITUTE(B179,"卷","")&amp;".html)|"&amp;C179&amp;"|"&amp;D179&amp;"|"&amp;E179&amp;"|"&amp;H179</f>
        <v>#N/A</v>
      </c>
    </row>
    <row r="180" customFormat="false" ht="13.5" hidden="false" customHeight="false" outlineLevel="0" collapsed="false">
      <c r="A180" s="1" t="n">
        <v>1303</v>
      </c>
      <c r="B180" s="1" t="e">
        <f aca="false">VLOOKUP($A180,統計!$A:$G,2,)</f>
        <v>#N/A</v>
      </c>
      <c r="C180" s="1" t="s">
        <v>420</v>
      </c>
      <c r="D180" s="1" t="e">
        <f aca="false">VLOOKUP($A180,統計!$A:$G,6,)</f>
        <v>#N/A</v>
      </c>
      <c r="E180" s="1" t="e">
        <f aca="false">VLOOKUP($A180,統計!$A:$G,7,)</f>
        <v>#N/A</v>
      </c>
      <c r="I180" s="1" t="e">
        <f aca="false">A180&amp;"|"&amp;"["&amp;B180&amp;"](9_筆記/资治通鉴"&amp;SUBSTITUTE(B180,"卷","")&amp;".html)|"&amp;C180&amp;"|"&amp;D180&amp;"|"&amp;E180&amp;"|"&amp;H180</f>
        <v>#N/A</v>
      </c>
    </row>
    <row r="181" customFormat="false" ht="13.5" hidden="false" customHeight="false" outlineLevel="0" collapsed="false">
      <c r="A181" s="1" t="n">
        <v>1304</v>
      </c>
      <c r="B181" s="1" t="e">
        <f aca="false">VLOOKUP($A181,統計!$A:$G,2,)</f>
        <v>#N/A</v>
      </c>
      <c r="C181" s="1" t="s">
        <v>421</v>
      </c>
      <c r="D181" s="1" t="e">
        <f aca="false">VLOOKUP($A181,統計!$A:$G,6,)</f>
        <v>#N/A</v>
      </c>
      <c r="E181" s="1" t="e">
        <f aca="false">VLOOKUP($A181,統計!$A:$G,7,)</f>
        <v>#N/A</v>
      </c>
      <c r="I181" s="1" t="e">
        <f aca="false">A181&amp;"|"&amp;"["&amp;B181&amp;"](9_筆記/资治通鉴"&amp;SUBSTITUTE(B181,"卷","")&amp;".html)|"&amp;C181&amp;"|"&amp;D181&amp;"|"&amp;E181&amp;"|"&amp;H181</f>
        <v>#N/A</v>
      </c>
    </row>
    <row r="182" customFormat="false" ht="13.5" hidden="false" customHeight="false" outlineLevel="0" collapsed="false">
      <c r="A182" s="1" t="n">
        <v>1305</v>
      </c>
      <c r="B182" s="1" t="e">
        <f aca="false">VLOOKUP($A182,統計!$A:$G,2,)</f>
        <v>#N/A</v>
      </c>
      <c r="C182" s="1" t="s">
        <v>422</v>
      </c>
      <c r="D182" s="1" t="e">
        <f aca="false">VLOOKUP($A182,統計!$A:$G,6,)</f>
        <v>#N/A</v>
      </c>
      <c r="E182" s="1" t="e">
        <f aca="false">VLOOKUP($A182,統計!$A:$G,7,)</f>
        <v>#N/A</v>
      </c>
      <c r="I182" s="1" t="e">
        <f aca="false">A182&amp;"|"&amp;"["&amp;B182&amp;"](9_筆記/资治通鉴"&amp;SUBSTITUTE(B182,"卷","")&amp;".html)|"&amp;C182&amp;"|"&amp;D182&amp;"|"&amp;E182&amp;"|"&amp;H182</f>
        <v>#N/A</v>
      </c>
    </row>
    <row r="183" customFormat="false" ht="13.5" hidden="false" customHeight="false" outlineLevel="0" collapsed="false">
      <c r="A183" s="1" t="n">
        <v>1306</v>
      </c>
      <c r="B183" s="1" t="e">
        <f aca="false">VLOOKUP($A183,統計!$A:$G,2,)</f>
        <v>#N/A</v>
      </c>
      <c r="C183" s="1" t="s">
        <v>423</v>
      </c>
      <c r="D183" s="1" t="e">
        <f aca="false">VLOOKUP($A183,統計!$A:$G,6,)</f>
        <v>#N/A</v>
      </c>
      <c r="E183" s="1" t="e">
        <f aca="false">VLOOKUP($A183,統計!$A:$G,7,)</f>
        <v>#N/A</v>
      </c>
      <c r="I183" s="1" t="e">
        <f aca="false">A183&amp;"|"&amp;"["&amp;B183&amp;"](9_筆記/资治通鉴"&amp;SUBSTITUTE(B183,"卷","")&amp;".html)|"&amp;C183&amp;"|"&amp;D183&amp;"|"&amp;E183&amp;"|"&amp;H183</f>
        <v>#N/A</v>
      </c>
    </row>
    <row r="184" customFormat="false" ht="13.5" hidden="false" customHeight="false" outlineLevel="0" collapsed="false">
      <c r="A184" s="1" t="n">
        <v>1307</v>
      </c>
      <c r="B184" s="1" t="e">
        <f aca="false">VLOOKUP($A184,統計!$A:$G,2,)</f>
        <v>#N/A</v>
      </c>
      <c r="C184" s="1" t="s">
        <v>424</v>
      </c>
      <c r="D184" s="1" t="e">
        <f aca="false">VLOOKUP($A184,統計!$A:$G,6,)</f>
        <v>#N/A</v>
      </c>
      <c r="E184" s="1" t="e">
        <f aca="false">VLOOKUP($A184,統計!$A:$G,7,)</f>
        <v>#N/A</v>
      </c>
      <c r="I184" s="1" t="e">
        <f aca="false">A184&amp;"|"&amp;"["&amp;B184&amp;"](9_筆記/资治通鉴"&amp;SUBSTITUTE(B184,"卷","")&amp;".html)|"&amp;C184&amp;"|"&amp;D184&amp;"|"&amp;E184&amp;"|"&amp;H184</f>
        <v>#N/A</v>
      </c>
    </row>
    <row r="185" customFormat="false" ht="13.5" hidden="false" customHeight="false" outlineLevel="0" collapsed="false">
      <c r="A185" s="1" t="n">
        <v>1308</v>
      </c>
      <c r="B185" s="1" t="e">
        <f aca="false">VLOOKUP($A185,統計!$A:$G,2,)</f>
        <v>#N/A</v>
      </c>
      <c r="C185" s="1" t="s">
        <v>425</v>
      </c>
      <c r="D185" s="1" t="e">
        <f aca="false">VLOOKUP($A185,統計!$A:$G,6,)</f>
        <v>#N/A</v>
      </c>
      <c r="E185" s="1" t="e">
        <f aca="false">VLOOKUP($A185,統計!$A:$G,7,)</f>
        <v>#N/A</v>
      </c>
      <c r="I185" s="1" t="e">
        <f aca="false">A185&amp;"|"&amp;"["&amp;B185&amp;"](9_筆記/资治通鉴"&amp;SUBSTITUTE(B185,"卷","")&amp;".html)|"&amp;C185&amp;"|"&amp;D185&amp;"|"&amp;E185&amp;"|"&amp;H185</f>
        <v>#N/A</v>
      </c>
    </row>
    <row r="186" customFormat="false" ht="13.5" hidden="false" customHeight="false" outlineLevel="0" collapsed="false">
      <c r="A186" s="1" t="n">
        <v>1401</v>
      </c>
      <c r="B186" s="1" t="e">
        <f aca="false">VLOOKUP($A186,統計!$A:$G,2,)</f>
        <v>#N/A</v>
      </c>
      <c r="C186" s="1" t="s">
        <v>426</v>
      </c>
      <c r="D186" s="1" t="e">
        <f aca="false">VLOOKUP($A186,統計!$A:$G,6,)</f>
        <v>#N/A</v>
      </c>
      <c r="E186" s="1" t="e">
        <f aca="false">VLOOKUP($A186,統計!$A:$G,7,)</f>
        <v>#N/A</v>
      </c>
      <c r="I186" s="1" t="e">
        <f aca="false">A186&amp;"|"&amp;"["&amp;B186&amp;"](9_筆記/资治通鉴"&amp;SUBSTITUTE(B186,"卷","")&amp;".html)|"&amp;C186&amp;"|"&amp;D186&amp;"|"&amp;E186&amp;"|"&amp;H186</f>
        <v>#N/A</v>
      </c>
    </row>
    <row r="187" customFormat="false" ht="13.5" hidden="false" customHeight="false" outlineLevel="0" collapsed="false">
      <c r="A187" s="1" t="n">
        <v>1402</v>
      </c>
      <c r="B187" s="1" t="e">
        <f aca="false">VLOOKUP($A187,統計!$A:$G,2,)</f>
        <v>#N/A</v>
      </c>
      <c r="C187" s="1" t="s">
        <v>427</v>
      </c>
      <c r="D187" s="1" t="e">
        <f aca="false">VLOOKUP($A187,統計!$A:$G,6,)</f>
        <v>#N/A</v>
      </c>
      <c r="E187" s="1" t="e">
        <f aca="false">VLOOKUP($A187,統計!$A:$G,7,)</f>
        <v>#N/A</v>
      </c>
      <c r="I187" s="1" t="e">
        <f aca="false">A187&amp;"|"&amp;"["&amp;B187&amp;"](9_筆記/资治通鉴"&amp;SUBSTITUTE(B187,"卷","")&amp;".html)|"&amp;C187&amp;"|"&amp;D187&amp;"|"&amp;E187&amp;"|"&amp;H187</f>
        <v>#N/A</v>
      </c>
    </row>
    <row r="188" customFormat="false" ht="13.5" hidden="false" customHeight="false" outlineLevel="0" collapsed="false">
      <c r="A188" s="1" t="n">
        <v>1403</v>
      </c>
      <c r="B188" s="1" t="e">
        <f aca="false">VLOOKUP($A188,統計!$A:$G,2,)</f>
        <v>#N/A</v>
      </c>
      <c r="C188" s="1" t="s">
        <v>428</v>
      </c>
      <c r="D188" s="1" t="e">
        <f aca="false">VLOOKUP($A188,統計!$A:$G,6,)</f>
        <v>#N/A</v>
      </c>
      <c r="E188" s="1" t="e">
        <f aca="false">VLOOKUP($A188,統計!$A:$G,7,)</f>
        <v>#N/A</v>
      </c>
      <c r="I188" s="1" t="e">
        <f aca="false">A188&amp;"|"&amp;"["&amp;B188&amp;"](9_筆記/资治通鉴"&amp;SUBSTITUTE(B188,"卷","")&amp;".html)|"&amp;C188&amp;"|"&amp;D188&amp;"|"&amp;E188&amp;"|"&amp;H188</f>
        <v>#N/A</v>
      </c>
    </row>
    <row r="189" customFormat="false" ht="13.5" hidden="false" customHeight="false" outlineLevel="0" collapsed="false">
      <c r="A189" s="1" t="n">
        <v>1404</v>
      </c>
      <c r="B189" s="1" t="e">
        <f aca="false">VLOOKUP($A189,統計!$A:$G,2,)</f>
        <v>#N/A</v>
      </c>
      <c r="C189" s="1" t="s">
        <v>429</v>
      </c>
      <c r="D189" s="1" t="e">
        <f aca="false">VLOOKUP($A189,統計!$A:$G,6,)</f>
        <v>#N/A</v>
      </c>
      <c r="E189" s="1" t="e">
        <f aca="false">VLOOKUP($A189,統計!$A:$G,7,)</f>
        <v>#N/A</v>
      </c>
      <c r="I189" s="1" t="e">
        <f aca="false">A189&amp;"|"&amp;"["&amp;B189&amp;"](9_筆記/资治通鉴"&amp;SUBSTITUTE(B189,"卷","")&amp;".html)|"&amp;C189&amp;"|"&amp;D189&amp;"|"&amp;E189&amp;"|"&amp;H189</f>
        <v>#N/A</v>
      </c>
    </row>
    <row r="190" customFormat="false" ht="13.5" hidden="false" customHeight="false" outlineLevel="0" collapsed="false">
      <c r="A190" s="1" t="n">
        <v>1405</v>
      </c>
      <c r="B190" s="1" t="e">
        <f aca="false">VLOOKUP($A190,統計!$A:$G,2,)</f>
        <v>#N/A</v>
      </c>
      <c r="C190" s="1" t="s">
        <v>430</v>
      </c>
      <c r="D190" s="1" t="e">
        <f aca="false">VLOOKUP($A190,統計!$A:$G,6,)</f>
        <v>#N/A</v>
      </c>
      <c r="E190" s="1" t="e">
        <f aca="false">VLOOKUP($A190,統計!$A:$G,7,)</f>
        <v>#N/A</v>
      </c>
      <c r="I190" s="1" t="e">
        <f aca="false">A190&amp;"|"&amp;"["&amp;B190&amp;"](9_筆記/资治通鉴"&amp;SUBSTITUTE(B190,"卷","")&amp;".html)|"&amp;C190&amp;"|"&amp;D190&amp;"|"&amp;E190&amp;"|"&amp;H190</f>
        <v>#N/A</v>
      </c>
    </row>
    <row r="191" customFormat="false" ht="13.5" hidden="false" customHeight="false" outlineLevel="0" collapsed="false">
      <c r="A191" s="1" t="n">
        <v>1406</v>
      </c>
      <c r="B191" s="1" t="e">
        <f aca="false">VLOOKUP($A191,統計!$A:$G,2,)</f>
        <v>#N/A</v>
      </c>
      <c r="C191" s="1" t="s">
        <v>431</v>
      </c>
      <c r="D191" s="1" t="e">
        <f aca="false">VLOOKUP($A191,統計!$A:$G,6,)</f>
        <v>#N/A</v>
      </c>
      <c r="E191" s="1" t="e">
        <f aca="false">VLOOKUP($A191,統計!$A:$G,7,)</f>
        <v>#N/A</v>
      </c>
      <c r="I191" s="1" t="e">
        <f aca="false">A191&amp;"|"&amp;"["&amp;B191&amp;"](9_筆記/资治通鉴"&amp;SUBSTITUTE(B191,"卷","")&amp;".html)|"&amp;C191&amp;"|"&amp;D191&amp;"|"&amp;E191&amp;"|"&amp;H191</f>
        <v>#N/A</v>
      </c>
    </row>
    <row r="192" customFormat="false" ht="13.5" hidden="false" customHeight="false" outlineLevel="0" collapsed="false">
      <c r="A192" s="1" t="n">
        <v>1407</v>
      </c>
      <c r="B192" s="1" t="e">
        <f aca="false">VLOOKUP($A192,統計!$A:$G,2,)</f>
        <v>#N/A</v>
      </c>
      <c r="C192" s="1" t="s">
        <v>432</v>
      </c>
      <c r="D192" s="1" t="e">
        <f aca="false">VLOOKUP($A192,統計!$A:$G,6,)</f>
        <v>#N/A</v>
      </c>
      <c r="E192" s="1" t="e">
        <f aca="false">VLOOKUP($A192,統計!$A:$G,7,)</f>
        <v>#N/A</v>
      </c>
      <c r="I192" s="1" t="e">
        <f aca="false">A192&amp;"|"&amp;"["&amp;B192&amp;"](9_筆記/资治通鉴"&amp;SUBSTITUTE(B192,"卷","")&amp;".html)|"&amp;C192&amp;"|"&amp;D192&amp;"|"&amp;E192&amp;"|"&amp;H192</f>
        <v>#N/A</v>
      </c>
    </row>
    <row r="193" customFormat="false" ht="13.5" hidden="false" customHeight="false" outlineLevel="0" collapsed="false">
      <c r="A193" s="1" t="n">
        <v>1408</v>
      </c>
      <c r="B193" s="1" t="e">
        <f aca="false">VLOOKUP($A193,統計!$A:$G,2,)</f>
        <v>#N/A</v>
      </c>
      <c r="C193" s="1" t="s">
        <v>433</v>
      </c>
      <c r="D193" s="1" t="e">
        <f aca="false">VLOOKUP($A193,統計!$A:$G,6,)</f>
        <v>#N/A</v>
      </c>
      <c r="E193" s="1" t="e">
        <f aca="false">VLOOKUP($A193,統計!$A:$G,7,)</f>
        <v>#N/A</v>
      </c>
      <c r="I193" s="1" t="e">
        <f aca="false">A193&amp;"|"&amp;"["&amp;B193&amp;"](9_筆記/资治通鉴"&amp;SUBSTITUTE(B193,"卷","")&amp;".html)|"&amp;C193&amp;"|"&amp;D193&amp;"|"&amp;E193&amp;"|"&amp;H193</f>
        <v>#N/A</v>
      </c>
    </row>
    <row r="194" customFormat="false" ht="13.5" hidden="false" customHeight="false" outlineLevel="0" collapsed="false">
      <c r="A194" s="1" t="n">
        <v>1409</v>
      </c>
      <c r="B194" s="1" t="e">
        <f aca="false">VLOOKUP($A194,統計!$A:$G,2,)</f>
        <v>#N/A</v>
      </c>
      <c r="C194" s="1" t="s">
        <v>434</v>
      </c>
      <c r="D194" s="1" t="e">
        <f aca="false">VLOOKUP($A194,統計!$A:$G,6,)</f>
        <v>#N/A</v>
      </c>
      <c r="E194" s="1" t="e">
        <f aca="false">VLOOKUP($A194,統計!$A:$G,7,)</f>
        <v>#N/A</v>
      </c>
      <c r="I194" s="1" t="e">
        <f aca="false">A194&amp;"|"&amp;"["&amp;B194&amp;"](9_筆記/资治通鉴"&amp;SUBSTITUTE(B194,"卷","")&amp;".html)|"&amp;C194&amp;"|"&amp;D194&amp;"|"&amp;E194&amp;"|"&amp;H194</f>
        <v>#N/A</v>
      </c>
    </row>
    <row r="195" customFormat="false" ht="13.5" hidden="false" customHeight="false" outlineLevel="0" collapsed="false">
      <c r="A195" s="1" t="n">
        <v>1410</v>
      </c>
      <c r="B195" s="1" t="e">
        <f aca="false">VLOOKUP($A195,統計!$A:$G,2,)</f>
        <v>#N/A</v>
      </c>
      <c r="C195" s="1" t="s">
        <v>435</v>
      </c>
      <c r="D195" s="1" t="e">
        <f aca="false">VLOOKUP($A195,統計!$A:$G,6,)</f>
        <v>#N/A</v>
      </c>
      <c r="E195" s="1" t="e">
        <f aca="false">VLOOKUP($A195,統計!$A:$G,7,)</f>
        <v>#N/A</v>
      </c>
      <c r="I195" s="1" t="e">
        <f aca="false">A195&amp;"|"&amp;"["&amp;B195&amp;"](9_筆記/资治通鉴"&amp;SUBSTITUTE(B195,"卷","")&amp;".html)|"&amp;C195&amp;"|"&amp;D195&amp;"|"&amp;E195&amp;"|"&amp;H195</f>
        <v>#N/A</v>
      </c>
    </row>
    <row r="196" customFormat="false" ht="13.5" hidden="false" customHeight="false" outlineLevel="0" collapsed="false">
      <c r="A196" s="1" t="n">
        <v>1411</v>
      </c>
      <c r="B196" s="1" t="e">
        <f aca="false">VLOOKUP($A196,統計!$A:$G,2,)</f>
        <v>#N/A</v>
      </c>
      <c r="C196" s="1" t="s">
        <v>436</v>
      </c>
      <c r="D196" s="1" t="e">
        <f aca="false">VLOOKUP($A196,統計!$A:$G,6,)</f>
        <v>#N/A</v>
      </c>
      <c r="E196" s="1" t="e">
        <f aca="false">VLOOKUP($A196,統計!$A:$G,7,)</f>
        <v>#N/A</v>
      </c>
      <c r="I196" s="1" t="e">
        <f aca="false">A196&amp;"|"&amp;"["&amp;B196&amp;"](9_筆記/资治通鉴"&amp;SUBSTITUTE(B196,"卷","")&amp;".html)|"&amp;C196&amp;"|"&amp;D196&amp;"|"&amp;E196&amp;"|"&amp;H196</f>
        <v>#N/A</v>
      </c>
    </row>
    <row r="197" customFormat="false" ht="13.5" hidden="false" customHeight="false" outlineLevel="0" collapsed="false">
      <c r="A197" s="1" t="n">
        <v>1412</v>
      </c>
      <c r="B197" s="1" t="e">
        <f aca="false">VLOOKUP($A197,統計!$A:$G,2,)</f>
        <v>#N/A</v>
      </c>
      <c r="C197" s="1" t="s">
        <v>437</v>
      </c>
      <c r="D197" s="1" t="e">
        <f aca="false">VLOOKUP($A197,統計!$A:$G,6,)</f>
        <v>#N/A</v>
      </c>
      <c r="E197" s="1" t="e">
        <f aca="false">VLOOKUP($A197,統計!$A:$G,7,)</f>
        <v>#N/A</v>
      </c>
      <c r="I197" s="1" t="e">
        <f aca="false">A197&amp;"|"&amp;"["&amp;B197&amp;"](9_筆記/资治通鉴"&amp;SUBSTITUTE(B197,"卷","")&amp;".html)|"&amp;C197&amp;"|"&amp;D197&amp;"|"&amp;E197&amp;"|"&amp;H197</f>
        <v>#N/A</v>
      </c>
    </row>
    <row r="198" customFormat="false" ht="13.5" hidden="false" customHeight="false" outlineLevel="0" collapsed="false">
      <c r="A198" s="1" t="n">
        <v>1413</v>
      </c>
      <c r="B198" s="1" t="e">
        <f aca="false">VLOOKUP($A198,統計!$A:$G,2,)</f>
        <v>#N/A</v>
      </c>
      <c r="C198" s="1" t="s">
        <v>438</v>
      </c>
      <c r="D198" s="1" t="e">
        <f aca="false">VLOOKUP($A198,統計!$A:$G,6,)</f>
        <v>#N/A</v>
      </c>
      <c r="E198" s="1" t="e">
        <f aca="false">VLOOKUP($A198,統計!$A:$G,7,)</f>
        <v>#N/A</v>
      </c>
      <c r="I198" s="1" t="e">
        <f aca="false">A198&amp;"|"&amp;"["&amp;B198&amp;"](9_筆記/资治通鉴"&amp;SUBSTITUTE(B198,"卷","")&amp;".html)|"&amp;C198&amp;"|"&amp;D198&amp;"|"&amp;E198&amp;"|"&amp;H198</f>
        <v>#N/A</v>
      </c>
    </row>
    <row r="199" customFormat="false" ht="13.5" hidden="false" customHeight="false" outlineLevel="0" collapsed="false">
      <c r="A199" s="1" t="n">
        <v>1414</v>
      </c>
      <c r="B199" s="1" t="e">
        <f aca="false">VLOOKUP($A199,統計!$A:$G,2,)</f>
        <v>#N/A</v>
      </c>
      <c r="C199" s="1" t="s">
        <v>439</v>
      </c>
      <c r="D199" s="1" t="e">
        <f aca="false">VLOOKUP($A199,統計!$A:$G,6,)</f>
        <v>#N/A</v>
      </c>
      <c r="E199" s="1" t="e">
        <f aca="false">VLOOKUP($A199,統計!$A:$G,7,)</f>
        <v>#N/A</v>
      </c>
      <c r="I199" s="1" t="e">
        <f aca="false">A199&amp;"|"&amp;"["&amp;B199&amp;"](9_筆記/资治通鉴"&amp;SUBSTITUTE(B199,"卷","")&amp;".html)|"&amp;C199&amp;"|"&amp;D199&amp;"|"&amp;E199&amp;"|"&amp;H199</f>
        <v>#N/A</v>
      </c>
    </row>
    <row r="200" customFormat="false" ht="13.5" hidden="false" customHeight="false" outlineLevel="0" collapsed="false">
      <c r="A200" s="1" t="n">
        <v>1415</v>
      </c>
      <c r="B200" s="1" t="e">
        <f aca="false">VLOOKUP($A200,統計!$A:$G,2,)</f>
        <v>#N/A</v>
      </c>
      <c r="C200" s="1" t="s">
        <v>440</v>
      </c>
      <c r="D200" s="1" t="e">
        <f aca="false">VLOOKUP($A200,統計!$A:$G,6,)</f>
        <v>#N/A</v>
      </c>
      <c r="E200" s="1" t="e">
        <f aca="false">VLOOKUP($A200,統計!$A:$G,7,)</f>
        <v>#N/A</v>
      </c>
      <c r="I200" s="1" t="e">
        <f aca="false">A200&amp;"|"&amp;"["&amp;B200&amp;"](9_筆記/资治通鉴"&amp;SUBSTITUTE(B200,"卷","")&amp;".html)|"&amp;C200&amp;"|"&amp;D200&amp;"|"&amp;E200&amp;"|"&amp;H200</f>
        <v>#N/A</v>
      </c>
    </row>
    <row r="201" customFormat="false" ht="13.5" hidden="false" customHeight="false" outlineLevel="0" collapsed="false">
      <c r="A201" s="1" t="n">
        <v>1416</v>
      </c>
      <c r="B201" s="1" t="e">
        <f aca="false">VLOOKUP($A201,統計!$A:$G,2,)</f>
        <v>#N/A</v>
      </c>
      <c r="C201" s="1" t="s">
        <v>441</v>
      </c>
      <c r="D201" s="1" t="e">
        <f aca="false">VLOOKUP($A201,統計!$A:$G,6,)</f>
        <v>#N/A</v>
      </c>
      <c r="E201" s="1" t="e">
        <f aca="false">VLOOKUP($A201,統計!$A:$G,7,)</f>
        <v>#N/A</v>
      </c>
      <c r="I201" s="1" t="e">
        <f aca="false">A201&amp;"|"&amp;"["&amp;B201&amp;"](9_筆記/资治通鉴"&amp;SUBSTITUTE(B201,"卷","")&amp;".html)|"&amp;C201&amp;"|"&amp;D201&amp;"|"&amp;E201&amp;"|"&amp;H201</f>
        <v>#N/A</v>
      </c>
    </row>
    <row r="202" customFormat="false" ht="13.5" hidden="false" customHeight="false" outlineLevel="0" collapsed="false">
      <c r="A202" s="1" t="n">
        <v>1417</v>
      </c>
      <c r="B202" s="1" t="e">
        <f aca="false">VLOOKUP($A202,統計!$A:$G,2,)</f>
        <v>#N/A</v>
      </c>
      <c r="C202" s="1" t="s">
        <v>442</v>
      </c>
      <c r="D202" s="1" t="e">
        <f aca="false">VLOOKUP($A202,統計!$A:$G,6,)</f>
        <v>#N/A</v>
      </c>
      <c r="E202" s="1" t="e">
        <f aca="false">VLOOKUP($A202,統計!$A:$G,7,)</f>
        <v>#N/A</v>
      </c>
      <c r="I202" s="1" t="e">
        <f aca="false">A202&amp;"|"&amp;"["&amp;B202&amp;"](9_筆記/资治通鉴"&amp;SUBSTITUTE(B202,"卷","")&amp;".html)|"&amp;C202&amp;"|"&amp;D202&amp;"|"&amp;E202&amp;"|"&amp;H202</f>
        <v>#N/A</v>
      </c>
    </row>
    <row r="203" customFormat="false" ht="13.5" hidden="false" customHeight="false" outlineLevel="0" collapsed="false">
      <c r="A203" s="1" t="n">
        <v>1418</v>
      </c>
      <c r="B203" s="1" t="e">
        <f aca="false">VLOOKUP($A203,統計!$A:$G,2,)</f>
        <v>#N/A</v>
      </c>
      <c r="C203" s="1" t="s">
        <v>443</v>
      </c>
      <c r="D203" s="1" t="e">
        <f aca="false">VLOOKUP($A203,統計!$A:$G,6,)</f>
        <v>#N/A</v>
      </c>
      <c r="E203" s="1" t="e">
        <f aca="false">VLOOKUP($A203,統計!$A:$G,7,)</f>
        <v>#N/A</v>
      </c>
      <c r="I203" s="1" t="e">
        <f aca="false">A203&amp;"|"&amp;"["&amp;B203&amp;"](9_筆記/资治通鉴"&amp;SUBSTITUTE(B203,"卷","")&amp;".html)|"&amp;C203&amp;"|"&amp;D203&amp;"|"&amp;E203&amp;"|"&amp;H203</f>
        <v>#N/A</v>
      </c>
    </row>
    <row r="204" customFormat="false" ht="13.5" hidden="false" customHeight="false" outlineLevel="0" collapsed="false">
      <c r="A204" s="1" t="n">
        <v>1419</v>
      </c>
      <c r="B204" s="1" t="e">
        <f aca="false">VLOOKUP($A204,統計!$A:$G,2,)</f>
        <v>#N/A</v>
      </c>
      <c r="C204" s="1" t="s">
        <v>444</v>
      </c>
      <c r="D204" s="1" t="e">
        <f aca="false">VLOOKUP($A204,統計!$A:$G,6,)</f>
        <v>#N/A</v>
      </c>
      <c r="E204" s="1" t="e">
        <f aca="false">VLOOKUP($A204,統計!$A:$G,7,)</f>
        <v>#N/A</v>
      </c>
      <c r="I204" s="1" t="e">
        <f aca="false">A204&amp;"|"&amp;"["&amp;B204&amp;"](9_筆記/资治通鉴"&amp;SUBSTITUTE(B204,"卷","")&amp;".html)|"&amp;C204&amp;"|"&amp;D204&amp;"|"&amp;E204&amp;"|"&amp;H204</f>
        <v>#N/A</v>
      </c>
    </row>
    <row r="205" customFormat="false" ht="13.5" hidden="false" customHeight="false" outlineLevel="0" collapsed="false">
      <c r="A205" s="1" t="n">
        <v>1420</v>
      </c>
      <c r="B205" s="1" t="e">
        <f aca="false">VLOOKUP($A205,統計!$A:$G,2,)</f>
        <v>#N/A</v>
      </c>
      <c r="C205" s="1" t="s">
        <v>445</v>
      </c>
      <c r="D205" s="1" t="e">
        <f aca="false">VLOOKUP($A205,統計!$A:$G,6,)</f>
        <v>#N/A</v>
      </c>
      <c r="E205" s="1" t="e">
        <f aca="false">VLOOKUP($A205,統計!$A:$G,7,)</f>
        <v>#N/A</v>
      </c>
      <c r="I205" s="1" t="e">
        <f aca="false">A205&amp;"|"&amp;"["&amp;B205&amp;"](9_筆記/资治通鉴"&amp;SUBSTITUTE(B205,"卷","")&amp;".html)|"&amp;C205&amp;"|"&amp;D205&amp;"|"&amp;E205&amp;"|"&amp;H205</f>
        <v>#N/A</v>
      </c>
    </row>
    <row r="206" customFormat="false" ht="13.5" hidden="false" customHeight="false" outlineLevel="0" collapsed="false">
      <c r="A206" s="1" t="n">
        <v>1421</v>
      </c>
      <c r="B206" s="1" t="e">
        <f aca="false">VLOOKUP($A206,統計!$A:$G,2,)</f>
        <v>#N/A</v>
      </c>
      <c r="C206" s="1" t="s">
        <v>446</v>
      </c>
      <c r="D206" s="1" t="e">
        <f aca="false">VLOOKUP($A206,統計!$A:$G,6,)</f>
        <v>#N/A</v>
      </c>
      <c r="E206" s="1" t="e">
        <f aca="false">VLOOKUP($A206,統計!$A:$G,7,)</f>
        <v>#N/A</v>
      </c>
      <c r="I206" s="1" t="e">
        <f aca="false">A206&amp;"|"&amp;"["&amp;B206&amp;"](9_筆記/资治通鉴"&amp;SUBSTITUTE(B206,"卷","")&amp;".html)|"&amp;C206&amp;"|"&amp;D206&amp;"|"&amp;E206&amp;"|"&amp;H206</f>
        <v>#N/A</v>
      </c>
    </row>
    <row r="207" customFormat="false" ht="13.5" hidden="false" customHeight="false" outlineLevel="0" collapsed="false">
      <c r="A207" s="1" t="n">
        <v>1422</v>
      </c>
      <c r="B207" s="1" t="e">
        <f aca="false">VLOOKUP($A207,統計!$A:$G,2,)</f>
        <v>#N/A</v>
      </c>
      <c r="C207" s="1" t="s">
        <v>447</v>
      </c>
      <c r="D207" s="1" t="e">
        <f aca="false">VLOOKUP($A207,統計!$A:$G,6,)</f>
        <v>#N/A</v>
      </c>
      <c r="E207" s="1" t="e">
        <f aca="false">VLOOKUP($A207,統計!$A:$G,7,)</f>
        <v>#N/A</v>
      </c>
      <c r="I207" s="1" t="e">
        <f aca="false">A207&amp;"|"&amp;"["&amp;B207&amp;"](9_筆記/资治通鉴"&amp;SUBSTITUTE(B207,"卷","")&amp;".html)|"&amp;C207&amp;"|"&amp;D207&amp;"|"&amp;E207&amp;"|"&amp;H207</f>
        <v>#N/A</v>
      </c>
    </row>
    <row r="208" customFormat="false" ht="13.5" hidden="false" customHeight="false" outlineLevel="0" collapsed="false">
      <c r="A208" s="1" t="n">
        <v>1423</v>
      </c>
      <c r="B208" s="1" t="e">
        <f aca="false">VLOOKUP($A208,統計!$A:$G,2,)</f>
        <v>#N/A</v>
      </c>
      <c r="C208" s="1" t="s">
        <v>448</v>
      </c>
      <c r="D208" s="1" t="e">
        <f aca="false">VLOOKUP($A208,統計!$A:$G,6,)</f>
        <v>#N/A</v>
      </c>
      <c r="E208" s="1" t="e">
        <f aca="false">VLOOKUP($A208,統計!$A:$G,7,)</f>
        <v>#N/A</v>
      </c>
      <c r="I208" s="1" t="e">
        <f aca="false">A208&amp;"|"&amp;"["&amp;B208&amp;"](9_筆記/资治通鉴"&amp;SUBSTITUTE(B208,"卷","")&amp;".html)|"&amp;C208&amp;"|"&amp;D208&amp;"|"&amp;E208&amp;"|"&amp;H208</f>
        <v>#N/A</v>
      </c>
    </row>
    <row r="209" customFormat="false" ht="13.5" hidden="false" customHeight="false" outlineLevel="0" collapsed="false">
      <c r="A209" s="1" t="n">
        <v>1424</v>
      </c>
      <c r="B209" s="1" t="e">
        <f aca="false">VLOOKUP($A209,統計!$A:$G,2,)</f>
        <v>#N/A</v>
      </c>
      <c r="C209" s="1" t="s">
        <v>449</v>
      </c>
      <c r="D209" s="1" t="e">
        <f aca="false">VLOOKUP($A209,統計!$A:$G,6,)</f>
        <v>#N/A</v>
      </c>
      <c r="E209" s="1" t="e">
        <f aca="false">VLOOKUP($A209,統計!$A:$G,7,)</f>
        <v>#N/A</v>
      </c>
      <c r="I209" s="1" t="e">
        <f aca="false">A209&amp;"|"&amp;"["&amp;B209&amp;"](9_筆記/资治通鉴"&amp;SUBSTITUTE(B209,"卷","")&amp;".html)|"&amp;C209&amp;"|"&amp;D209&amp;"|"&amp;E209&amp;"|"&amp;H209</f>
        <v>#N/A</v>
      </c>
    </row>
    <row r="210" customFormat="false" ht="13.5" hidden="false" customHeight="false" outlineLevel="0" collapsed="false">
      <c r="A210" s="1" t="n">
        <v>1425</v>
      </c>
      <c r="B210" s="1" t="e">
        <f aca="false">VLOOKUP($A210,統計!$A:$G,2,)</f>
        <v>#N/A</v>
      </c>
      <c r="C210" s="1" t="s">
        <v>450</v>
      </c>
      <c r="D210" s="1" t="e">
        <f aca="false">VLOOKUP($A210,統計!$A:$G,6,)</f>
        <v>#N/A</v>
      </c>
      <c r="E210" s="1" t="e">
        <f aca="false">VLOOKUP($A210,統計!$A:$G,7,)</f>
        <v>#N/A</v>
      </c>
      <c r="I210" s="1" t="e">
        <f aca="false">A210&amp;"|"&amp;"["&amp;B210&amp;"](9_筆記/资治通鉴"&amp;SUBSTITUTE(B210,"卷","")&amp;".html)|"&amp;C210&amp;"|"&amp;D210&amp;"|"&amp;E210&amp;"|"&amp;H210</f>
        <v>#N/A</v>
      </c>
    </row>
    <row r="211" customFormat="false" ht="13.5" hidden="false" customHeight="false" outlineLevel="0" collapsed="false">
      <c r="A211" s="1" t="n">
        <v>1426</v>
      </c>
      <c r="B211" s="1" t="e">
        <f aca="false">VLOOKUP($A211,統計!$A:$G,2,)</f>
        <v>#N/A</v>
      </c>
      <c r="C211" s="1" t="s">
        <v>451</v>
      </c>
      <c r="D211" s="1" t="e">
        <f aca="false">VLOOKUP($A211,統計!$A:$G,6,)</f>
        <v>#N/A</v>
      </c>
      <c r="E211" s="1" t="e">
        <f aca="false">VLOOKUP($A211,統計!$A:$G,7,)</f>
        <v>#N/A</v>
      </c>
      <c r="I211" s="1" t="e">
        <f aca="false">A211&amp;"|"&amp;"["&amp;B211&amp;"](9_筆記/资治通鉴"&amp;SUBSTITUTE(B211,"卷","")&amp;".html)|"&amp;C211&amp;"|"&amp;D211&amp;"|"&amp;E211&amp;"|"&amp;H211</f>
        <v>#N/A</v>
      </c>
    </row>
    <row r="212" customFormat="false" ht="13.5" hidden="false" customHeight="false" outlineLevel="0" collapsed="false">
      <c r="A212" s="1" t="n">
        <v>1427</v>
      </c>
      <c r="B212" s="1" t="e">
        <f aca="false">VLOOKUP($A212,統計!$A:$G,2,)</f>
        <v>#N/A</v>
      </c>
      <c r="C212" s="1" t="s">
        <v>452</v>
      </c>
      <c r="D212" s="1" t="e">
        <f aca="false">VLOOKUP($A212,統計!$A:$G,6,)</f>
        <v>#N/A</v>
      </c>
      <c r="E212" s="1" t="e">
        <f aca="false">VLOOKUP($A212,統計!$A:$G,7,)</f>
        <v>#N/A</v>
      </c>
      <c r="I212" s="1" t="e">
        <f aca="false">A212&amp;"|"&amp;"["&amp;B212&amp;"](9_筆記/资治通鉴"&amp;SUBSTITUTE(B212,"卷","")&amp;".html)|"&amp;C212&amp;"|"&amp;D212&amp;"|"&amp;E212&amp;"|"&amp;H212</f>
        <v>#N/A</v>
      </c>
    </row>
    <row r="213" customFormat="false" ht="13.5" hidden="false" customHeight="false" outlineLevel="0" collapsed="false">
      <c r="A213" s="1" t="n">
        <v>1428</v>
      </c>
      <c r="B213" s="1" t="e">
        <f aca="false">VLOOKUP($A213,統計!$A:$G,2,)</f>
        <v>#N/A</v>
      </c>
      <c r="C213" s="1" t="s">
        <v>453</v>
      </c>
      <c r="D213" s="1" t="e">
        <f aca="false">VLOOKUP($A213,統計!$A:$G,6,)</f>
        <v>#N/A</v>
      </c>
      <c r="E213" s="1" t="e">
        <f aca="false">VLOOKUP($A213,統計!$A:$G,7,)</f>
        <v>#N/A</v>
      </c>
      <c r="I213" s="1" t="e">
        <f aca="false">A213&amp;"|"&amp;"["&amp;B213&amp;"](9_筆記/资治通鉴"&amp;SUBSTITUTE(B213,"卷","")&amp;".html)|"&amp;C213&amp;"|"&amp;D213&amp;"|"&amp;E213&amp;"|"&amp;H213</f>
        <v>#N/A</v>
      </c>
    </row>
    <row r="214" customFormat="false" ht="13.5" hidden="false" customHeight="false" outlineLevel="0" collapsed="false">
      <c r="A214" s="1" t="n">
        <v>1429</v>
      </c>
      <c r="B214" s="1" t="e">
        <f aca="false">VLOOKUP($A214,統計!$A:$G,2,)</f>
        <v>#N/A</v>
      </c>
      <c r="C214" s="1" t="s">
        <v>454</v>
      </c>
      <c r="D214" s="1" t="e">
        <f aca="false">VLOOKUP($A214,統計!$A:$G,6,)</f>
        <v>#N/A</v>
      </c>
      <c r="E214" s="1" t="e">
        <f aca="false">VLOOKUP($A214,統計!$A:$G,7,)</f>
        <v>#N/A</v>
      </c>
      <c r="I214" s="1" t="e">
        <f aca="false">A214&amp;"|"&amp;"["&amp;B214&amp;"](9_筆記/资治通鉴"&amp;SUBSTITUTE(B214,"卷","")&amp;".html)|"&amp;C214&amp;"|"&amp;D214&amp;"|"&amp;E214&amp;"|"&amp;H214</f>
        <v>#N/A</v>
      </c>
    </row>
    <row r="215" customFormat="false" ht="13.5" hidden="false" customHeight="false" outlineLevel="0" collapsed="false">
      <c r="A215" s="1" t="n">
        <v>1430</v>
      </c>
      <c r="B215" s="1" t="e">
        <f aca="false">VLOOKUP($A215,統計!$A:$G,2,)</f>
        <v>#N/A</v>
      </c>
      <c r="C215" s="1" t="s">
        <v>455</v>
      </c>
      <c r="D215" s="1" t="e">
        <f aca="false">VLOOKUP($A215,統計!$A:$G,6,)</f>
        <v>#N/A</v>
      </c>
      <c r="E215" s="1" t="e">
        <f aca="false">VLOOKUP($A215,統計!$A:$G,7,)</f>
        <v>#N/A</v>
      </c>
      <c r="I215" s="1" t="e">
        <f aca="false">A215&amp;"|"&amp;"["&amp;B215&amp;"](9_筆記/资治通鉴"&amp;SUBSTITUTE(B215,"卷","")&amp;".html)|"&amp;C215&amp;"|"&amp;D215&amp;"|"&amp;E215&amp;"|"&amp;H215</f>
        <v>#N/A</v>
      </c>
    </row>
    <row r="216" customFormat="false" ht="13.5" hidden="false" customHeight="false" outlineLevel="0" collapsed="false">
      <c r="A216" s="1" t="n">
        <v>1431</v>
      </c>
      <c r="B216" s="1" t="e">
        <f aca="false">VLOOKUP($A216,統計!$A:$G,2,)</f>
        <v>#N/A</v>
      </c>
      <c r="C216" s="1" t="s">
        <v>456</v>
      </c>
      <c r="D216" s="1" t="e">
        <f aca="false">VLOOKUP($A216,統計!$A:$G,6,)</f>
        <v>#N/A</v>
      </c>
      <c r="E216" s="1" t="e">
        <f aca="false">VLOOKUP($A216,統計!$A:$G,7,)</f>
        <v>#N/A</v>
      </c>
      <c r="I216" s="1" t="e">
        <f aca="false">A216&amp;"|"&amp;"["&amp;B216&amp;"](9_筆記/资治通鉴"&amp;SUBSTITUTE(B216,"卷","")&amp;".html)|"&amp;C216&amp;"|"&amp;D216&amp;"|"&amp;E216&amp;"|"&amp;H216</f>
        <v>#N/A</v>
      </c>
    </row>
    <row r="217" customFormat="false" ht="13.5" hidden="false" customHeight="false" outlineLevel="0" collapsed="false">
      <c r="A217" s="1" t="n">
        <v>1432</v>
      </c>
      <c r="B217" s="1" t="e">
        <f aca="false">VLOOKUP($A217,統計!$A:$G,2,)</f>
        <v>#N/A</v>
      </c>
      <c r="C217" s="1" t="s">
        <v>457</v>
      </c>
      <c r="D217" s="1" t="e">
        <f aca="false">VLOOKUP($A217,統計!$A:$G,6,)</f>
        <v>#N/A</v>
      </c>
      <c r="E217" s="1" t="e">
        <f aca="false">VLOOKUP($A217,統計!$A:$G,7,)</f>
        <v>#N/A</v>
      </c>
      <c r="I217" s="1" t="e">
        <f aca="false">A217&amp;"|"&amp;"["&amp;B217&amp;"](9_筆記/资治通鉴"&amp;SUBSTITUTE(B217,"卷","")&amp;".html)|"&amp;C217&amp;"|"&amp;D217&amp;"|"&amp;E217&amp;"|"&amp;H217</f>
        <v>#N/A</v>
      </c>
    </row>
    <row r="218" customFormat="false" ht="13.5" hidden="false" customHeight="false" outlineLevel="0" collapsed="false">
      <c r="A218" s="1" t="n">
        <v>1433</v>
      </c>
      <c r="B218" s="1" t="e">
        <f aca="false">VLOOKUP($A218,統計!$A:$G,2,)</f>
        <v>#N/A</v>
      </c>
      <c r="C218" s="1" t="s">
        <v>458</v>
      </c>
      <c r="D218" s="1" t="e">
        <f aca="false">VLOOKUP($A218,統計!$A:$G,6,)</f>
        <v>#N/A</v>
      </c>
      <c r="E218" s="1" t="e">
        <f aca="false">VLOOKUP($A218,統計!$A:$G,7,)</f>
        <v>#N/A</v>
      </c>
      <c r="I218" s="1" t="e">
        <f aca="false">A218&amp;"|"&amp;"["&amp;B218&amp;"](9_筆記/资治通鉴"&amp;SUBSTITUTE(B218,"卷","")&amp;".html)|"&amp;C218&amp;"|"&amp;D218&amp;"|"&amp;E218&amp;"|"&amp;H218</f>
        <v>#N/A</v>
      </c>
    </row>
    <row r="219" customFormat="false" ht="13.5" hidden="false" customHeight="false" outlineLevel="0" collapsed="false">
      <c r="A219" s="1" t="n">
        <v>1434</v>
      </c>
      <c r="B219" s="1" t="e">
        <f aca="false">VLOOKUP($A219,統計!$A:$G,2,)</f>
        <v>#N/A</v>
      </c>
      <c r="C219" s="1" t="s">
        <v>459</v>
      </c>
      <c r="D219" s="1" t="e">
        <f aca="false">VLOOKUP($A219,統計!$A:$G,6,)</f>
        <v>#N/A</v>
      </c>
      <c r="E219" s="1" t="e">
        <f aca="false">VLOOKUP($A219,統計!$A:$G,7,)</f>
        <v>#N/A</v>
      </c>
      <c r="I219" s="1" t="e">
        <f aca="false">A219&amp;"|"&amp;"["&amp;B219&amp;"](9_筆記/资治通鉴"&amp;SUBSTITUTE(B219,"卷","")&amp;".html)|"&amp;C219&amp;"|"&amp;D219&amp;"|"&amp;E219&amp;"|"&amp;H219</f>
        <v>#N/A</v>
      </c>
    </row>
    <row r="220" customFormat="false" ht="13.5" hidden="false" customHeight="false" outlineLevel="0" collapsed="false">
      <c r="A220" s="1" t="n">
        <v>1435</v>
      </c>
      <c r="B220" s="1" t="e">
        <f aca="false">VLOOKUP($A220,統計!$A:$G,2,)</f>
        <v>#N/A</v>
      </c>
      <c r="C220" s="1" t="s">
        <v>460</v>
      </c>
      <c r="D220" s="1" t="e">
        <f aca="false">VLOOKUP($A220,統計!$A:$G,6,)</f>
        <v>#N/A</v>
      </c>
      <c r="E220" s="1" t="e">
        <f aca="false">VLOOKUP($A220,統計!$A:$G,7,)</f>
        <v>#N/A</v>
      </c>
      <c r="I220" s="1" t="e">
        <f aca="false">A220&amp;"|"&amp;"["&amp;B220&amp;"](9_筆記/资治通鉴"&amp;SUBSTITUTE(B220,"卷","")&amp;".html)|"&amp;C220&amp;"|"&amp;D220&amp;"|"&amp;E220&amp;"|"&amp;H220</f>
        <v>#N/A</v>
      </c>
    </row>
    <row r="221" customFormat="false" ht="13.5" hidden="false" customHeight="false" outlineLevel="0" collapsed="false">
      <c r="A221" s="1" t="n">
        <v>1436</v>
      </c>
      <c r="B221" s="1" t="e">
        <f aca="false">VLOOKUP($A221,統計!$A:$G,2,)</f>
        <v>#N/A</v>
      </c>
      <c r="C221" s="1" t="s">
        <v>461</v>
      </c>
      <c r="D221" s="1" t="e">
        <f aca="false">VLOOKUP($A221,統計!$A:$G,6,)</f>
        <v>#N/A</v>
      </c>
      <c r="E221" s="1" t="e">
        <f aca="false">VLOOKUP($A221,統計!$A:$G,7,)</f>
        <v>#N/A</v>
      </c>
      <c r="I221" s="1" t="e">
        <f aca="false">A221&amp;"|"&amp;"["&amp;B221&amp;"](9_筆記/资治通鉴"&amp;SUBSTITUTE(B221,"卷","")&amp;".html)|"&amp;C221&amp;"|"&amp;D221&amp;"|"&amp;E221&amp;"|"&amp;H221</f>
        <v>#N/A</v>
      </c>
    </row>
    <row r="222" customFormat="false" ht="13.5" hidden="false" customHeight="false" outlineLevel="0" collapsed="false">
      <c r="A222" s="1" t="n">
        <v>1437</v>
      </c>
      <c r="B222" s="1" t="e">
        <f aca="false">VLOOKUP($A222,統計!$A:$G,2,)</f>
        <v>#N/A</v>
      </c>
      <c r="C222" s="1" t="s">
        <v>462</v>
      </c>
      <c r="D222" s="1" t="e">
        <f aca="false">VLOOKUP($A222,統計!$A:$G,6,)</f>
        <v>#N/A</v>
      </c>
      <c r="E222" s="1" t="e">
        <f aca="false">VLOOKUP($A222,統計!$A:$G,7,)</f>
        <v>#N/A</v>
      </c>
      <c r="I222" s="1" t="e">
        <f aca="false">A222&amp;"|"&amp;"["&amp;B222&amp;"](9_筆記/资治通鉴"&amp;SUBSTITUTE(B222,"卷","")&amp;".html)|"&amp;C222&amp;"|"&amp;D222&amp;"|"&amp;E222&amp;"|"&amp;H222</f>
        <v>#N/A</v>
      </c>
    </row>
    <row r="223" customFormat="false" ht="13.5" hidden="false" customHeight="false" outlineLevel="0" collapsed="false">
      <c r="A223" s="1" t="n">
        <v>1438</v>
      </c>
      <c r="B223" s="1" t="e">
        <f aca="false">VLOOKUP($A223,統計!$A:$G,2,)</f>
        <v>#N/A</v>
      </c>
      <c r="C223" s="1" t="s">
        <v>463</v>
      </c>
      <c r="D223" s="1" t="e">
        <f aca="false">VLOOKUP($A223,統計!$A:$G,6,)</f>
        <v>#N/A</v>
      </c>
      <c r="E223" s="1" t="e">
        <f aca="false">VLOOKUP($A223,統計!$A:$G,7,)</f>
        <v>#N/A</v>
      </c>
      <c r="I223" s="1" t="e">
        <f aca="false">A223&amp;"|"&amp;"["&amp;B223&amp;"](9_筆記/资治通鉴"&amp;SUBSTITUTE(B223,"卷","")&amp;".html)|"&amp;C223&amp;"|"&amp;D223&amp;"|"&amp;E223&amp;"|"&amp;H223</f>
        <v>#N/A</v>
      </c>
    </row>
    <row r="224" customFormat="false" ht="13.5" hidden="false" customHeight="false" outlineLevel="0" collapsed="false">
      <c r="A224" s="1" t="n">
        <v>1439</v>
      </c>
      <c r="B224" s="1" t="e">
        <f aca="false">VLOOKUP($A224,統計!$A:$G,2,)</f>
        <v>#N/A</v>
      </c>
      <c r="C224" s="1" t="s">
        <v>464</v>
      </c>
      <c r="D224" s="1" t="e">
        <f aca="false">VLOOKUP($A224,統計!$A:$G,6,)</f>
        <v>#N/A</v>
      </c>
      <c r="E224" s="1" t="e">
        <f aca="false">VLOOKUP($A224,統計!$A:$G,7,)</f>
        <v>#N/A</v>
      </c>
      <c r="I224" s="1" t="e">
        <f aca="false">A224&amp;"|"&amp;"["&amp;B224&amp;"](9_筆記/资治通鉴"&amp;SUBSTITUTE(B224,"卷","")&amp;".html)|"&amp;C224&amp;"|"&amp;D224&amp;"|"&amp;E224&amp;"|"&amp;H224</f>
        <v>#N/A</v>
      </c>
    </row>
    <row r="225" customFormat="false" ht="13.5" hidden="false" customHeight="false" outlineLevel="0" collapsed="false">
      <c r="A225" s="1" t="n">
        <v>1440</v>
      </c>
      <c r="B225" s="1" t="e">
        <f aca="false">VLOOKUP($A225,統計!$A:$G,2,)</f>
        <v>#N/A</v>
      </c>
      <c r="C225" s="1" t="s">
        <v>465</v>
      </c>
      <c r="D225" s="1" t="e">
        <f aca="false">VLOOKUP($A225,統計!$A:$G,6,)</f>
        <v>#N/A</v>
      </c>
      <c r="E225" s="1" t="e">
        <f aca="false">VLOOKUP($A225,統計!$A:$G,7,)</f>
        <v>#N/A</v>
      </c>
      <c r="I225" s="1" t="e">
        <f aca="false">A225&amp;"|"&amp;"["&amp;B225&amp;"](9_筆記/资治通鉴"&amp;SUBSTITUTE(B225,"卷","")&amp;".html)|"&amp;C225&amp;"|"&amp;D225&amp;"|"&amp;E225&amp;"|"&amp;H225</f>
        <v>#N/A</v>
      </c>
    </row>
    <row r="226" customFormat="false" ht="13.5" hidden="false" customHeight="false" outlineLevel="0" collapsed="false">
      <c r="A226" s="1" t="n">
        <v>1441</v>
      </c>
      <c r="B226" s="1" t="e">
        <f aca="false">VLOOKUP($A226,統計!$A:$G,2,)</f>
        <v>#N/A</v>
      </c>
      <c r="C226" s="1" t="s">
        <v>466</v>
      </c>
      <c r="D226" s="1" t="e">
        <f aca="false">VLOOKUP($A226,統計!$A:$G,6,)</f>
        <v>#N/A</v>
      </c>
      <c r="E226" s="1" t="e">
        <f aca="false">VLOOKUP($A226,統計!$A:$G,7,)</f>
        <v>#N/A</v>
      </c>
      <c r="I226" s="1" t="e">
        <f aca="false">A226&amp;"|"&amp;"["&amp;B226&amp;"](9_筆記/资治通鉴"&amp;SUBSTITUTE(B226,"卷","")&amp;".html)|"&amp;C226&amp;"|"&amp;D226&amp;"|"&amp;E226&amp;"|"&amp;H226</f>
        <v>#N/A</v>
      </c>
    </row>
    <row r="227" customFormat="false" ht="13.5" hidden="false" customHeight="false" outlineLevel="0" collapsed="false">
      <c r="A227" s="1" t="n">
        <v>1442</v>
      </c>
      <c r="B227" s="1" t="e">
        <f aca="false">VLOOKUP($A227,統計!$A:$G,2,)</f>
        <v>#N/A</v>
      </c>
      <c r="C227" s="1" t="s">
        <v>467</v>
      </c>
      <c r="D227" s="1" t="e">
        <f aca="false">VLOOKUP($A227,統計!$A:$G,6,)</f>
        <v>#N/A</v>
      </c>
      <c r="E227" s="1" t="e">
        <f aca="false">VLOOKUP($A227,統計!$A:$G,7,)</f>
        <v>#N/A</v>
      </c>
      <c r="I227" s="1" t="e">
        <f aca="false">A227&amp;"|"&amp;"["&amp;B227&amp;"](9_筆記/资治通鉴"&amp;SUBSTITUTE(B227,"卷","")&amp;".html)|"&amp;C227&amp;"|"&amp;D227&amp;"|"&amp;E227&amp;"|"&amp;H227</f>
        <v>#N/A</v>
      </c>
    </row>
    <row r="228" customFormat="false" ht="13.5" hidden="false" customHeight="false" outlineLevel="0" collapsed="false">
      <c r="A228" s="1" t="n">
        <v>1443</v>
      </c>
      <c r="B228" s="1" t="e">
        <f aca="false">VLOOKUP($A228,統計!$A:$G,2,)</f>
        <v>#N/A</v>
      </c>
      <c r="C228" s="1" t="s">
        <v>468</v>
      </c>
      <c r="D228" s="1" t="e">
        <f aca="false">VLOOKUP($A228,統計!$A:$G,6,)</f>
        <v>#N/A</v>
      </c>
      <c r="E228" s="1" t="e">
        <f aca="false">VLOOKUP($A228,統計!$A:$G,7,)</f>
        <v>#N/A</v>
      </c>
      <c r="I228" s="1" t="e">
        <f aca="false">A228&amp;"|"&amp;"["&amp;B228&amp;"](9_筆記/资治通鉴"&amp;SUBSTITUTE(B228,"卷","")&amp;".html)|"&amp;C228&amp;"|"&amp;D228&amp;"|"&amp;E228&amp;"|"&amp;H228</f>
        <v>#N/A</v>
      </c>
    </row>
    <row r="229" customFormat="false" ht="13.5" hidden="false" customHeight="false" outlineLevel="0" collapsed="false">
      <c r="A229" s="1" t="n">
        <v>1444</v>
      </c>
      <c r="B229" s="1" t="e">
        <f aca="false">VLOOKUP($A229,統計!$A:$G,2,)</f>
        <v>#N/A</v>
      </c>
      <c r="C229" s="1" t="s">
        <v>469</v>
      </c>
      <c r="D229" s="1" t="e">
        <f aca="false">VLOOKUP($A229,統計!$A:$G,6,)</f>
        <v>#N/A</v>
      </c>
      <c r="E229" s="1" t="e">
        <f aca="false">VLOOKUP($A229,統計!$A:$G,7,)</f>
        <v>#N/A</v>
      </c>
      <c r="I229" s="1" t="e">
        <f aca="false">A229&amp;"|"&amp;"["&amp;B229&amp;"](9_筆記/资治通鉴"&amp;SUBSTITUTE(B229,"卷","")&amp;".html)|"&amp;C229&amp;"|"&amp;D229&amp;"|"&amp;E229&amp;"|"&amp;H229</f>
        <v>#N/A</v>
      </c>
    </row>
    <row r="230" customFormat="false" ht="13.5" hidden="false" customHeight="false" outlineLevel="0" collapsed="false">
      <c r="A230" s="1" t="n">
        <v>1445</v>
      </c>
      <c r="B230" s="1" t="e">
        <f aca="false">VLOOKUP($A230,統計!$A:$G,2,)</f>
        <v>#N/A</v>
      </c>
      <c r="C230" s="1" t="s">
        <v>470</v>
      </c>
      <c r="D230" s="1" t="e">
        <f aca="false">VLOOKUP($A230,統計!$A:$G,6,)</f>
        <v>#N/A</v>
      </c>
      <c r="E230" s="1" t="e">
        <f aca="false">VLOOKUP($A230,統計!$A:$G,7,)</f>
        <v>#N/A</v>
      </c>
      <c r="I230" s="1" t="e">
        <f aca="false">A230&amp;"|"&amp;"["&amp;B230&amp;"](9_筆記/资治通鉴"&amp;SUBSTITUTE(B230,"卷","")&amp;".html)|"&amp;C230&amp;"|"&amp;D230&amp;"|"&amp;E230&amp;"|"&amp;H230</f>
        <v>#N/A</v>
      </c>
    </row>
    <row r="231" customFormat="false" ht="13.5" hidden="false" customHeight="false" outlineLevel="0" collapsed="false">
      <c r="A231" s="1" t="n">
        <v>1446</v>
      </c>
      <c r="B231" s="1" t="e">
        <f aca="false">VLOOKUP($A231,統計!$A:$G,2,)</f>
        <v>#N/A</v>
      </c>
      <c r="C231" s="1" t="s">
        <v>471</v>
      </c>
      <c r="D231" s="1" t="e">
        <f aca="false">VLOOKUP($A231,統計!$A:$G,6,)</f>
        <v>#N/A</v>
      </c>
      <c r="E231" s="1" t="e">
        <f aca="false">VLOOKUP($A231,統計!$A:$G,7,)</f>
        <v>#N/A</v>
      </c>
      <c r="I231" s="1" t="e">
        <f aca="false">A231&amp;"|"&amp;"["&amp;B231&amp;"](9_筆記/资治通鉴"&amp;SUBSTITUTE(B231,"卷","")&amp;".html)|"&amp;C231&amp;"|"&amp;D231&amp;"|"&amp;E231&amp;"|"&amp;H231</f>
        <v>#N/A</v>
      </c>
    </row>
    <row r="232" customFormat="false" ht="13.5" hidden="false" customHeight="false" outlineLevel="0" collapsed="false">
      <c r="A232" s="1" t="n">
        <v>1447</v>
      </c>
      <c r="B232" s="1" t="e">
        <f aca="false">VLOOKUP($A232,統計!$A:$G,2,)</f>
        <v>#N/A</v>
      </c>
      <c r="C232" s="1" t="s">
        <v>472</v>
      </c>
      <c r="D232" s="1" t="e">
        <f aca="false">VLOOKUP($A232,統計!$A:$G,6,)</f>
        <v>#N/A</v>
      </c>
      <c r="E232" s="1" t="e">
        <f aca="false">VLOOKUP($A232,統計!$A:$G,7,)</f>
        <v>#N/A</v>
      </c>
      <c r="I232" s="1" t="e">
        <f aca="false">A232&amp;"|"&amp;"["&amp;B232&amp;"](9_筆記/资治通鉴"&amp;SUBSTITUTE(B232,"卷","")&amp;".html)|"&amp;C232&amp;"|"&amp;D232&amp;"|"&amp;E232&amp;"|"&amp;H232</f>
        <v>#N/A</v>
      </c>
    </row>
    <row r="233" customFormat="false" ht="13.5" hidden="false" customHeight="false" outlineLevel="0" collapsed="false">
      <c r="A233" s="1" t="n">
        <v>1448</v>
      </c>
      <c r="B233" s="1" t="e">
        <f aca="false">VLOOKUP($A233,統計!$A:$G,2,)</f>
        <v>#N/A</v>
      </c>
      <c r="C233" s="1" t="s">
        <v>473</v>
      </c>
      <c r="D233" s="1" t="e">
        <f aca="false">VLOOKUP($A233,統計!$A:$G,6,)</f>
        <v>#N/A</v>
      </c>
      <c r="E233" s="1" t="e">
        <f aca="false">VLOOKUP($A233,統計!$A:$G,7,)</f>
        <v>#N/A</v>
      </c>
      <c r="I233" s="1" t="e">
        <f aca="false">A233&amp;"|"&amp;"["&amp;B233&amp;"](9_筆記/资治通鉴"&amp;SUBSTITUTE(B233,"卷","")&amp;".html)|"&amp;C233&amp;"|"&amp;D233&amp;"|"&amp;E233&amp;"|"&amp;H233</f>
        <v>#N/A</v>
      </c>
    </row>
    <row r="234" customFormat="false" ht="13.5" hidden="false" customHeight="false" outlineLevel="0" collapsed="false">
      <c r="A234" s="1" t="n">
        <v>1449</v>
      </c>
      <c r="B234" s="1" t="e">
        <f aca="false">VLOOKUP($A234,統計!$A:$G,2,)</f>
        <v>#N/A</v>
      </c>
      <c r="C234" s="1" t="s">
        <v>474</v>
      </c>
      <c r="D234" s="1" t="e">
        <f aca="false">VLOOKUP($A234,統計!$A:$G,6,)</f>
        <v>#N/A</v>
      </c>
      <c r="E234" s="1" t="e">
        <f aca="false">VLOOKUP($A234,統計!$A:$G,7,)</f>
        <v>#N/A</v>
      </c>
      <c r="I234" s="1" t="e">
        <f aca="false">A234&amp;"|"&amp;"["&amp;B234&amp;"](9_筆記/资治通鉴"&amp;SUBSTITUTE(B234,"卷","")&amp;".html)|"&amp;C234&amp;"|"&amp;D234&amp;"|"&amp;E234&amp;"|"&amp;H234</f>
        <v>#N/A</v>
      </c>
    </row>
    <row r="235" customFormat="false" ht="13.5" hidden="false" customHeight="false" outlineLevel="0" collapsed="false">
      <c r="A235" s="1" t="n">
        <v>1450</v>
      </c>
      <c r="B235" s="1" t="e">
        <f aca="false">VLOOKUP($A235,統計!$A:$G,2,)</f>
        <v>#N/A</v>
      </c>
      <c r="C235" s="1" t="s">
        <v>475</v>
      </c>
      <c r="D235" s="1" t="e">
        <f aca="false">VLOOKUP($A235,統計!$A:$G,6,)</f>
        <v>#N/A</v>
      </c>
      <c r="E235" s="1" t="e">
        <f aca="false">VLOOKUP($A235,統計!$A:$G,7,)</f>
        <v>#N/A</v>
      </c>
      <c r="I235" s="1" t="e">
        <f aca="false">A235&amp;"|"&amp;"["&amp;B235&amp;"](9_筆記/资治通鉴"&amp;SUBSTITUTE(B235,"卷","")&amp;".html)|"&amp;C235&amp;"|"&amp;D235&amp;"|"&amp;E235&amp;"|"&amp;H235</f>
        <v>#N/A</v>
      </c>
    </row>
    <row r="236" customFormat="false" ht="13.5" hidden="false" customHeight="false" outlineLevel="0" collapsed="false">
      <c r="A236" s="1" t="n">
        <v>1451</v>
      </c>
      <c r="B236" s="1" t="e">
        <f aca="false">VLOOKUP($A236,統計!$A:$G,2,)</f>
        <v>#N/A</v>
      </c>
      <c r="C236" s="1" t="s">
        <v>476</v>
      </c>
      <c r="D236" s="1" t="e">
        <f aca="false">VLOOKUP($A236,統計!$A:$G,6,)</f>
        <v>#N/A</v>
      </c>
      <c r="E236" s="1" t="e">
        <f aca="false">VLOOKUP($A236,統計!$A:$G,7,)</f>
        <v>#N/A</v>
      </c>
      <c r="I236" s="1" t="e">
        <f aca="false">A236&amp;"|"&amp;"["&amp;B236&amp;"](9_筆記/资治通鉴"&amp;SUBSTITUTE(B236,"卷","")&amp;".html)|"&amp;C236&amp;"|"&amp;D236&amp;"|"&amp;E236&amp;"|"&amp;H236</f>
        <v>#N/A</v>
      </c>
    </row>
    <row r="237" customFormat="false" ht="13.5" hidden="false" customHeight="false" outlineLevel="0" collapsed="false">
      <c r="A237" s="1" t="n">
        <v>1452</v>
      </c>
      <c r="B237" s="1" t="e">
        <f aca="false">VLOOKUP($A237,統計!$A:$G,2,)</f>
        <v>#N/A</v>
      </c>
      <c r="C237" s="1" t="s">
        <v>477</v>
      </c>
      <c r="D237" s="1" t="e">
        <f aca="false">VLOOKUP($A237,統計!$A:$G,6,)</f>
        <v>#N/A</v>
      </c>
      <c r="E237" s="1" t="e">
        <f aca="false">VLOOKUP($A237,統計!$A:$G,7,)</f>
        <v>#N/A</v>
      </c>
      <c r="I237" s="1" t="e">
        <f aca="false">A237&amp;"|"&amp;"["&amp;B237&amp;"](9_筆記/资治通鉴"&amp;SUBSTITUTE(B237,"卷","")&amp;".html)|"&amp;C237&amp;"|"&amp;D237&amp;"|"&amp;E237&amp;"|"&amp;H237</f>
        <v>#N/A</v>
      </c>
    </row>
    <row r="238" customFormat="false" ht="13.5" hidden="false" customHeight="false" outlineLevel="0" collapsed="false">
      <c r="A238" s="1" t="n">
        <v>1453</v>
      </c>
      <c r="B238" s="1" t="e">
        <f aca="false">VLOOKUP($A238,統計!$A:$G,2,)</f>
        <v>#N/A</v>
      </c>
      <c r="C238" s="1" t="s">
        <v>478</v>
      </c>
      <c r="D238" s="1" t="e">
        <f aca="false">VLOOKUP($A238,統計!$A:$G,6,)</f>
        <v>#N/A</v>
      </c>
      <c r="E238" s="1" t="e">
        <f aca="false">VLOOKUP($A238,統計!$A:$G,7,)</f>
        <v>#N/A</v>
      </c>
      <c r="I238" s="1" t="e">
        <f aca="false">A238&amp;"|"&amp;"["&amp;B238&amp;"](9_筆記/资治通鉴"&amp;SUBSTITUTE(B238,"卷","")&amp;".html)|"&amp;C238&amp;"|"&amp;D238&amp;"|"&amp;E238&amp;"|"&amp;H238</f>
        <v>#N/A</v>
      </c>
    </row>
    <row r="239" customFormat="false" ht="13.5" hidden="false" customHeight="false" outlineLevel="0" collapsed="false">
      <c r="A239" s="1" t="n">
        <v>1454</v>
      </c>
      <c r="B239" s="1" t="e">
        <f aca="false">VLOOKUP($A239,統計!$A:$G,2,)</f>
        <v>#N/A</v>
      </c>
      <c r="C239" s="1" t="s">
        <v>479</v>
      </c>
      <c r="D239" s="1" t="e">
        <f aca="false">VLOOKUP($A239,統計!$A:$G,6,)</f>
        <v>#N/A</v>
      </c>
      <c r="E239" s="1" t="e">
        <f aca="false">VLOOKUP($A239,統計!$A:$G,7,)</f>
        <v>#N/A</v>
      </c>
      <c r="I239" s="1" t="e">
        <f aca="false">A239&amp;"|"&amp;"["&amp;B239&amp;"](9_筆記/资治通鉴"&amp;SUBSTITUTE(B239,"卷","")&amp;".html)|"&amp;C239&amp;"|"&amp;D239&amp;"|"&amp;E239&amp;"|"&amp;H239</f>
        <v>#N/A</v>
      </c>
    </row>
    <row r="240" customFormat="false" ht="13.5" hidden="false" customHeight="false" outlineLevel="0" collapsed="false">
      <c r="A240" s="1" t="n">
        <v>1455</v>
      </c>
      <c r="B240" s="1" t="e">
        <f aca="false">VLOOKUP($A240,統計!$A:$G,2,)</f>
        <v>#N/A</v>
      </c>
      <c r="C240" s="1" t="s">
        <v>480</v>
      </c>
      <c r="D240" s="1" t="e">
        <f aca="false">VLOOKUP($A240,統計!$A:$G,6,)</f>
        <v>#N/A</v>
      </c>
      <c r="E240" s="1" t="e">
        <f aca="false">VLOOKUP($A240,統計!$A:$G,7,)</f>
        <v>#N/A</v>
      </c>
      <c r="I240" s="1" t="e">
        <f aca="false">A240&amp;"|"&amp;"["&amp;B240&amp;"](9_筆記/资治通鉴"&amp;SUBSTITUTE(B240,"卷","")&amp;".html)|"&amp;C240&amp;"|"&amp;D240&amp;"|"&amp;E240&amp;"|"&amp;H240</f>
        <v>#N/A</v>
      </c>
    </row>
    <row r="241" customFormat="false" ht="13.5" hidden="false" customHeight="false" outlineLevel="0" collapsed="false">
      <c r="A241" s="1" t="n">
        <v>1456</v>
      </c>
      <c r="B241" s="1" t="e">
        <f aca="false">VLOOKUP($A241,統計!$A:$G,2,)</f>
        <v>#N/A</v>
      </c>
      <c r="C241" s="1" t="s">
        <v>481</v>
      </c>
      <c r="D241" s="1" t="e">
        <f aca="false">VLOOKUP($A241,統計!$A:$G,6,)</f>
        <v>#N/A</v>
      </c>
      <c r="E241" s="1" t="e">
        <f aca="false">VLOOKUP($A241,統計!$A:$G,7,)</f>
        <v>#N/A</v>
      </c>
      <c r="I241" s="1" t="e">
        <f aca="false">A241&amp;"|"&amp;"["&amp;B241&amp;"](9_筆記/资治通鉴"&amp;SUBSTITUTE(B241,"卷","")&amp;".html)|"&amp;C241&amp;"|"&amp;D241&amp;"|"&amp;E241&amp;"|"&amp;H241</f>
        <v>#N/A</v>
      </c>
    </row>
    <row r="242" customFormat="false" ht="13.5" hidden="false" customHeight="false" outlineLevel="0" collapsed="false">
      <c r="A242" s="1" t="n">
        <v>1457</v>
      </c>
      <c r="B242" s="1" t="e">
        <f aca="false">VLOOKUP($A242,統計!$A:$G,2,)</f>
        <v>#N/A</v>
      </c>
      <c r="C242" s="1" t="s">
        <v>482</v>
      </c>
      <c r="D242" s="1" t="e">
        <f aca="false">VLOOKUP($A242,統計!$A:$G,6,)</f>
        <v>#N/A</v>
      </c>
      <c r="E242" s="1" t="e">
        <f aca="false">VLOOKUP($A242,統計!$A:$G,7,)</f>
        <v>#N/A</v>
      </c>
      <c r="I242" s="1" t="e">
        <f aca="false">A242&amp;"|"&amp;"["&amp;B242&amp;"](9_筆記/资治通鉴"&amp;SUBSTITUTE(B242,"卷","")&amp;".html)|"&amp;C242&amp;"|"&amp;D242&amp;"|"&amp;E242&amp;"|"&amp;H242</f>
        <v>#N/A</v>
      </c>
    </row>
    <row r="243" customFormat="false" ht="13.5" hidden="false" customHeight="false" outlineLevel="0" collapsed="false">
      <c r="A243" s="1" t="n">
        <v>1458</v>
      </c>
      <c r="B243" s="1" t="e">
        <f aca="false">VLOOKUP($A243,統計!$A:$G,2,)</f>
        <v>#N/A</v>
      </c>
      <c r="C243" s="1" t="s">
        <v>483</v>
      </c>
      <c r="D243" s="1" t="e">
        <f aca="false">VLOOKUP($A243,統計!$A:$G,6,)</f>
        <v>#N/A</v>
      </c>
      <c r="E243" s="1" t="e">
        <f aca="false">VLOOKUP($A243,統計!$A:$G,7,)</f>
        <v>#N/A</v>
      </c>
      <c r="I243" s="1" t="e">
        <f aca="false">A243&amp;"|"&amp;"["&amp;B243&amp;"](9_筆記/资治通鉴"&amp;SUBSTITUTE(B243,"卷","")&amp;".html)|"&amp;C243&amp;"|"&amp;D243&amp;"|"&amp;E243&amp;"|"&amp;H243</f>
        <v>#N/A</v>
      </c>
    </row>
    <row r="244" customFormat="false" ht="13.5" hidden="false" customHeight="false" outlineLevel="0" collapsed="false">
      <c r="A244" s="1" t="n">
        <v>1459</v>
      </c>
      <c r="B244" s="1" t="e">
        <f aca="false">VLOOKUP($A244,統計!$A:$G,2,)</f>
        <v>#N/A</v>
      </c>
      <c r="C244" s="1" t="s">
        <v>484</v>
      </c>
      <c r="D244" s="1" t="e">
        <f aca="false">VLOOKUP($A244,統計!$A:$G,6,)</f>
        <v>#N/A</v>
      </c>
      <c r="E244" s="1" t="e">
        <f aca="false">VLOOKUP($A244,統計!$A:$G,7,)</f>
        <v>#N/A</v>
      </c>
      <c r="I244" s="1" t="e">
        <f aca="false">A244&amp;"|"&amp;"["&amp;B244&amp;"](9_筆記/资治通鉴"&amp;SUBSTITUTE(B244,"卷","")&amp;".html)|"&amp;C244&amp;"|"&amp;D244&amp;"|"&amp;E244&amp;"|"&amp;H244</f>
        <v>#N/A</v>
      </c>
    </row>
    <row r="245" customFormat="false" ht="13.5" hidden="false" customHeight="false" outlineLevel="0" collapsed="false">
      <c r="A245" s="1" t="n">
        <v>1460</v>
      </c>
      <c r="B245" s="1" t="e">
        <f aca="false">VLOOKUP($A245,統計!$A:$G,2,)</f>
        <v>#N/A</v>
      </c>
      <c r="C245" s="1" t="s">
        <v>485</v>
      </c>
      <c r="D245" s="1" t="e">
        <f aca="false">VLOOKUP($A245,統計!$A:$G,6,)</f>
        <v>#N/A</v>
      </c>
      <c r="E245" s="1" t="e">
        <f aca="false">VLOOKUP($A245,統計!$A:$G,7,)</f>
        <v>#N/A</v>
      </c>
      <c r="I245" s="1" t="e">
        <f aca="false">A245&amp;"|"&amp;"["&amp;B245&amp;"](9_筆記/资治通鉴"&amp;SUBSTITUTE(B245,"卷","")&amp;".html)|"&amp;C245&amp;"|"&amp;D245&amp;"|"&amp;E245&amp;"|"&amp;H245</f>
        <v>#N/A</v>
      </c>
    </row>
    <row r="246" customFormat="false" ht="13.5" hidden="false" customHeight="false" outlineLevel="0" collapsed="false">
      <c r="A246" s="1" t="n">
        <v>1461</v>
      </c>
      <c r="B246" s="1" t="e">
        <f aca="false">VLOOKUP($A246,統計!$A:$G,2,)</f>
        <v>#N/A</v>
      </c>
      <c r="C246" s="1" t="s">
        <v>486</v>
      </c>
      <c r="D246" s="1" t="e">
        <f aca="false">VLOOKUP($A246,統計!$A:$G,6,)</f>
        <v>#N/A</v>
      </c>
      <c r="E246" s="1" t="e">
        <f aca="false">VLOOKUP($A246,統計!$A:$G,7,)</f>
        <v>#N/A</v>
      </c>
      <c r="I246" s="1" t="e">
        <f aca="false">A246&amp;"|"&amp;"["&amp;B246&amp;"](9_筆記/资治通鉴"&amp;SUBSTITUTE(B246,"卷","")&amp;".html)|"&amp;C246&amp;"|"&amp;D246&amp;"|"&amp;E246&amp;"|"&amp;H246</f>
        <v>#N/A</v>
      </c>
    </row>
    <row r="247" customFormat="false" ht="13.5" hidden="false" customHeight="false" outlineLevel="0" collapsed="false">
      <c r="A247" s="1" t="n">
        <v>1462</v>
      </c>
      <c r="B247" s="1" t="e">
        <f aca="false">VLOOKUP($A247,統計!$A:$G,2,)</f>
        <v>#N/A</v>
      </c>
      <c r="C247" s="1" t="s">
        <v>487</v>
      </c>
      <c r="D247" s="1" t="e">
        <f aca="false">VLOOKUP($A247,統計!$A:$G,6,)</f>
        <v>#N/A</v>
      </c>
      <c r="E247" s="1" t="e">
        <f aca="false">VLOOKUP($A247,統計!$A:$G,7,)</f>
        <v>#N/A</v>
      </c>
      <c r="I247" s="1" t="e">
        <f aca="false">A247&amp;"|"&amp;"["&amp;B247&amp;"](9_筆記/资治通鉴"&amp;SUBSTITUTE(B247,"卷","")&amp;".html)|"&amp;C247&amp;"|"&amp;D247&amp;"|"&amp;E247&amp;"|"&amp;H247</f>
        <v>#N/A</v>
      </c>
    </row>
    <row r="248" customFormat="false" ht="13.5" hidden="false" customHeight="false" outlineLevel="0" collapsed="false">
      <c r="A248" s="1" t="n">
        <v>1463</v>
      </c>
      <c r="B248" s="1" t="e">
        <f aca="false">VLOOKUP($A248,統計!$A:$G,2,)</f>
        <v>#N/A</v>
      </c>
      <c r="C248" s="1" t="s">
        <v>488</v>
      </c>
      <c r="D248" s="1" t="e">
        <f aca="false">VLOOKUP($A248,統計!$A:$G,6,)</f>
        <v>#N/A</v>
      </c>
      <c r="E248" s="1" t="e">
        <f aca="false">VLOOKUP($A248,統計!$A:$G,7,)</f>
        <v>#N/A</v>
      </c>
      <c r="I248" s="1" t="e">
        <f aca="false">A248&amp;"|"&amp;"["&amp;B248&amp;"](9_筆記/资治通鉴"&amp;SUBSTITUTE(B248,"卷","")&amp;".html)|"&amp;C248&amp;"|"&amp;D248&amp;"|"&amp;E248&amp;"|"&amp;H248</f>
        <v>#N/A</v>
      </c>
    </row>
    <row r="249" customFormat="false" ht="13.5" hidden="false" customHeight="false" outlineLevel="0" collapsed="false">
      <c r="A249" s="1" t="n">
        <v>1464</v>
      </c>
      <c r="B249" s="1" t="e">
        <f aca="false">VLOOKUP($A249,統計!$A:$G,2,)</f>
        <v>#N/A</v>
      </c>
      <c r="C249" s="1" t="s">
        <v>489</v>
      </c>
      <c r="D249" s="1" t="e">
        <f aca="false">VLOOKUP($A249,統計!$A:$G,6,)</f>
        <v>#N/A</v>
      </c>
      <c r="E249" s="1" t="e">
        <f aca="false">VLOOKUP($A249,統計!$A:$G,7,)</f>
        <v>#N/A</v>
      </c>
      <c r="I249" s="1" t="e">
        <f aca="false">A249&amp;"|"&amp;"["&amp;B249&amp;"](9_筆記/资治通鉴"&amp;SUBSTITUTE(B249,"卷","")&amp;".html)|"&amp;C249&amp;"|"&amp;D249&amp;"|"&amp;E249&amp;"|"&amp;H249</f>
        <v>#N/A</v>
      </c>
    </row>
    <row r="250" customFormat="false" ht="13.5" hidden="false" customHeight="false" outlineLevel="0" collapsed="false">
      <c r="A250" s="1" t="n">
        <v>1465</v>
      </c>
      <c r="B250" s="1" t="e">
        <f aca="false">VLOOKUP($A250,統計!$A:$G,2,)</f>
        <v>#N/A</v>
      </c>
      <c r="C250" s="1" t="s">
        <v>490</v>
      </c>
      <c r="D250" s="1" t="e">
        <f aca="false">VLOOKUP($A250,統計!$A:$G,6,)</f>
        <v>#N/A</v>
      </c>
      <c r="E250" s="1" t="e">
        <f aca="false">VLOOKUP($A250,統計!$A:$G,7,)</f>
        <v>#N/A</v>
      </c>
      <c r="I250" s="1" t="e">
        <f aca="false">A250&amp;"|"&amp;"["&amp;B250&amp;"](9_筆記/资治通鉴"&amp;SUBSTITUTE(B250,"卷","")&amp;".html)|"&amp;C250&amp;"|"&amp;D250&amp;"|"&amp;E250&amp;"|"&amp;H250</f>
        <v>#N/A</v>
      </c>
    </row>
    <row r="251" customFormat="false" ht="13.5" hidden="false" customHeight="false" outlineLevel="0" collapsed="false">
      <c r="A251" s="1" t="n">
        <v>1466</v>
      </c>
      <c r="B251" s="1" t="e">
        <f aca="false">VLOOKUP($A251,統計!$A:$G,2,)</f>
        <v>#N/A</v>
      </c>
      <c r="C251" s="1" t="s">
        <v>491</v>
      </c>
      <c r="D251" s="1" t="e">
        <f aca="false">VLOOKUP($A251,統計!$A:$G,6,)</f>
        <v>#N/A</v>
      </c>
      <c r="E251" s="1" t="e">
        <f aca="false">VLOOKUP($A251,統計!$A:$G,7,)</f>
        <v>#N/A</v>
      </c>
      <c r="I251" s="1" t="e">
        <f aca="false">A251&amp;"|"&amp;"["&amp;B251&amp;"](9_筆記/资治通鉴"&amp;SUBSTITUTE(B251,"卷","")&amp;".html)|"&amp;C251&amp;"|"&amp;D251&amp;"|"&amp;E251&amp;"|"&amp;H251</f>
        <v>#N/A</v>
      </c>
    </row>
    <row r="252" customFormat="false" ht="13.5" hidden="false" customHeight="false" outlineLevel="0" collapsed="false">
      <c r="A252" s="1" t="n">
        <v>1467</v>
      </c>
      <c r="B252" s="1" t="e">
        <f aca="false">VLOOKUP($A252,統計!$A:$G,2,)</f>
        <v>#N/A</v>
      </c>
      <c r="C252" s="1" t="s">
        <v>492</v>
      </c>
      <c r="D252" s="1" t="e">
        <f aca="false">VLOOKUP($A252,統計!$A:$G,6,)</f>
        <v>#N/A</v>
      </c>
      <c r="E252" s="1" t="e">
        <f aca="false">VLOOKUP($A252,統計!$A:$G,7,)</f>
        <v>#N/A</v>
      </c>
      <c r="I252" s="1" t="e">
        <f aca="false">A252&amp;"|"&amp;"["&amp;B252&amp;"](9_筆記/资治通鉴"&amp;SUBSTITUTE(B252,"卷","")&amp;".html)|"&amp;C252&amp;"|"&amp;D252&amp;"|"&amp;E252&amp;"|"&amp;H252</f>
        <v>#N/A</v>
      </c>
    </row>
    <row r="253" customFormat="false" ht="13.5" hidden="false" customHeight="false" outlineLevel="0" collapsed="false">
      <c r="A253" s="1" t="n">
        <v>1468</v>
      </c>
      <c r="B253" s="1" t="e">
        <f aca="false">VLOOKUP($A253,統計!$A:$G,2,)</f>
        <v>#N/A</v>
      </c>
      <c r="C253" s="1" t="s">
        <v>493</v>
      </c>
      <c r="D253" s="1" t="e">
        <f aca="false">VLOOKUP($A253,統計!$A:$G,6,)</f>
        <v>#N/A</v>
      </c>
      <c r="E253" s="1" t="e">
        <f aca="false">VLOOKUP($A253,統計!$A:$G,7,)</f>
        <v>#N/A</v>
      </c>
      <c r="I253" s="1" t="e">
        <f aca="false">A253&amp;"|"&amp;"["&amp;B253&amp;"](9_筆記/资治通鉴"&amp;SUBSTITUTE(B253,"卷","")&amp;".html)|"&amp;C253&amp;"|"&amp;D253&amp;"|"&amp;E253&amp;"|"&amp;H253</f>
        <v>#N/A</v>
      </c>
    </row>
    <row r="254" customFormat="false" ht="13.5" hidden="false" customHeight="false" outlineLevel="0" collapsed="false">
      <c r="A254" s="1" t="n">
        <v>1469</v>
      </c>
      <c r="B254" s="1" t="e">
        <f aca="false">VLOOKUP($A254,統計!$A:$G,2,)</f>
        <v>#N/A</v>
      </c>
      <c r="C254" s="1" t="s">
        <v>494</v>
      </c>
      <c r="D254" s="1" t="e">
        <f aca="false">VLOOKUP($A254,統計!$A:$G,6,)</f>
        <v>#N/A</v>
      </c>
      <c r="E254" s="1" t="e">
        <f aca="false">VLOOKUP($A254,統計!$A:$G,7,)</f>
        <v>#N/A</v>
      </c>
      <c r="I254" s="1" t="e">
        <f aca="false">A254&amp;"|"&amp;"["&amp;B254&amp;"](9_筆記/资治通鉴"&amp;SUBSTITUTE(B254,"卷","")&amp;".html)|"&amp;C254&amp;"|"&amp;D254&amp;"|"&amp;E254&amp;"|"&amp;H254</f>
        <v>#N/A</v>
      </c>
    </row>
    <row r="255" customFormat="false" ht="13.5" hidden="false" customHeight="false" outlineLevel="0" collapsed="false">
      <c r="A255" s="1" t="n">
        <v>1470</v>
      </c>
      <c r="B255" s="1" t="e">
        <f aca="false">VLOOKUP($A255,統計!$A:$G,2,)</f>
        <v>#N/A</v>
      </c>
      <c r="C255" s="1" t="s">
        <v>495</v>
      </c>
      <c r="D255" s="1" t="e">
        <f aca="false">VLOOKUP($A255,統計!$A:$G,6,)</f>
        <v>#N/A</v>
      </c>
      <c r="E255" s="1" t="e">
        <f aca="false">VLOOKUP($A255,統計!$A:$G,7,)</f>
        <v>#N/A</v>
      </c>
      <c r="I255" s="1" t="e">
        <f aca="false">A255&amp;"|"&amp;"["&amp;B255&amp;"](9_筆記/资治通鉴"&amp;SUBSTITUTE(B255,"卷","")&amp;".html)|"&amp;C255&amp;"|"&amp;D255&amp;"|"&amp;E255&amp;"|"&amp;H255</f>
        <v>#N/A</v>
      </c>
    </row>
    <row r="256" customFormat="false" ht="13.5" hidden="false" customHeight="false" outlineLevel="0" collapsed="false">
      <c r="A256" s="1" t="n">
        <v>1471</v>
      </c>
      <c r="B256" s="1" t="e">
        <f aca="false">VLOOKUP($A256,統計!$A:$G,2,)</f>
        <v>#N/A</v>
      </c>
      <c r="C256" s="1" t="s">
        <v>496</v>
      </c>
      <c r="D256" s="1" t="e">
        <f aca="false">VLOOKUP($A256,統計!$A:$G,6,)</f>
        <v>#N/A</v>
      </c>
      <c r="E256" s="1" t="e">
        <f aca="false">VLOOKUP($A256,統計!$A:$G,7,)</f>
        <v>#N/A</v>
      </c>
      <c r="I256" s="1" t="e">
        <f aca="false">A256&amp;"|"&amp;"["&amp;B256&amp;"](9_筆記/资治通鉴"&amp;SUBSTITUTE(B256,"卷","")&amp;".html)|"&amp;C256&amp;"|"&amp;D256&amp;"|"&amp;E256&amp;"|"&amp;H256</f>
        <v>#N/A</v>
      </c>
    </row>
    <row r="257" customFormat="false" ht="13.5" hidden="false" customHeight="false" outlineLevel="0" collapsed="false">
      <c r="A257" s="1" t="n">
        <v>1472</v>
      </c>
      <c r="B257" s="1" t="e">
        <f aca="false">VLOOKUP($A257,統計!$A:$G,2,)</f>
        <v>#N/A</v>
      </c>
      <c r="C257" s="1" t="s">
        <v>497</v>
      </c>
      <c r="D257" s="1" t="e">
        <f aca="false">VLOOKUP($A257,統計!$A:$G,6,)</f>
        <v>#N/A</v>
      </c>
      <c r="E257" s="1" t="e">
        <f aca="false">VLOOKUP($A257,統計!$A:$G,7,)</f>
        <v>#N/A</v>
      </c>
      <c r="I257" s="1" t="e">
        <f aca="false">A257&amp;"|"&amp;"["&amp;B257&amp;"](9_筆記/资治通鉴"&amp;SUBSTITUTE(B257,"卷","")&amp;".html)|"&amp;C257&amp;"|"&amp;D257&amp;"|"&amp;E257&amp;"|"&amp;H257</f>
        <v>#N/A</v>
      </c>
    </row>
    <row r="258" customFormat="false" ht="13.5" hidden="false" customHeight="false" outlineLevel="0" collapsed="false">
      <c r="A258" s="1" t="n">
        <v>1473</v>
      </c>
      <c r="B258" s="1" t="e">
        <f aca="false">VLOOKUP($A258,統計!$A:$G,2,)</f>
        <v>#N/A</v>
      </c>
      <c r="C258" s="1" t="s">
        <v>498</v>
      </c>
      <c r="D258" s="1" t="e">
        <f aca="false">VLOOKUP($A258,統計!$A:$G,6,)</f>
        <v>#N/A</v>
      </c>
      <c r="E258" s="1" t="e">
        <f aca="false">VLOOKUP($A258,統計!$A:$G,7,)</f>
        <v>#N/A</v>
      </c>
      <c r="I258" s="1" t="e">
        <f aca="false">A258&amp;"|"&amp;"["&amp;B258&amp;"](9_筆記/资治通鉴"&amp;SUBSTITUTE(B258,"卷","")&amp;".html)|"&amp;C258&amp;"|"&amp;D258&amp;"|"&amp;E258&amp;"|"&amp;H258</f>
        <v>#N/A</v>
      </c>
    </row>
    <row r="259" customFormat="false" ht="13.5" hidden="false" customHeight="false" outlineLevel="0" collapsed="false">
      <c r="A259" s="1" t="n">
        <v>1474</v>
      </c>
      <c r="B259" s="1" t="e">
        <f aca="false">VLOOKUP($A259,統計!$A:$G,2,)</f>
        <v>#N/A</v>
      </c>
      <c r="C259" s="1" t="s">
        <v>499</v>
      </c>
      <c r="D259" s="1" t="e">
        <f aca="false">VLOOKUP($A259,統計!$A:$G,6,)</f>
        <v>#N/A</v>
      </c>
      <c r="E259" s="1" t="e">
        <f aca="false">VLOOKUP($A259,統計!$A:$G,7,)</f>
        <v>#N/A</v>
      </c>
      <c r="I259" s="1" t="e">
        <f aca="false">A259&amp;"|"&amp;"["&amp;B259&amp;"](9_筆記/资治通鉴"&amp;SUBSTITUTE(B259,"卷","")&amp;".html)|"&amp;C259&amp;"|"&amp;D259&amp;"|"&amp;E259&amp;"|"&amp;H259</f>
        <v>#N/A</v>
      </c>
    </row>
    <row r="260" customFormat="false" ht="13.5" hidden="false" customHeight="false" outlineLevel="0" collapsed="false">
      <c r="A260" s="1" t="n">
        <v>1475</v>
      </c>
      <c r="B260" s="1" t="e">
        <f aca="false">VLOOKUP($A260,統計!$A:$G,2,)</f>
        <v>#N/A</v>
      </c>
      <c r="C260" s="1" t="s">
        <v>500</v>
      </c>
      <c r="D260" s="1" t="e">
        <f aca="false">VLOOKUP($A260,統計!$A:$G,6,)</f>
        <v>#N/A</v>
      </c>
      <c r="E260" s="1" t="e">
        <f aca="false">VLOOKUP($A260,統計!$A:$G,7,)</f>
        <v>#N/A</v>
      </c>
      <c r="I260" s="1" t="e">
        <f aca="false">A260&amp;"|"&amp;"["&amp;B260&amp;"](9_筆記/资治通鉴"&amp;SUBSTITUTE(B260,"卷","")&amp;".html)|"&amp;C260&amp;"|"&amp;D260&amp;"|"&amp;E260&amp;"|"&amp;H260</f>
        <v>#N/A</v>
      </c>
    </row>
    <row r="261" customFormat="false" ht="13.5" hidden="false" customHeight="false" outlineLevel="0" collapsed="false">
      <c r="A261" s="1" t="n">
        <v>1476</v>
      </c>
      <c r="B261" s="1" t="e">
        <f aca="false">VLOOKUP($A261,統計!$A:$G,2,)</f>
        <v>#N/A</v>
      </c>
      <c r="C261" s="1" t="s">
        <v>501</v>
      </c>
      <c r="D261" s="1" t="e">
        <f aca="false">VLOOKUP($A261,統計!$A:$G,6,)</f>
        <v>#N/A</v>
      </c>
      <c r="E261" s="1" t="e">
        <f aca="false">VLOOKUP($A261,統計!$A:$G,7,)</f>
        <v>#N/A</v>
      </c>
      <c r="I261" s="1" t="e">
        <f aca="false">A261&amp;"|"&amp;"["&amp;B261&amp;"](9_筆記/资治通鉴"&amp;SUBSTITUTE(B261,"卷","")&amp;".html)|"&amp;C261&amp;"|"&amp;D261&amp;"|"&amp;E261&amp;"|"&amp;H261</f>
        <v>#N/A</v>
      </c>
    </row>
    <row r="262" customFormat="false" ht="13.5" hidden="false" customHeight="false" outlineLevel="0" collapsed="false">
      <c r="A262" s="1" t="n">
        <v>1477</v>
      </c>
      <c r="B262" s="1" t="e">
        <f aca="false">VLOOKUP($A262,統計!$A:$G,2,)</f>
        <v>#N/A</v>
      </c>
      <c r="C262" s="1" t="s">
        <v>502</v>
      </c>
      <c r="D262" s="1" t="e">
        <f aca="false">VLOOKUP($A262,統計!$A:$G,6,)</f>
        <v>#N/A</v>
      </c>
      <c r="E262" s="1" t="e">
        <f aca="false">VLOOKUP($A262,統計!$A:$G,7,)</f>
        <v>#N/A</v>
      </c>
      <c r="I262" s="1" t="e">
        <f aca="false">A262&amp;"|"&amp;"["&amp;B262&amp;"](9_筆記/资治通鉴"&amp;SUBSTITUTE(B262,"卷","")&amp;".html)|"&amp;C262&amp;"|"&amp;D262&amp;"|"&amp;E262&amp;"|"&amp;H262</f>
        <v>#N/A</v>
      </c>
    </row>
    <row r="263" customFormat="false" ht="13.5" hidden="false" customHeight="false" outlineLevel="0" collapsed="false">
      <c r="A263" s="1" t="n">
        <v>1478</v>
      </c>
      <c r="B263" s="1" t="e">
        <f aca="false">VLOOKUP($A263,統計!$A:$G,2,)</f>
        <v>#N/A</v>
      </c>
      <c r="C263" s="1" t="s">
        <v>503</v>
      </c>
      <c r="D263" s="1" t="e">
        <f aca="false">VLOOKUP($A263,統計!$A:$G,6,)</f>
        <v>#N/A</v>
      </c>
      <c r="E263" s="1" t="e">
        <f aca="false">VLOOKUP($A263,統計!$A:$G,7,)</f>
        <v>#N/A</v>
      </c>
      <c r="I263" s="1" t="e">
        <f aca="false">A263&amp;"|"&amp;"["&amp;B263&amp;"](9_筆記/资治通鉴"&amp;SUBSTITUTE(B263,"卷","")&amp;".html)|"&amp;C263&amp;"|"&amp;D263&amp;"|"&amp;E263&amp;"|"&amp;H263</f>
        <v>#N/A</v>
      </c>
    </row>
    <row r="264" customFormat="false" ht="13.5" hidden="false" customHeight="false" outlineLevel="0" collapsed="false">
      <c r="A264" s="1" t="n">
        <v>1479</v>
      </c>
      <c r="B264" s="1" t="e">
        <f aca="false">VLOOKUP($A264,統計!$A:$G,2,)</f>
        <v>#N/A</v>
      </c>
      <c r="C264" s="1" t="s">
        <v>504</v>
      </c>
      <c r="D264" s="1" t="e">
        <f aca="false">VLOOKUP($A264,統計!$A:$G,6,)</f>
        <v>#N/A</v>
      </c>
      <c r="E264" s="1" t="e">
        <f aca="false">VLOOKUP($A264,統計!$A:$G,7,)</f>
        <v>#N/A</v>
      </c>
      <c r="I264" s="1" t="e">
        <f aca="false">A264&amp;"|"&amp;"["&amp;B264&amp;"](9_筆記/资治通鉴"&amp;SUBSTITUTE(B264,"卷","")&amp;".html)|"&amp;C264&amp;"|"&amp;D264&amp;"|"&amp;E264&amp;"|"&amp;H264</f>
        <v>#N/A</v>
      </c>
    </row>
    <row r="265" customFormat="false" ht="13.5" hidden="false" customHeight="false" outlineLevel="0" collapsed="false">
      <c r="A265" s="1" t="n">
        <v>1480</v>
      </c>
      <c r="B265" s="1" t="e">
        <f aca="false">VLOOKUP($A265,統計!$A:$G,2,)</f>
        <v>#N/A</v>
      </c>
      <c r="C265" s="1" t="s">
        <v>505</v>
      </c>
      <c r="D265" s="1" t="e">
        <f aca="false">VLOOKUP($A265,統計!$A:$G,6,)</f>
        <v>#N/A</v>
      </c>
      <c r="E265" s="1" t="e">
        <f aca="false">VLOOKUP($A265,統計!$A:$G,7,)</f>
        <v>#N/A</v>
      </c>
      <c r="I265" s="1" t="e">
        <f aca="false">A265&amp;"|"&amp;"["&amp;B265&amp;"](9_筆記/资治通鉴"&amp;SUBSTITUTE(B265,"卷","")&amp;".html)|"&amp;C265&amp;"|"&amp;D265&amp;"|"&amp;E265&amp;"|"&amp;H265</f>
        <v>#N/A</v>
      </c>
    </row>
    <row r="266" customFormat="false" ht="13.5" hidden="false" customHeight="false" outlineLevel="0" collapsed="false">
      <c r="A266" s="1" t="n">
        <v>1481</v>
      </c>
      <c r="B266" s="1" t="e">
        <f aca="false">VLOOKUP($A266,統計!$A:$G,2,)</f>
        <v>#N/A</v>
      </c>
      <c r="C266" s="1" t="s">
        <v>506</v>
      </c>
      <c r="D266" s="1" t="e">
        <f aca="false">VLOOKUP($A266,統計!$A:$G,6,)</f>
        <v>#N/A</v>
      </c>
      <c r="E266" s="1" t="e">
        <f aca="false">VLOOKUP($A266,統計!$A:$G,7,)</f>
        <v>#N/A</v>
      </c>
      <c r="I266" s="1" t="e">
        <f aca="false">A266&amp;"|"&amp;"["&amp;B266&amp;"](9_筆記/资治通鉴"&amp;SUBSTITUTE(B266,"卷","")&amp;".html)|"&amp;C266&amp;"|"&amp;D266&amp;"|"&amp;E266&amp;"|"&amp;H266</f>
        <v>#N/A</v>
      </c>
    </row>
    <row r="267" customFormat="false" ht="13.5" hidden="false" customHeight="false" outlineLevel="0" collapsed="false">
      <c r="A267" s="1" t="n">
        <v>1501</v>
      </c>
      <c r="B267" s="1" t="e">
        <f aca="false">VLOOKUP($A267,統計!$A:$G,2,)</f>
        <v>#N/A</v>
      </c>
      <c r="C267" s="1" t="s">
        <v>507</v>
      </c>
      <c r="D267" s="1" t="e">
        <f aca="false">VLOOKUP($A267,統計!$A:$G,6,)</f>
        <v>#N/A</v>
      </c>
      <c r="E267" s="1" t="e">
        <f aca="false">VLOOKUP($A267,統計!$A:$G,7,)</f>
        <v>#N/A</v>
      </c>
      <c r="I267" s="1" t="e">
        <f aca="false">A267&amp;"|"&amp;"["&amp;B267&amp;"](9_筆記/资治通鉴"&amp;SUBSTITUTE(B267,"卷","")&amp;".html)|"&amp;C267&amp;"|"&amp;D267&amp;"|"&amp;E267&amp;"|"&amp;H267</f>
        <v>#N/A</v>
      </c>
    </row>
    <row r="268" customFormat="false" ht="13.5" hidden="false" customHeight="false" outlineLevel="0" collapsed="false">
      <c r="A268" s="1" t="n">
        <v>1502</v>
      </c>
      <c r="B268" s="1" t="e">
        <f aca="false">VLOOKUP($A268,統計!$A:$G,2,)</f>
        <v>#N/A</v>
      </c>
      <c r="C268" s="1" t="s">
        <v>508</v>
      </c>
      <c r="D268" s="1" t="e">
        <f aca="false">VLOOKUP($A268,統計!$A:$G,6,)</f>
        <v>#N/A</v>
      </c>
      <c r="E268" s="1" t="e">
        <f aca="false">VLOOKUP($A268,統計!$A:$G,7,)</f>
        <v>#N/A</v>
      </c>
      <c r="I268" s="1" t="e">
        <f aca="false">A268&amp;"|"&amp;"["&amp;B268&amp;"](9_筆記/资治通鉴"&amp;SUBSTITUTE(B268,"卷","")&amp;".html)|"&amp;C268&amp;"|"&amp;D268&amp;"|"&amp;E268&amp;"|"&amp;H268</f>
        <v>#N/A</v>
      </c>
    </row>
    <row r="269" customFormat="false" ht="13.5" hidden="false" customHeight="false" outlineLevel="0" collapsed="false">
      <c r="A269" s="1" t="n">
        <v>1503</v>
      </c>
      <c r="B269" s="1" t="e">
        <f aca="false">VLOOKUP($A269,統計!$A:$G,2,)</f>
        <v>#N/A</v>
      </c>
      <c r="C269" s="1" t="s">
        <v>509</v>
      </c>
      <c r="D269" s="1" t="e">
        <f aca="false">VLOOKUP($A269,統計!$A:$G,6,)</f>
        <v>#N/A</v>
      </c>
      <c r="E269" s="1" t="e">
        <f aca="false">VLOOKUP($A269,統計!$A:$G,7,)</f>
        <v>#N/A</v>
      </c>
      <c r="I269" s="1" t="e">
        <f aca="false">A269&amp;"|"&amp;"["&amp;B269&amp;"](9_筆記/资治通鉴"&amp;SUBSTITUTE(B269,"卷","")&amp;".html)|"&amp;C269&amp;"|"&amp;D269&amp;"|"&amp;E269&amp;"|"&amp;H269</f>
        <v>#N/A</v>
      </c>
    </row>
    <row r="270" customFormat="false" ht="13.5" hidden="false" customHeight="false" outlineLevel="0" collapsed="false">
      <c r="A270" s="1" t="n">
        <v>1504</v>
      </c>
      <c r="B270" s="1" t="e">
        <f aca="false">VLOOKUP($A270,統計!$A:$G,2,)</f>
        <v>#N/A</v>
      </c>
      <c r="C270" s="1" t="s">
        <v>510</v>
      </c>
      <c r="D270" s="1" t="e">
        <f aca="false">VLOOKUP($A270,統計!$A:$G,6,)</f>
        <v>#N/A</v>
      </c>
      <c r="E270" s="1" t="e">
        <f aca="false">VLOOKUP($A270,統計!$A:$G,7,)</f>
        <v>#N/A</v>
      </c>
      <c r="I270" s="1" t="e">
        <f aca="false">A270&amp;"|"&amp;"["&amp;B270&amp;"](9_筆記/资治通鉴"&amp;SUBSTITUTE(B270,"卷","")&amp;".html)|"&amp;C270&amp;"|"&amp;D270&amp;"|"&amp;E270&amp;"|"&amp;H270</f>
        <v>#N/A</v>
      </c>
    </row>
    <row r="271" customFormat="false" ht="13.5" hidden="false" customHeight="false" outlineLevel="0" collapsed="false">
      <c r="A271" s="1" t="n">
        <v>1505</v>
      </c>
      <c r="B271" s="1" t="e">
        <f aca="false">VLOOKUP($A271,統計!$A:$G,2,)</f>
        <v>#N/A</v>
      </c>
      <c r="C271" s="1" t="s">
        <v>511</v>
      </c>
      <c r="D271" s="1" t="e">
        <f aca="false">VLOOKUP($A271,統計!$A:$G,6,)</f>
        <v>#N/A</v>
      </c>
      <c r="E271" s="1" t="e">
        <f aca="false">VLOOKUP($A271,統計!$A:$G,7,)</f>
        <v>#N/A</v>
      </c>
      <c r="I271" s="1" t="e">
        <f aca="false">A271&amp;"|"&amp;"["&amp;B271&amp;"](9_筆記/资治通鉴"&amp;SUBSTITUTE(B271,"卷","")&amp;".html)|"&amp;C271&amp;"|"&amp;D271&amp;"|"&amp;E271&amp;"|"&amp;H271</f>
        <v>#N/A</v>
      </c>
    </row>
    <row r="272" customFormat="false" ht="13.5" hidden="false" customHeight="false" outlineLevel="0" collapsed="false">
      <c r="A272" s="1" t="n">
        <v>1506</v>
      </c>
      <c r="B272" s="1" t="e">
        <f aca="false">VLOOKUP($A272,統計!$A:$G,2,)</f>
        <v>#N/A</v>
      </c>
      <c r="C272" s="1" t="s">
        <v>512</v>
      </c>
      <c r="D272" s="1" t="e">
        <f aca="false">VLOOKUP($A272,統計!$A:$G,6,)</f>
        <v>#N/A</v>
      </c>
      <c r="E272" s="1" t="e">
        <f aca="false">VLOOKUP($A272,統計!$A:$G,7,)</f>
        <v>#N/A</v>
      </c>
      <c r="I272" s="1" t="e">
        <f aca="false">A272&amp;"|"&amp;"["&amp;B272&amp;"](9_筆記/资治通鉴"&amp;SUBSTITUTE(B272,"卷","")&amp;".html)|"&amp;C272&amp;"|"&amp;D272&amp;"|"&amp;E272&amp;"|"&amp;H272</f>
        <v>#N/A</v>
      </c>
    </row>
    <row r="273" customFormat="false" ht="13.5" hidden="false" customHeight="false" outlineLevel="0" collapsed="false">
      <c r="A273" s="1" t="n">
        <v>1601</v>
      </c>
      <c r="B273" s="1" t="e">
        <f aca="false">VLOOKUP($A273,統計!$A:$G,2,)</f>
        <v>#N/A</v>
      </c>
      <c r="C273" s="1" t="s">
        <v>513</v>
      </c>
      <c r="D273" s="1" t="e">
        <f aca="false">VLOOKUP($A273,統計!$A:$G,6,)</f>
        <v>#N/A</v>
      </c>
      <c r="E273" s="1" t="e">
        <f aca="false">VLOOKUP($A273,統計!$A:$G,7,)</f>
        <v>#N/A</v>
      </c>
      <c r="I273" s="1" t="e">
        <f aca="false">A273&amp;"|"&amp;"["&amp;B273&amp;"](9_筆記/资治通鉴"&amp;SUBSTITUTE(B273,"卷","")&amp;".html)|"&amp;C273&amp;"|"&amp;D273&amp;"|"&amp;E273&amp;"|"&amp;H273</f>
        <v>#N/A</v>
      </c>
    </row>
    <row r="274" customFormat="false" ht="13.5" hidden="false" customHeight="false" outlineLevel="0" collapsed="false">
      <c r="A274" s="1" t="n">
        <v>1602</v>
      </c>
      <c r="B274" s="1" t="e">
        <f aca="false">VLOOKUP($A274,統計!$A:$G,2,)</f>
        <v>#N/A</v>
      </c>
      <c r="C274" s="1" t="s">
        <v>514</v>
      </c>
      <c r="D274" s="1" t="e">
        <f aca="false">VLOOKUP($A274,統計!$A:$G,6,)</f>
        <v>#N/A</v>
      </c>
      <c r="E274" s="1" t="e">
        <f aca="false">VLOOKUP($A274,統計!$A:$G,7,)</f>
        <v>#N/A</v>
      </c>
      <c r="I274" s="1" t="e">
        <f aca="false">A274&amp;"|"&amp;"["&amp;B274&amp;"](9_筆記/资治通鉴"&amp;SUBSTITUTE(B274,"卷","")&amp;".html)|"&amp;C274&amp;"|"&amp;D274&amp;"|"&amp;E274&amp;"|"&amp;H274</f>
        <v>#N/A</v>
      </c>
    </row>
    <row r="275" customFormat="false" ht="13.5" hidden="false" customHeight="false" outlineLevel="0" collapsed="false">
      <c r="A275" s="1" t="n">
        <v>1603</v>
      </c>
      <c r="B275" s="1" t="e">
        <f aca="false">VLOOKUP($A275,統計!$A:$G,2,)</f>
        <v>#N/A</v>
      </c>
      <c r="C275" s="1" t="s">
        <v>515</v>
      </c>
      <c r="D275" s="1" t="e">
        <f aca="false">VLOOKUP($A275,統計!$A:$G,6,)</f>
        <v>#N/A</v>
      </c>
      <c r="E275" s="1" t="e">
        <f aca="false">VLOOKUP($A275,統計!$A:$G,7,)</f>
        <v>#N/A</v>
      </c>
      <c r="I275" s="1" t="e">
        <f aca="false">A275&amp;"|"&amp;"["&amp;B275&amp;"](9_筆記/资治通鉴"&amp;SUBSTITUTE(B275,"卷","")&amp;".html)|"&amp;C275&amp;"|"&amp;D275&amp;"|"&amp;E275&amp;"|"&amp;H275</f>
        <v>#N/A</v>
      </c>
    </row>
    <row r="276" customFormat="false" ht="13.5" hidden="false" customHeight="false" outlineLevel="0" collapsed="false">
      <c r="A276" s="1" t="n">
        <v>1604</v>
      </c>
      <c r="B276" s="1" t="e">
        <f aca="false">VLOOKUP($A276,統計!$A:$G,2,)</f>
        <v>#N/A</v>
      </c>
      <c r="C276" s="1" t="s">
        <v>516</v>
      </c>
      <c r="D276" s="1" t="e">
        <f aca="false">VLOOKUP($A276,統計!$A:$G,6,)</f>
        <v>#N/A</v>
      </c>
      <c r="E276" s="1" t="e">
        <f aca="false">VLOOKUP($A276,統計!$A:$G,7,)</f>
        <v>#N/A</v>
      </c>
      <c r="I276" s="1" t="e">
        <f aca="false">A276&amp;"|"&amp;"["&amp;B276&amp;"](9_筆記/资治通鉴"&amp;SUBSTITUTE(B276,"卷","")&amp;".html)|"&amp;C276&amp;"|"&amp;D276&amp;"|"&amp;E276&amp;"|"&amp;H276</f>
        <v>#N/A</v>
      </c>
    </row>
    <row r="277" customFormat="false" ht="13.5" hidden="false" customHeight="false" outlineLevel="0" collapsed="false">
      <c r="A277" s="1" t="n">
        <v>1605</v>
      </c>
      <c r="B277" s="1" t="e">
        <f aca="false">VLOOKUP($A277,統計!$A:$G,2,)</f>
        <v>#N/A</v>
      </c>
      <c r="C277" s="1" t="s">
        <v>517</v>
      </c>
      <c r="D277" s="1" t="e">
        <f aca="false">VLOOKUP($A277,統計!$A:$G,6,)</f>
        <v>#N/A</v>
      </c>
      <c r="E277" s="1" t="e">
        <f aca="false">VLOOKUP($A277,統計!$A:$G,7,)</f>
        <v>#N/A</v>
      </c>
      <c r="I277" s="1" t="e">
        <f aca="false">A277&amp;"|"&amp;"["&amp;B277&amp;"](9_筆記/资治通鉴"&amp;SUBSTITUTE(B277,"卷","")&amp;".html)|"&amp;C277&amp;"|"&amp;D277&amp;"|"&amp;E277&amp;"|"&amp;H277</f>
        <v>#N/A</v>
      </c>
    </row>
    <row r="278" customFormat="false" ht="13.5" hidden="false" customHeight="false" outlineLevel="0" collapsed="false">
      <c r="A278" s="1" t="n">
        <v>1606</v>
      </c>
      <c r="B278" s="1" t="e">
        <f aca="false">VLOOKUP($A278,統計!$A:$G,2,)</f>
        <v>#N/A</v>
      </c>
      <c r="C278" s="1" t="s">
        <v>518</v>
      </c>
      <c r="D278" s="1" t="e">
        <f aca="false">VLOOKUP($A278,統計!$A:$G,6,)</f>
        <v>#N/A</v>
      </c>
      <c r="E278" s="1" t="e">
        <f aca="false">VLOOKUP($A278,統計!$A:$G,7,)</f>
        <v>#N/A</v>
      </c>
      <c r="I278" s="1" t="e">
        <f aca="false">A278&amp;"|"&amp;"["&amp;B278&amp;"](9_筆記/资治通鉴"&amp;SUBSTITUTE(B278,"卷","")&amp;".html)|"&amp;C278&amp;"|"&amp;D278&amp;"|"&amp;E278&amp;"|"&amp;H278</f>
        <v>#N/A</v>
      </c>
    </row>
    <row r="279" customFormat="false" ht="13.5" hidden="false" customHeight="false" outlineLevel="0" collapsed="false">
      <c r="A279" s="1" t="n">
        <v>1607</v>
      </c>
      <c r="B279" s="1" t="e">
        <f aca="false">VLOOKUP($A279,統計!$A:$G,2,)</f>
        <v>#N/A</v>
      </c>
      <c r="C279" s="1" t="s">
        <v>519</v>
      </c>
      <c r="D279" s="1" t="e">
        <f aca="false">VLOOKUP($A279,統計!$A:$G,6,)</f>
        <v>#N/A</v>
      </c>
      <c r="E279" s="1" t="e">
        <f aca="false">VLOOKUP($A279,統計!$A:$G,7,)</f>
        <v>#N/A</v>
      </c>
      <c r="I279" s="1" t="e">
        <f aca="false">A279&amp;"|"&amp;"["&amp;B279&amp;"](9_筆記/资治通鉴"&amp;SUBSTITUTE(B279,"卷","")&amp;".html)|"&amp;C279&amp;"|"&amp;D279&amp;"|"&amp;E279&amp;"|"&amp;H279</f>
        <v>#N/A</v>
      </c>
    </row>
    <row r="280" customFormat="false" ht="13.5" hidden="false" customHeight="false" outlineLevel="0" collapsed="false">
      <c r="A280" s="1" t="n">
        <v>1608</v>
      </c>
      <c r="B280" s="1" t="e">
        <f aca="false">VLOOKUP($A280,統計!$A:$G,2,)</f>
        <v>#N/A</v>
      </c>
      <c r="C280" s="1" t="s">
        <v>520</v>
      </c>
      <c r="D280" s="1" t="e">
        <f aca="false">VLOOKUP($A280,統計!$A:$G,6,)</f>
        <v>#N/A</v>
      </c>
      <c r="E280" s="1" t="e">
        <f aca="false">VLOOKUP($A280,統計!$A:$G,7,)</f>
        <v>#N/A</v>
      </c>
      <c r="I280" s="1" t="e">
        <f aca="false">A280&amp;"|"&amp;"["&amp;B280&amp;"](9_筆記/资治通鉴"&amp;SUBSTITUTE(B280,"卷","")&amp;".html)|"&amp;C280&amp;"|"&amp;D280&amp;"|"&amp;E280&amp;"|"&amp;H280</f>
        <v>#N/A</v>
      </c>
    </row>
    <row r="281" customFormat="false" ht="13.5" hidden="false" customHeight="false" outlineLevel="0" collapsed="false">
      <c r="A281" s="1" t="n">
        <v>1701</v>
      </c>
      <c r="B281" s="1" t="e">
        <f aca="false">VLOOKUP($A281,統計!$A:$G,2,)</f>
        <v>#N/A</v>
      </c>
      <c r="C281" s="1" t="s">
        <v>521</v>
      </c>
      <c r="D281" s="1" t="e">
        <f aca="false">VLOOKUP($A281,統計!$A:$G,6,)</f>
        <v>#N/A</v>
      </c>
      <c r="E281" s="1" t="e">
        <f aca="false">VLOOKUP($A281,統計!$A:$G,7,)</f>
        <v>#N/A</v>
      </c>
      <c r="I281" s="1" t="e">
        <f aca="false">A281&amp;"|"&amp;"["&amp;B281&amp;"](9_筆記/资治通鉴"&amp;SUBSTITUTE(B281,"卷","")&amp;".html)|"&amp;C281&amp;"|"&amp;D281&amp;"|"&amp;E281&amp;"|"&amp;H281</f>
        <v>#N/A</v>
      </c>
    </row>
    <row r="282" customFormat="false" ht="13.5" hidden="false" customHeight="false" outlineLevel="0" collapsed="false">
      <c r="A282" s="1" t="n">
        <v>1702</v>
      </c>
      <c r="B282" s="1" t="e">
        <f aca="false">VLOOKUP($A282,統計!$A:$G,2,)</f>
        <v>#N/A</v>
      </c>
      <c r="C282" s="1" t="s">
        <v>522</v>
      </c>
      <c r="D282" s="1" t="e">
        <f aca="false">VLOOKUP($A282,統計!$A:$G,6,)</f>
        <v>#N/A</v>
      </c>
      <c r="E282" s="1" t="e">
        <f aca="false">VLOOKUP($A282,統計!$A:$G,7,)</f>
        <v>#N/A</v>
      </c>
      <c r="I282" s="1" t="e">
        <f aca="false">A282&amp;"|"&amp;"["&amp;B282&amp;"](9_筆記/资治通鉴"&amp;SUBSTITUTE(B282,"卷","")&amp;".html)|"&amp;C282&amp;"|"&amp;D282&amp;"|"&amp;E282&amp;"|"&amp;H282</f>
        <v>#N/A</v>
      </c>
    </row>
    <row r="283" customFormat="false" ht="13.5" hidden="false" customHeight="false" outlineLevel="0" collapsed="false">
      <c r="A283" s="1" t="n">
        <v>1703</v>
      </c>
      <c r="B283" s="1" t="e">
        <f aca="false">VLOOKUP($A283,統計!$A:$G,2,)</f>
        <v>#N/A</v>
      </c>
      <c r="C283" s="1" t="s">
        <v>523</v>
      </c>
      <c r="D283" s="1" t="e">
        <f aca="false">VLOOKUP($A283,統計!$A:$G,6,)</f>
        <v>#N/A</v>
      </c>
      <c r="E283" s="1" t="e">
        <f aca="false">VLOOKUP($A283,統計!$A:$G,7,)</f>
        <v>#N/A</v>
      </c>
      <c r="I283" s="1" t="e">
        <f aca="false">A283&amp;"|"&amp;"["&amp;B283&amp;"](9_筆記/资治通鉴"&amp;SUBSTITUTE(B283,"卷","")&amp;".html)|"&amp;C283&amp;"|"&amp;D283&amp;"|"&amp;E283&amp;"|"&amp;H283</f>
        <v>#N/A</v>
      </c>
    </row>
    <row r="284" customFormat="false" ht="13.5" hidden="false" customHeight="false" outlineLevel="0" collapsed="false">
      <c r="A284" s="1" t="n">
        <v>1704</v>
      </c>
      <c r="B284" s="1" t="e">
        <f aca="false">VLOOKUP($A284,統計!$A:$G,2,)</f>
        <v>#N/A</v>
      </c>
      <c r="C284" s="1" t="s">
        <v>524</v>
      </c>
      <c r="D284" s="1" t="e">
        <f aca="false">VLOOKUP($A284,統計!$A:$G,6,)</f>
        <v>#N/A</v>
      </c>
      <c r="E284" s="1" t="e">
        <f aca="false">VLOOKUP($A284,統計!$A:$G,7,)</f>
        <v>#N/A</v>
      </c>
      <c r="I284" s="1" t="e">
        <f aca="false">A284&amp;"|"&amp;"["&amp;B284&amp;"](9_筆記/资治通鉴"&amp;SUBSTITUTE(B284,"卷","")&amp;".html)|"&amp;C284&amp;"|"&amp;D284&amp;"|"&amp;E284&amp;"|"&amp;H284</f>
        <v>#N/A</v>
      </c>
    </row>
    <row r="285" customFormat="false" ht="13.5" hidden="false" customHeight="false" outlineLevel="0" collapsed="false">
      <c r="A285" s="1" t="n">
        <v>1705</v>
      </c>
      <c r="B285" s="1" t="e">
        <f aca="false">VLOOKUP($A285,統計!$A:$G,2,)</f>
        <v>#N/A</v>
      </c>
      <c r="C285" s="1" t="s">
        <v>525</v>
      </c>
      <c r="D285" s="1" t="e">
        <f aca="false">VLOOKUP($A285,統計!$A:$G,6,)</f>
        <v>#N/A</v>
      </c>
      <c r="E285" s="1" t="e">
        <f aca="false">VLOOKUP($A285,統計!$A:$G,7,)</f>
        <v>#N/A</v>
      </c>
      <c r="I285" s="1" t="e">
        <f aca="false">A285&amp;"|"&amp;"["&amp;B285&amp;"](9_筆記/资治通鉴"&amp;SUBSTITUTE(B285,"卷","")&amp;".html)|"&amp;C285&amp;"|"&amp;D285&amp;"|"&amp;E285&amp;"|"&amp;H285</f>
        <v>#N/A</v>
      </c>
    </row>
    <row r="286" customFormat="false" ht="13.5" hidden="false" customHeight="false" outlineLevel="0" collapsed="false">
      <c r="A286" s="1" t="n">
        <v>1706</v>
      </c>
      <c r="B286" s="1" t="e">
        <f aca="false">VLOOKUP($A286,統計!$A:$G,2,)</f>
        <v>#N/A</v>
      </c>
      <c r="C286" s="1" t="s">
        <v>526</v>
      </c>
      <c r="D286" s="1" t="e">
        <f aca="false">VLOOKUP($A286,統計!$A:$G,6,)</f>
        <v>#N/A</v>
      </c>
      <c r="E286" s="1" t="e">
        <f aca="false">VLOOKUP($A286,統計!$A:$G,7,)</f>
        <v>#N/A</v>
      </c>
      <c r="I286" s="1" t="e">
        <f aca="false">A286&amp;"|"&amp;"["&amp;B286&amp;"](9_筆記/资治通鉴"&amp;SUBSTITUTE(B286,"卷","")&amp;".html)|"&amp;C286&amp;"|"&amp;D286&amp;"|"&amp;E286&amp;"|"&amp;H286</f>
        <v>#N/A</v>
      </c>
    </row>
    <row r="287" customFormat="false" ht="13.5" hidden="false" customHeight="false" outlineLevel="0" collapsed="false">
      <c r="A287" s="1" t="n">
        <v>1801</v>
      </c>
      <c r="B287" s="1" t="e">
        <f aca="false">VLOOKUP($A287,統計!$A:$G,2,)</f>
        <v>#N/A</v>
      </c>
      <c r="C287" s="1" t="s">
        <v>527</v>
      </c>
      <c r="D287" s="1" t="e">
        <f aca="false">VLOOKUP($A287,統計!$A:$G,6,)</f>
        <v>#N/A</v>
      </c>
      <c r="E287" s="1" t="e">
        <f aca="false">VLOOKUP($A287,統計!$A:$G,7,)</f>
        <v>#N/A</v>
      </c>
      <c r="I287" s="1" t="e">
        <f aca="false">A287&amp;"|"&amp;"["&amp;B287&amp;"](9_筆記/资治通鉴"&amp;SUBSTITUTE(B287,"卷","")&amp;".html)|"&amp;C287&amp;"|"&amp;D287&amp;"|"&amp;E287&amp;"|"&amp;H287</f>
        <v>#N/A</v>
      </c>
    </row>
    <row r="288" customFormat="false" ht="13.5" hidden="false" customHeight="false" outlineLevel="0" collapsed="false">
      <c r="A288" s="1" t="n">
        <v>1802</v>
      </c>
      <c r="B288" s="1" t="e">
        <f aca="false">VLOOKUP($A288,統計!$A:$G,2,)</f>
        <v>#N/A</v>
      </c>
      <c r="C288" s="1" t="s">
        <v>528</v>
      </c>
      <c r="D288" s="1" t="e">
        <f aca="false">VLOOKUP($A288,統計!$A:$G,6,)</f>
        <v>#N/A</v>
      </c>
      <c r="E288" s="1" t="e">
        <f aca="false">VLOOKUP($A288,統計!$A:$G,7,)</f>
        <v>#N/A</v>
      </c>
      <c r="I288" s="1" t="e">
        <f aca="false">A288&amp;"|"&amp;"["&amp;B288&amp;"](9_筆記/资治通鉴"&amp;SUBSTITUTE(B288,"卷","")&amp;".html)|"&amp;C288&amp;"|"&amp;D288&amp;"|"&amp;E288&amp;"|"&amp;H288</f>
        <v>#N/A</v>
      </c>
    </row>
    <row r="289" customFormat="false" ht="13.5" hidden="false" customHeight="false" outlineLevel="0" collapsed="false">
      <c r="A289" s="1" t="n">
        <v>1803</v>
      </c>
      <c r="B289" s="1" t="e">
        <f aca="false">VLOOKUP($A289,統計!$A:$G,2,)</f>
        <v>#N/A</v>
      </c>
      <c r="C289" s="1" t="s">
        <v>529</v>
      </c>
      <c r="D289" s="1" t="e">
        <f aca="false">VLOOKUP($A289,統計!$A:$G,6,)</f>
        <v>#N/A</v>
      </c>
      <c r="E289" s="1" t="e">
        <f aca="false">VLOOKUP($A289,統計!$A:$G,7,)</f>
        <v>#N/A</v>
      </c>
      <c r="I289" s="1" t="e">
        <f aca="false">A289&amp;"|"&amp;"["&amp;B289&amp;"](9_筆記/资治通鉴"&amp;SUBSTITUTE(B289,"卷","")&amp;".html)|"&amp;C289&amp;"|"&amp;D289&amp;"|"&amp;E289&amp;"|"&amp;H289</f>
        <v>#N/A</v>
      </c>
    </row>
    <row r="290" customFormat="false" ht="13.5" hidden="false" customHeight="false" outlineLevel="0" collapsed="false">
      <c r="A290" s="1" t="n">
        <v>1804</v>
      </c>
      <c r="B290" s="1" t="e">
        <f aca="false">VLOOKUP($A290,統計!$A:$G,2,)</f>
        <v>#N/A</v>
      </c>
      <c r="C290" s="1" t="s">
        <v>530</v>
      </c>
      <c r="D290" s="1" t="e">
        <f aca="false">VLOOKUP($A290,統計!$A:$G,6,)</f>
        <v>#N/A</v>
      </c>
      <c r="E290" s="1" t="e">
        <f aca="false">VLOOKUP($A290,統計!$A:$G,7,)</f>
        <v>#N/A</v>
      </c>
      <c r="I290" s="1" t="e">
        <f aca="false">A290&amp;"|"&amp;"["&amp;B290&amp;"](9_筆記/资治通鉴"&amp;SUBSTITUTE(B290,"卷","")&amp;".html)|"&amp;C290&amp;"|"&amp;D290&amp;"|"&amp;E290&amp;"|"&amp;H290</f>
        <v>#N/A</v>
      </c>
    </row>
    <row r="291" customFormat="false" ht="13.5" hidden="false" customHeight="false" outlineLevel="0" collapsed="false">
      <c r="A291" s="1" t="n">
        <v>1901</v>
      </c>
      <c r="B291" s="1" t="e">
        <f aca="false">VLOOKUP($A291,統計!$A:$G,2,)</f>
        <v>#N/A</v>
      </c>
      <c r="C291" s="1" t="s">
        <v>531</v>
      </c>
      <c r="D291" s="1" t="e">
        <f aca="false">VLOOKUP($A291,統計!$A:$G,6,)</f>
        <v>#N/A</v>
      </c>
      <c r="E291" s="1" t="e">
        <f aca="false">VLOOKUP($A291,統計!$A:$G,7,)</f>
        <v>#N/A</v>
      </c>
      <c r="I291" s="1" t="e">
        <f aca="false">A291&amp;"|"&amp;"["&amp;B291&amp;"](9_筆記/资治通鉴"&amp;SUBSTITUTE(B291,"卷","")&amp;".html)|"&amp;C291&amp;"|"&amp;D291&amp;"|"&amp;E291&amp;"|"&amp;H291</f>
        <v>#N/A</v>
      </c>
    </row>
    <row r="292" customFormat="false" ht="13.5" hidden="false" customHeight="false" outlineLevel="0" collapsed="false">
      <c r="A292" s="1" t="n">
        <v>1902</v>
      </c>
      <c r="B292" s="1" t="e">
        <f aca="false">VLOOKUP($A292,統計!$A:$G,2,)</f>
        <v>#N/A</v>
      </c>
      <c r="C292" s="1" t="s">
        <v>532</v>
      </c>
      <c r="D292" s="1" t="e">
        <f aca="false">VLOOKUP($A292,統計!$A:$G,6,)</f>
        <v>#N/A</v>
      </c>
      <c r="E292" s="1" t="e">
        <f aca="false">VLOOKUP($A292,統計!$A:$G,7,)</f>
        <v>#N/A</v>
      </c>
      <c r="I292" s="1" t="e">
        <f aca="false">A292&amp;"|"&amp;"["&amp;B292&amp;"](9_筆記/资治通鉴"&amp;SUBSTITUTE(B292,"卷","")&amp;".html)|"&amp;C292&amp;"|"&amp;D292&amp;"|"&amp;E292&amp;"|"&amp;H292</f>
        <v>#N/A</v>
      </c>
    </row>
    <row r="293" customFormat="false" ht="13.5" hidden="false" customHeight="false" outlineLevel="0" collapsed="false">
      <c r="A293" s="1" t="n">
        <v>1903</v>
      </c>
      <c r="B293" s="1" t="e">
        <f aca="false">VLOOKUP($A293,統計!$A:$G,2,)</f>
        <v>#N/A</v>
      </c>
      <c r="C293" s="1" t="s">
        <v>533</v>
      </c>
      <c r="D293" s="1" t="e">
        <f aca="false">VLOOKUP($A293,統計!$A:$G,6,)</f>
        <v>#N/A</v>
      </c>
      <c r="E293" s="1" t="e">
        <f aca="false">VLOOKUP($A293,統計!$A:$G,7,)</f>
        <v>#N/A</v>
      </c>
      <c r="I293" s="1" t="e">
        <f aca="false">A293&amp;"|"&amp;"["&amp;B293&amp;"](9_筆記/资治通鉴"&amp;SUBSTITUTE(B293,"卷","")&amp;".html)|"&amp;C293&amp;"|"&amp;D293&amp;"|"&amp;E293&amp;"|"&amp;H293</f>
        <v>#N/A</v>
      </c>
    </row>
    <row r="294" customFormat="false" ht="13.5" hidden="false" customHeight="false" outlineLevel="0" collapsed="false">
      <c r="A294" s="1" t="n">
        <v>1904</v>
      </c>
      <c r="B294" s="1" t="e">
        <f aca="false">VLOOKUP($A294,統計!$A:$G,2,)</f>
        <v>#N/A</v>
      </c>
      <c r="C294" s="1" t="s">
        <v>534</v>
      </c>
      <c r="D294" s="1" t="e">
        <f aca="false">VLOOKUP($A294,統計!$A:$G,6,)</f>
        <v>#N/A</v>
      </c>
      <c r="E294" s="1" t="e">
        <f aca="false">VLOOKUP($A294,統計!$A:$G,7,)</f>
        <v>#N/A</v>
      </c>
      <c r="I294" s="1" t="e">
        <f aca="false">A294&amp;"|"&amp;"["&amp;B294&amp;"](9_筆記/资治通鉴"&amp;SUBSTITUTE(B294,"卷","")&amp;".html)|"&amp;C294&amp;"|"&amp;D294&amp;"|"&amp;E294&amp;"|"&amp;H294</f>
        <v>#N/A</v>
      </c>
    </row>
    <row r="295" customFormat="false" ht="13.5" hidden="false" customHeight="false" outlineLevel="0" collapsed="false">
      <c r="A295" s="1" t="n">
        <v>1905</v>
      </c>
      <c r="B295" s="1" t="e">
        <f aca="false">VLOOKUP($A295,統計!$A:$G,2,)</f>
        <v>#N/A</v>
      </c>
      <c r="C295" s="1" t="s">
        <v>535</v>
      </c>
      <c r="D295" s="1" t="e">
        <f aca="false">VLOOKUP($A295,統計!$A:$G,6,)</f>
        <v>#N/A</v>
      </c>
      <c r="E295" s="1" t="e">
        <f aca="false">VLOOKUP($A295,統計!$A:$G,7,)</f>
        <v>#N/A</v>
      </c>
      <c r="I295" s="1" t="e">
        <f aca="false">A295&amp;"|"&amp;"["&amp;B295&amp;"](9_筆記/资治通鉴"&amp;SUBSTITUTE(B295,"卷","")&amp;".html)|"&amp;C295&amp;"|"&amp;D295&amp;"|"&amp;E295&amp;"|"&amp;H295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8.640625" defaultRowHeight="13.5" customHeight="true" zeroHeight="false" outlineLevelRow="0" outlineLevelCol="0"/>
  <sheetData>
    <row r="1" customFormat="false" ht="13.5" hidden="false" customHeight="false" outlineLevel="0" collapsed="false">
      <c r="B1" s="1" t="s">
        <v>536</v>
      </c>
      <c r="C1" s="1" t="s">
        <v>537</v>
      </c>
      <c r="D1" s="1" t="s">
        <v>538</v>
      </c>
    </row>
    <row r="2" customFormat="false" ht="13.5" hidden="false" customHeight="false" outlineLevel="0" collapsed="false">
      <c r="B2" s="1" t="n">
        <v>268</v>
      </c>
      <c r="C2" s="1" t="n">
        <v>648</v>
      </c>
      <c r="D2" s="1" t="n">
        <v>1173</v>
      </c>
      <c r="E2" s="1" t="s">
        <v>539</v>
      </c>
      <c r="G2" s="1" t="n">
        <f aca="false">C2/B2</f>
        <v>2.41791044776119</v>
      </c>
      <c r="H2" s="1" t="s">
        <v>540</v>
      </c>
      <c r="K2" s="1" t="n">
        <f aca="false">D2/C2</f>
        <v>1.81018518518519</v>
      </c>
      <c r="L2" s="1" t="s">
        <v>541</v>
      </c>
      <c r="N2" s="1" t="s">
        <v>542</v>
      </c>
      <c r="O2" s="1" t="n">
        <v>80</v>
      </c>
      <c r="P2" s="1" t="s">
        <v>543</v>
      </c>
      <c r="Q2" s="1" t="n">
        <f aca="false">O2/D2</f>
        <v>0.0682011935208866</v>
      </c>
    </row>
    <row r="3" customFormat="false" ht="13.5" hidden="false" customHeight="false" outlineLevel="0" collapsed="false">
      <c r="C3" s="1" t="n">
        <v>1239</v>
      </c>
      <c r="E3" s="1" t="s">
        <v>544</v>
      </c>
    </row>
    <row r="4" customFormat="false" ht="13.5" hidden="false" customHeight="false" outlineLevel="0" collapsed="false">
      <c r="C4" s="1" t="n">
        <v>2175</v>
      </c>
      <c r="E4" s="1" t="s">
        <v>545</v>
      </c>
    </row>
    <row r="5" customFormat="false" ht="13.5" hidden="false" customHeight="false" outlineLevel="0" collapsed="false">
      <c r="C5" s="1" t="n">
        <v>2491</v>
      </c>
      <c r="E5" s="1" t="s">
        <v>18</v>
      </c>
      <c r="G5" s="1" t="s">
        <v>546</v>
      </c>
      <c r="H5" s="1" t="s">
        <v>547</v>
      </c>
      <c r="I5" s="1" t="s">
        <v>548</v>
      </c>
      <c r="K5" s="1" t="s">
        <v>549</v>
      </c>
      <c r="L5" s="1" t="s">
        <v>550</v>
      </c>
    </row>
    <row r="6" customFormat="false" ht="13.5" hidden="false" customHeight="false" outlineLevel="0" collapsed="false">
      <c r="C6" s="1" t="n">
        <v>3732</v>
      </c>
      <c r="E6" s="1" t="s">
        <v>551</v>
      </c>
      <c r="G6" s="1" t="n">
        <f aca="false">C6-C2</f>
        <v>3084</v>
      </c>
      <c r="H6" s="1" t="n">
        <f aca="false">G6/G2</f>
        <v>1275.48148148148</v>
      </c>
      <c r="I6" s="1" t="n">
        <f aca="false">H6/365</f>
        <v>3.49446981227803</v>
      </c>
      <c r="K6" s="1" t="n">
        <f aca="false">G6*K2</f>
        <v>5582.61111111111</v>
      </c>
      <c r="L6" s="1" t="n">
        <f aca="false">K6*(1+Q2)</f>
        <v>5963.35185185185</v>
      </c>
    </row>
    <row r="7" customFormat="false" ht="13.5" hidden="false" customHeight="false" outlineLevel="0" collapsed="false">
      <c r="C7" s="1" t="n">
        <v>9612</v>
      </c>
      <c r="E7" s="1" t="s">
        <v>22</v>
      </c>
      <c r="G7" s="1" t="s">
        <v>552</v>
      </c>
    </row>
    <row r="8" customFormat="false" ht="13.5" hidden="false" customHeight="false" outlineLevel="0" collapsed="false">
      <c r="G8" s="10" t="n">
        <f aca="false">C2/C7</f>
        <v>0.0674157303370787</v>
      </c>
      <c r="O8" s="1" t="s">
        <v>553</v>
      </c>
      <c r="P8" s="1" t="s">
        <v>554</v>
      </c>
      <c r="Q8" s="1" t="s">
        <v>555</v>
      </c>
    </row>
    <row r="9" customFormat="false" ht="13.5" hidden="false" customHeight="false" outlineLevel="0" collapsed="false">
      <c r="N9" s="1" t="s">
        <v>556</v>
      </c>
      <c r="O9" s="1" t="n">
        <v>1</v>
      </c>
      <c r="P9" s="1" t="n">
        <f aca="false">$O$13*(O9-1)+1</f>
        <v>1</v>
      </c>
      <c r="Q9" s="1" t="n">
        <f aca="false">O9*$O$13-1</f>
        <v>199</v>
      </c>
    </row>
    <row r="10" customFormat="false" ht="13.5" hidden="false" customHeight="false" outlineLevel="0" collapsed="false">
      <c r="N10" s="1" t="s">
        <v>556</v>
      </c>
      <c r="O10" s="1" t="n">
        <v>2</v>
      </c>
      <c r="P10" s="1" t="n">
        <f aca="false">$O$13*(O10-1)+1</f>
        <v>201</v>
      </c>
      <c r="Q10" s="1" t="n">
        <f aca="false">O10*$O$13-1</f>
        <v>399</v>
      </c>
    </row>
    <row r="11" customFormat="false" ht="13.5" hidden="false" customHeight="false" outlineLevel="0" collapsed="false">
      <c r="N11" s="1" t="s">
        <v>556</v>
      </c>
      <c r="O11" s="1" t="n">
        <v>294</v>
      </c>
      <c r="P11" s="1" t="n">
        <f aca="false">$O$13*(O11-1)+1</f>
        <v>58601</v>
      </c>
      <c r="Q11" s="1" t="n">
        <f aca="false">O11*$O$13-1</f>
        <v>58799</v>
      </c>
    </row>
    <row r="13" customFormat="false" ht="13.5" hidden="false" customHeight="false" outlineLevel="0" collapsed="false">
      <c r="N13" s="1" t="s">
        <v>557</v>
      </c>
      <c r="O13" s="1" t="n">
        <v>200</v>
      </c>
    </row>
    <row r="14" customFormat="false" ht="13.5" hidden="false" customHeight="false" outlineLevel="0" collapsed="false">
      <c r="N14" s="1" t="s">
        <v>558</v>
      </c>
      <c r="O14" s="1" t="n">
        <v>118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LibreOffice/25.2.3.2$Windows_X86_64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2025-06-06T08:35:06Z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