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統計" sheetId="1" r:id="rId1"/>
    <sheet name="目錄生成" sheetId="3" r:id="rId2"/>
    <sheet name="Sheet2" sheetId="2" r:id="rId3"/>
  </sheets>
  <calcPr calcId="152511"/>
</workbook>
</file>

<file path=xl/calcChain.xml><?xml version="1.0" encoding="utf-8"?>
<calcChain xmlns="http://schemas.openxmlformats.org/spreadsheetml/2006/main">
  <c r="H43" i="1" l="1"/>
  <c r="E43" i="1"/>
  <c r="B43" i="1"/>
  <c r="I43" i="1" l="1"/>
  <c r="H42" i="1"/>
  <c r="E42" i="1"/>
  <c r="B42" i="1"/>
  <c r="I42" i="1" l="1"/>
  <c r="I41" i="1"/>
  <c r="H41" i="1"/>
  <c r="E41" i="1"/>
  <c r="B41" i="1"/>
  <c r="H40" i="1" l="1"/>
  <c r="E40" i="1"/>
  <c r="B40" i="1"/>
  <c r="I40" i="1" l="1"/>
  <c r="H39" i="1"/>
  <c r="E39" i="1"/>
  <c r="B39" i="1"/>
  <c r="I39" i="1" l="1"/>
  <c r="H38" i="1"/>
  <c r="E38" i="1"/>
  <c r="B38" i="1"/>
  <c r="I38" i="1" l="1"/>
  <c r="H37" i="1"/>
  <c r="E37" i="1"/>
  <c r="B37" i="1"/>
  <c r="I37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E36" i="1" l="1"/>
  <c r="B36" i="1"/>
  <c r="I36" i="1" l="1"/>
  <c r="E35" i="1"/>
  <c r="B35" i="1"/>
  <c r="I35" i="1" l="1"/>
  <c r="E34" i="1"/>
  <c r="B34" i="1"/>
  <c r="E33" i="1"/>
  <c r="I33" i="1" s="1"/>
  <c r="B33" i="1"/>
  <c r="E32" i="1"/>
  <c r="B32" i="1"/>
  <c r="E31" i="1"/>
  <c r="I31" i="1" s="1"/>
  <c r="B31" i="1"/>
  <c r="E30" i="1"/>
  <c r="B30" i="1"/>
  <c r="E29" i="1"/>
  <c r="B29" i="1"/>
  <c r="I29" i="1" l="1"/>
  <c r="I30" i="1"/>
  <c r="I32" i="1"/>
  <c r="I34" i="1"/>
  <c r="E28" i="1"/>
  <c r="I28" i="1" s="1"/>
  <c r="B28" i="1"/>
  <c r="E27" i="1" l="1"/>
  <c r="I27" i="1" s="1"/>
  <c r="B27" i="1"/>
  <c r="E26" i="1" l="1"/>
  <c r="I26" i="1" l="1"/>
  <c r="I25" i="1"/>
  <c r="E25" i="1"/>
  <c r="E24" i="1" l="1"/>
  <c r="I24" i="1" l="1"/>
  <c r="I23" i="1"/>
  <c r="E23" i="1"/>
  <c r="I22" i="1" l="1"/>
  <c r="E22" i="1"/>
  <c r="I21" i="1" l="1"/>
  <c r="E21" i="1"/>
  <c r="D3" i="3" l="1"/>
  <c r="B3" i="1"/>
  <c r="B3" i="3" s="1"/>
  <c r="B4" i="1"/>
  <c r="B5" i="1"/>
  <c r="B5" i="3" s="1"/>
  <c r="B6" i="1"/>
  <c r="B7" i="1"/>
  <c r="B7" i="3" s="1"/>
  <c r="B8" i="1"/>
  <c r="B9" i="1"/>
  <c r="B9" i="3" s="1"/>
  <c r="B10" i="1"/>
  <c r="B11" i="1"/>
  <c r="B11" i="3" s="1"/>
  <c r="B12" i="1"/>
  <c r="B13" i="1"/>
  <c r="B13" i="3" s="1"/>
  <c r="B14" i="1"/>
  <c r="B15" i="1"/>
  <c r="B15" i="3" s="1"/>
  <c r="B16" i="1"/>
  <c r="B17" i="1"/>
  <c r="B17" i="3" s="1"/>
  <c r="B18" i="1"/>
  <c r="B19" i="1"/>
  <c r="B19" i="3" s="1"/>
  <c r="B20" i="1"/>
  <c r="B21" i="1"/>
  <c r="B21" i="3" s="1"/>
  <c r="B22" i="1"/>
  <c r="B23" i="1"/>
  <c r="B23" i="3" s="1"/>
  <c r="B24" i="1"/>
  <c r="B25" i="1"/>
  <c r="B25" i="3" s="1"/>
  <c r="B26" i="1"/>
  <c r="B2" i="1"/>
  <c r="B2" i="3" s="1"/>
  <c r="B4" i="3"/>
  <c r="B6" i="3"/>
  <c r="B8" i="3"/>
  <c r="B10" i="3"/>
  <c r="B12" i="3"/>
  <c r="B14" i="3"/>
  <c r="B16" i="3"/>
  <c r="B18" i="3"/>
  <c r="B20" i="3"/>
  <c r="B22" i="3"/>
  <c r="B24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77" i="3"/>
  <c r="E177" i="3"/>
  <c r="D178" i="3"/>
  <c r="E178" i="3"/>
  <c r="D179" i="3"/>
  <c r="E179" i="3"/>
  <c r="D180" i="3"/>
  <c r="E180" i="3"/>
  <c r="D181" i="3"/>
  <c r="E181" i="3"/>
  <c r="D182" i="3"/>
  <c r="E182" i="3"/>
  <c r="D183" i="3"/>
  <c r="E183" i="3"/>
  <c r="D184" i="3"/>
  <c r="E184" i="3"/>
  <c r="D185" i="3"/>
  <c r="E185" i="3"/>
  <c r="D186" i="3"/>
  <c r="E186" i="3"/>
  <c r="D187" i="3"/>
  <c r="E187" i="3"/>
  <c r="D188" i="3"/>
  <c r="E188" i="3"/>
  <c r="D189" i="3"/>
  <c r="E189" i="3"/>
  <c r="D190" i="3"/>
  <c r="E190" i="3"/>
  <c r="D191" i="3"/>
  <c r="E191" i="3"/>
  <c r="D192" i="3"/>
  <c r="E192" i="3"/>
  <c r="D193" i="3"/>
  <c r="E193" i="3"/>
  <c r="D194" i="3"/>
  <c r="E194" i="3"/>
  <c r="D195" i="3"/>
  <c r="E195" i="3"/>
  <c r="D196" i="3"/>
  <c r="E196" i="3"/>
  <c r="D197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D219" i="3"/>
  <c r="E219" i="3"/>
  <c r="D220" i="3"/>
  <c r="E220" i="3"/>
  <c r="D221" i="3"/>
  <c r="E221" i="3"/>
  <c r="D222" i="3"/>
  <c r="E222" i="3"/>
  <c r="D223" i="3"/>
  <c r="E223" i="3"/>
  <c r="D224" i="3"/>
  <c r="E224" i="3"/>
  <c r="D225" i="3"/>
  <c r="E225" i="3"/>
  <c r="D226" i="3"/>
  <c r="E226" i="3"/>
  <c r="D227" i="3"/>
  <c r="E227" i="3"/>
  <c r="D228" i="3"/>
  <c r="E228" i="3"/>
  <c r="D229" i="3"/>
  <c r="E229" i="3"/>
  <c r="D230" i="3"/>
  <c r="E230" i="3"/>
  <c r="D231" i="3"/>
  <c r="E231" i="3"/>
  <c r="D232" i="3"/>
  <c r="E232" i="3"/>
  <c r="D233" i="3"/>
  <c r="E233" i="3"/>
  <c r="D234" i="3"/>
  <c r="E234" i="3"/>
  <c r="D235" i="3"/>
  <c r="E235" i="3"/>
  <c r="D236" i="3"/>
  <c r="E236" i="3"/>
  <c r="D237" i="3"/>
  <c r="E237" i="3"/>
  <c r="D238" i="3"/>
  <c r="E238" i="3"/>
  <c r="D239" i="3"/>
  <c r="E239" i="3"/>
  <c r="D240" i="3"/>
  <c r="E240" i="3"/>
  <c r="D241" i="3"/>
  <c r="E241" i="3"/>
  <c r="D242" i="3"/>
  <c r="E242" i="3"/>
  <c r="D243" i="3"/>
  <c r="E243" i="3"/>
  <c r="D244" i="3"/>
  <c r="E244" i="3"/>
  <c r="D245" i="3"/>
  <c r="E245" i="3"/>
  <c r="D246" i="3"/>
  <c r="E246" i="3"/>
  <c r="D247" i="3"/>
  <c r="E247" i="3"/>
  <c r="D248" i="3"/>
  <c r="E248" i="3"/>
  <c r="D249" i="3"/>
  <c r="E249" i="3"/>
  <c r="D250" i="3"/>
  <c r="E250" i="3"/>
  <c r="D251" i="3"/>
  <c r="E251" i="3"/>
  <c r="D252" i="3"/>
  <c r="E252" i="3"/>
  <c r="D253" i="3"/>
  <c r="E253" i="3"/>
  <c r="D254" i="3"/>
  <c r="E254" i="3"/>
  <c r="D255" i="3"/>
  <c r="E255" i="3"/>
  <c r="D256" i="3"/>
  <c r="E256" i="3"/>
  <c r="D257" i="3"/>
  <c r="E257" i="3"/>
  <c r="D258" i="3"/>
  <c r="E258" i="3"/>
  <c r="D259" i="3"/>
  <c r="E259" i="3"/>
  <c r="D260" i="3"/>
  <c r="E260" i="3"/>
  <c r="D261" i="3"/>
  <c r="E261" i="3"/>
  <c r="D262" i="3"/>
  <c r="E262" i="3"/>
  <c r="D263" i="3"/>
  <c r="E263" i="3"/>
  <c r="D264" i="3"/>
  <c r="E264" i="3"/>
  <c r="D265" i="3"/>
  <c r="E265" i="3"/>
  <c r="D266" i="3"/>
  <c r="E266" i="3"/>
  <c r="D267" i="3"/>
  <c r="E267" i="3"/>
  <c r="D268" i="3"/>
  <c r="E268" i="3"/>
  <c r="D269" i="3"/>
  <c r="E269" i="3"/>
  <c r="D270" i="3"/>
  <c r="E270" i="3"/>
  <c r="D271" i="3"/>
  <c r="E271" i="3"/>
  <c r="D272" i="3"/>
  <c r="E272" i="3"/>
  <c r="D273" i="3"/>
  <c r="E273" i="3"/>
  <c r="D274" i="3"/>
  <c r="E274" i="3"/>
  <c r="D275" i="3"/>
  <c r="E275" i="3"/>
  <c r="D276" i="3"/>
  <c r="E276" i="3"/>
  <c r="D277" i="3"/>
  <c r="E277" i="3"/>
  <c r="D278" i="3"/>
  <c r="E278" i="3"/>
  <c r="D279" i="3"/>
  <c r="E279" i="3"/>
  <c r="D280" i="3"/>
  <c r="E280" i="3"/>
  <c r="D281" i="3"/>
  <c r="E281" i="3"/>
  <c r="D282" i="3"/>
  <c r="E282" i="3"/>
  <c r="D283" i="3"/>
  <c r="E283" i="3"/>
  <c r="D284" i="3"/>
  <c r="E284" i="3"/>
  <c r="D285" i="3"/>
  <c r="E285" i="3"/>
  <c r="D286" i="3"/>
  <c r="E286" i="3"/>
  <c r="D287" i="3"/>
  <c r="E287" i="3"/>
  <c r="D288" i="3"/>
  <c r="E288" i="3"/>
  <c r="D289" i="3"/>
  <c r="E289" i="3"/>
  <c r="D290" i="3"/>
  <c r="E290" i="3"/>
  <c r="D291" i="3"/>
  <c r="E291" i="3"/>
  <c r="D292" i="3"/>
  <c r="E292" i="3"/>
  <c r="D293" i="3"/>
  <c r="E293" i="3"/>
  <c r="D294" i="3"/>
  <c r="E294" i="3"/>
  <c r="D295" i="3"/>
  <c r="E295" i="3"/>
  <c r="E2" i="3"/>
  <c r="D2" i="3"/>
  <c r="I295" i="3" l="1"/>
  <c r="I293" i="3"/>
  <c r="I291" i="3"/>
  <c r="I289" i="3"/>
  <c r="I287" i="3"/>
  <c r="I285" i="3"/>
  <c r="I283" i="3"/>
  <c r="I281" i="3"/>
  <c r="I279" i="3"/>
  <c r="I277" i="3"/>
  <c r="I275" i="3"/>
  <c r="I273" i="3"/>
  <c r="I271" i="3"/>
  <c r="I269" i="3"/>
  <c r="I267" i="3"/>
  <c r="I265" i="3"/>
  <c r="I263" i="3"/>
  <c r="I261" i="3"/>
  <c r="I259" i="3"/>
  <c r="I257" i="3"/>
  <c r="I255" i="3"/>
  <c r="I253" i="3"/>
  <c r="I251" i="3"/>
  <c r="I249" i="3"/>
  <c r="I247" i="3"/>
  <c r="I245" i="3"/>
  <c r="I243" i="3"/>
  <c r="I241" i="3"/>
  <c r="I239" i="3"/>
  <c r="I237" i="3"/>
  <c r="I235" i="3"/>
  <c r="I233" i="3"/>
  <c r="I231" i="3"/>
  <c r="I229" i="3"/>
  <c r="I227" i="3"/>
  <c r="I225" i="3"/>
  <c r="I223" i="3"/>
  <c r="I221" i="3"/>
  <c r="I219" i="3"/>
  <c r="I217" i="3"/>
  <c r="I215" i="3"/>
  <c r="I213" i="3"/>
  <c r="I211" i="3"/>
  <c r="I209" i="3"/>
  <c r="I207" i="3"/>
  <c r="I205" i="3"/>
  <c r="I203" i="3"/>
  <c r="I201" i="3"/>
  <c r="I199" i="3"/>
  <c r="I197" i="3"/>
  <c r="I195" i="3"/>
  <c r="I193" i="3"/>
  <c r="I191" i="3"/>
  <c r="I189" i="3"/>
  <c r="I187" i="3"/>
  <c r="I185" i="3"/>
  <c r="I183" i="3"/>
  <c r="I181" i="3"/>
  <c r="I179" i="3"/>
  <c r="I177" i="3"/>
  <c r="I175" i="3"/>
  <c r="I173" i="3"/>
  <c r="I171" i="3"/>
  <c r="I169" i="3"/>
  <c r="I167" i="3"/>
  <c r="I165" i="3"/>
  <c r="I163" i="3"/>
  <c r="I161" i="3"/>
  <c r="I159" i="3"/>
  <c r="I157" i="3"/>
  <c r="I155" i="3"/>
  <c r="I153" i="3"/>
  <c r="I151" i="3"/>
  <c r="I149" i="3"/>
  <c r="I147" i="3"/>
  <c r="I145" i="3"/>
  <c r="I143" i="3"/>
  <c r="I141" i="3"/>
  <c r="I139" i="3"/>
  <c r="I137" i="3"/>
  <c r="I135" i="3"/>
  <c r="I133" i="3"/>
  <c r="I131" i="3"/>
  <c r="I129" i="3"/>
  <c r="I127" i="3"/>
  <c r="I125" i="3"/>
  <c r="I123" i="3"/>
  <c r="I121" i="3"/>
  <c r="I119" i="3"/>
  <c r="I117" i="3"/>
  <c r="I115" i="3"/>
  <c r="I113" i="3"/>
  <c r="I111" i="3"/>
  <c r="I109" i="3"/>
  <c r="I107" i="3"/>
  <c r="I105" i="3"/>
  <c r="I103" i="3"/>
  <c r="I101" i="3"/>
  <c r="I99" i="3"/>
  <c r="I97" i="3"/>
  <c r="I95" i="3"/>
  <c r="I93" i="3"/>
  <c r="I91" i="3"/>
  <c r="I89" i="3"/>
  <c r="I87" i="3"/>
  <c r="I85" i="3"/>
  <c r="I83" i="3"/>
  <c r="I81" i="3"/>
  <c r="I79" i="3"/>
  <c r="I77" i="3"/>
  <c r="I75" i="3"/>
  <c r="I73" i="3"/>
  <c r="I71" i="3"/>
  <c r="I69" i="3"/>
  <c r="I67" i="3"/>
  <c r="I65" i="3"/>
  <c r="I63" i="3"/>
  <c r="I61" i="3"/>
  <c r="I59" i="3"/>
  <c r="I57" i="3"/>
  <c r="I55" i="3"/>
  <c r="I53" i="3"/>
  <c r="I51" i="3"/>
  <c r="I49" i="3"/>
  <c r="I47" i="3"/>
  <c r="I45" i="3"/>
  <c r="I43" i="3"/>
  <c r="I41" i="3"/>
  <c r="I39" i="3"/>
  <c r="I37" i="3"/>
  <c r="I35" i="3"/>
  <c r="I33" i="3"/>
  <c r="I31" i="3"/>
  <c r="I29" i="3"/>
  <c r="I27" i="3"/>
  <c r="I24" i="3"/>
  <c r="I20" i="3"/>
  <c r="I16" i="3"/>
  <c r="I12" i="3"/>
  <c r="I8" i="3"/>
  <c r="I4" i="3"/>
  <c r="I294" i="3"/>
  <c r="I292" i="3"/>
  <c r="I290" i="3"/>
  <c r="I288" i="3"/>
  <c r="I286" i="3"/>
  <c r="I284" i="3"/>
  <c r="I282" i="3"/>
  <c r="I280" i="3"/>
  <c r="I278" i="3"/>
  <c r="I276" i="3"/>
  <c r="I274" i="3"/>
  <c r="I272" i="3"/>
  <c r="I270" i="3"/>
  <c r="I268" i="3"/>
  <c r="I266" i="3"/>
  <c r="I264" i="3"/>
  <c r="I262" i="3"/>
  <c r="I260" i="3"/>
  <c r="I258" i="3"/>
  <c r="I256" i="3"/>
  <c r="I254" i="3"/>
  <c r="I252" i="3"/>
  <c r="I250" i="3"/>
  <c r="I248" i="3"/>
  <c r="I246" i="3"/>
  <c r="I244" i="3"/>
  <c r="I242" i="3"/>
  <c r="I240" i="3"/>
  <c r="I238" i="3"/>
  <c r="I236" i="3"/>
  <c r="I234" i="3"/>
  <c r="I232" i="3"/>
  <c r="I230" i="3"/>
  <c r="I228" i="3"/>
  <c r="I226" i="3"/>
  <c r="I224" i="3"/>
  <c r="I222" i="3"/>
  <c r="I220" i="3"/>
  <c r="I218" i="3"/>
  <c r="I216" i="3"/>
  <c r="I214" i="3"/>
  <c r="I212" i="3"/>
  <c r="I210" i="3"/>
  <c r="I208" i="3"/>
  <c r="I206" i="3"/>
  <c r="I204" i="3"/>
  <c r="I202" i="3"/>
  <c r="I200" i="3"/>
  <c r="I198" i="3"/>
  <c r="I196" i="3"/>
  <c r="I194" i="3"/>
  <c r="I192" i="3"/>
  <c r="I190" i="3"/>
  <c r="I188" i="3"/>
  <c r="I186" i="3"/>
  <c r="I184" i="3"/>
  <c r="I182" i="3"/>
  <c r="I180" i="3"/>
  <c r="I178" i="3"/>
  <c r="I176" i="3"/>
  <c r="I174" i="3"/>
  <c r="I172" i="3"/>
  <c r="I170" i="3"/>
  <c r="I168" i="3"/>
  <c r="I166" i="3"/>
  <c r="I164" i="3"/>
  <c r="I162" i="3"/>
  <c r="I160" i="3"/>
  <c r="I158" i="3"/>
  <c r="I156" i="3"/>
  <c r="I154" i="3"/>
  <c r="I152" i="3"/>
  <c r="I150" i="3"/>
  <c r="I148" i="3"/>
  <c r="I146" i="3"/>
  <c r="I144" i="3"/>
  <c r="I142" i="3"/>
  <c r="I140" i="3"/>
  <c r="I138" i="3"/>
  <c r="I136" i="3"/>
  <c r="I134" i="3"/>
  <c r="I132" i="3"/>
  <c r="I130" i="3"/>
  <c r="I128" i="3"/>
  <c r="I126" i="3"/>
  <c r="I124" i="3"/>
  <c r="I122" i="3"/>
  <c r="I120" i="3"/>
  <c r="I118" i="3"/>
  <c r="I116" i="3"/>
  <c r="I114" i="3"/>
  <c r="I112" i="3"/>
  <c r="I110" i="3"/>
  <c r="I108" i="3"/>
  <c r="I106" i="3"/>
  <c r="I104" i="3"/>
  <c r="I102" i="3"/>
  <c r="I100" i="3"/>
  <c r="I98" i="3"/>
  <c r="I96" i="3"/>
  <c r="I94" i="3"/>
  <c r="I92" i="3"/>
  <c r="I90" i="3"/>
  <c r="I88" i="3"/>
  <c r="I86" i="3"/>
  <c r="I84" i="3"/>
  <c r="I82" i="3"/>
  <c r="I80" i="3"/>
  <c r="I78" i="3"/>
  <c r="I76" i="3"/>
  <c r="I74" i="3"/>
  <c r="I72" i="3"/>
  <c r="I70" i="3"/>
  <c r="I68" i="3"/>
  <c r="I66" i="3"/>
  <c r="I64" i="3"/>
  <c r="I62" i="3"/>
  <c r="I60" i="3"/>
  <c r="I58" i="3"/>
  <c r="I56" i="3"/>
  <c r="I54" i="3"/>
  <c r="I52" i="3"/>
  <c r="I50" i="3"/>
  <c r="I48" i="3"/>
  <c r="I46" i="3"/>
  <c r="I44" i="3"/>
  <c r="I42" i="3"/>
  <c r="I40" i="3"/>
  <c r="I38" i="3"/>
  <c r="I36" i="3"/>
  <c r="I34" i="3"/>
  <c r="I32" i="3"/>
  <c r="I30" i="3"/>
  <c r="I28" i="3"/>
  <c r="I26" i="3"/>
  <c r="I22" i="3"/>
  <c r="I18" i="3"/>
  <c r="I14" i="3"/>
  <c r="I10" i="3"/>
  <c r="I6" i="3"/>
  <c r="I2" i="3"/>
  <c r="I25" i="3"/>
  <c r="I23" i="3"/>
  <c r="I21" i="3"/>
  <c r="I19" i="3"/>
  <c r="I17" i="3"/>
  <c r="I15" i="3"/>
  <c r="I13" i="3"/>
  <c r="I11" i="3"/>
  <c r="I9" i="3"/>
  <c r="I7" i="3"/>
  <c r="I5" i="3"/>
  <c r="I3" i="3"/>
  <c r="G8" i="2"/>
  <c r="Q10" i="2"/>
  <c r="P10" i="2"/>
  <c r="Q9" i="2"/>
  <c r="P9" i="2"/>
  <c r="P11" i="2"/>
  <c r="Q11" i="2"/>
  <c r="Q2" i="2"/>
  <c r="K2" i="2"/>
  <c r="G6" i="2"/>
  <c r="G2" i="2"/>
  <c r="H6" i="2" l="1"/>
  <c r="I6" i="2" s="1"/>
  <c r="K6" i="2"/>
  <c r="L6" i="2" s="1"/>
  <c r="I20" i="1"/>
  <c r="E20" i="1"/>
  <c r="I19" i="1" l="1"/>
  <c r="E19" i="1"/>
  <c r="I18" i="1" l="1"/>
  <c r="E18" i="1"/>
  <c r="I17" i="1" l="1"/>
  <c r="E17" i="1"/>
  <c r="I16" i="1" l="1"/>
  <c r="E16" i="1"/>
  <c r="I15" i="1" l="1"/>
  <c r="E15" i="1"/>
  <c r="N4" i="1" l="1"/>
  <c r="I14" i="1"/>
  <c r="E14" i="1"/>
  <c r="I13" i="1" l="1"/>
  <c r="E13" i="1"/>
  <c r="I12" i="1" l="1"/>
  <c r="E12" i="1"/>
  <c r="I11" i="1" l="1"/>
  <c r="E11" i="1"/>
  <c r="N3" i="1" l="1"/>
  <c r="N5" i="1"/>
  <c r="N6" i="1"/>
  <c r="N7" i="1"/>
  <c r="N8" i="1"/>
  <c r="N2" i="1"/>
  <c r="E3" i="1"/>
  <c r="E4" i="1"/>
  <c r="E5" i="1"/>
  <c r="E6" i="1"/>
  <c r="E7" i="1"/>
  <c r="E8" i="1"/>
  <c r="E9" i="1"/>
  <c r="E10" i="1"/>
  <c r="E2" i="1"/>
  <c r="I3" i="1"/>
  <c r="I2" i="1"/>
  <c r="I10" i="1"/>
  <c r="I9" i="1"/>
  <c r="I8" i="1"/>
  <c r="I7" i="1"/>
  <c r="I6" i="1"/>
  <c r="I5" i="1"/>
  <c r="I4" i="1"/>
  <c r="L10" i="1" l="1"/>
  <c r="O4" i="1" s="1"/>
  <c r="L11" i="1"/>
  <c r="Q4" i="1" l="1"/>
  <c r="R4" i="1" s="1"/>
  <c r="Q6" i="1"/>
  <c r="R6" i="1" s="1"/>
  <c r="Q8" i="1"/>
  <c r="Q3" i="1"/>
  <c r="R3" i="1" s="1"/>
  <c r="Q5" i="1"/>
  <c r="R5" i="1" s="1"/>
  <c r="Q7" i="1"/>
  <c r="R7" i="1" s="1"/>
  <c r="Q2" i="1"/>
  <c r="R2" i="1" s="1"/>
  <c r="O3" i="1"/>
  <c r="P3" i="1" s="1"/>
  <c r="O5" i="1"/>
  <c r="P5" i="1" s="1"/>
  <c r="O7" i="1"/>
  <c r="P7" i="1" s="1"/>
  <c r="O2" i="1"/>
  <c r="P2" i="1" s="1"/>
  <c r="P4" i="1"/>
  <c r="O6" i="1"/>
  <c r="P6" i="1" s="1"/>
  <c r="O8" i="1"/>
  <c r="P8" i="1" s="1"/>
  <c r="R8" i="1"/>
</calcChain>
</file>

<file path=xl/sharedStrings.xml><?xml version="1.0" encoding="utf-8"?>
<sst xmlns="http://schemas.openxmlformats.org/spreadsheetml/2006/main" count="445" uniqueCount="442">
  <si>
    <t>卷目</t>
    <phoneticPr fontId="1" type="noConversion"/>
  </si>
  <si>
    <t>閱讀起始</t>
    <phoneticPr fontId="1" type="noConversion"/>
  </si>
  <si>
    <t>閱讀結束</t>
    <phoneticPr fontId="1" type="noConversion"/>
  </si>
  <si>
    <t>年代起始</t>
    <phoneticPr fontId="1" type="noConversion"/>
  </si>
  <si>
    <t>年代結束</t>
    <phoneticPr fontId="1" type="noConversion"/>
  </si>
  <si>
    <t>閱讀天數</t>
    <phoneticPr fontId="1" type="noConversion"/>
  </si>
  <si>
    <t>跨越年</t>
    <phoneticPr fontId="1" type="noConversion"/>
  </si>
  <si>
    <t>索引號</t>
    <phoneticPr fontId="1" type="noConversion"/>
  </si>
  <si>
    <t>總年數</t>
    <phoneticPr fontId="1" type="noConversion"/>
  </si>
  <si>
    <t>截止卷</t>
    <phoneticPr fontId="1" type="noConversion"/>
  </si>
  <si>
    <t>截止年</t>
    <phoneticPr fontId="1" type="noConversion"/>
  </si>
  <si>
    <t>漢朝</t>
    <phoneticPr fontId="1" type="noConversion"/>
  </si>
  <si>
    <t>全書</t>
    <phoneticPr fontId="1" type="noConversion"/>
  </si>
  <si>
    <t>三國</t>
    <phoneticPr fontId="1" type="noConversion"/>
  </si>
  <si>
    <t>晉朝</t>
    <phoneticPr fontId="1" type="noConversion"/>
  </si>
  <si>
    <t>南北朝</t>
    <phoneticPr fontId="1" type="noConversion"/>
  </si>
  <si>
    <t>唐朝</t>
    <phoneticPr fontId="1" type="noConversion"/>
  </si>
  <si>
    <t>篇幅</t>
    <phoneticPr fontId="1" type="noConversion"/>
  </si>
  <si>
    <t>自定義</t>
    <phoneticPr fontId="1" type="noConversion"/>
  </si>
  <si>
    <t>按卷預估總天數</t>
    <phoneticPr fontId="1" type="noConversion"/>
  </si>
  <si>
    <t>按卷預估完成時間</t>
    <phoneticPr fontId="1" type="noConversion"/>
  </si>
  <si>
    <t>按年預估總天數</t>
    <phoneticPr fontId="1" type="noConversion"/>
  </si>
  <si>
    <t>按年預估完成時間</t>
    <phoneticPr fontId="1" type="noConversion"/>
  </si>
  <si>
    <t>一卷看幾天</t>
    <phoneticPr fontId="1" type="noConversion"/>
  </si>
  <si>
    <t>一年看幾天</t>
    <phoneticPr fontId="1" type="noConversion"/>
  </si>
  <si>
    <t>西漢</t>
  </si>
  <si>
    <t>東漢</t>
  </si>
  <si>
    <t>三國</t>
  </si>
  <si>
    <t>晉</t>
  </si>
  <si>
    <t>現卷19</t>
    <phoneticPr fontId="1" type="noConversion"/>
  </si>
  <si>
    <t>一天幾頁</t>
    <phoneticPr fontId="1" type="noConversion"/>
  </si>
  <si>
    <t>還需天</t>
    <phoneticPr fontId="1" type="noConversion"/>
  </si>
  <si>
    <t>還需年</t>
    <phoneticPr fontId="1" type="noConversion"/>
  </si>
  <si>
    <t>還差頁</t>
    <phoneticPr fontId="1" type="noConversion"/>
  </si>
  <si>
    <t>天數</t>
    <phoneticPr fontId="1" type="noConversion"/>
  </si>
  <si>
    <t>頁數</t>
    <phoneticPr fontId="1" type="noConversion"/>
  </si>
  <si>
    <t>人物</t>
    <phoneticPr fontId="1" type="noConversion"/>
  </si>
  <si>
    <t>每頁幾人</t>
    <phoneticPr fontId="1" type="noConversion"/>
  </si>
  <si>
    <t>預測人數</t>
    <phoneticPr fontId="1" type="noConversion"/>
  </si>
  <si>
    <t>補遺人數</t>
    <phoneticPr fontId="1" type="noConversion"/>
  </si>
  <si>
    <t>補遺率</t>
    <phoneticPr fontId="1" type="noConversion"/>
  </si>
  <si>
    <t>含補遺</t>
    <phoneticPr fontId="1" type="noConversion"/>
  </si>
  <si>
    <t>人物號</t>
    <phoneticPr fontId="1" type="noConversion"/>
  </si>
  <si>
    <t>卷</t>
    <phoneticPr fontId="1" type="noConversion"/>
  </si>
  <si>
    <t>最大號</t>
    <phoneticPr fontId="1" type="noConversion"/>
  </si>
  <si>
    <t>起始號</t>
    <phoneticPr fontId="1" type="noConversion"/>
  </si>
  <si>
    <t>間隔</t>
    <phoneticPr fontId="1" type="noConversion"/>
  </si>
  <si>
    <t>當前最大</t>
    <phoneticPr fontId="1" type="noConversion"/>
  </si>
  <si>
    <t>全書</t>
    <phoneticPr fontId="1" type="noConversion"/>
  </si>
  <si>
    <t>完成度</t>
    <phoneticPr fontId="1" type="noConversion"/>
  </si>
  <si>
    <t>漢紀十三</t>
  </si>
  <si>
    <t>漢紀十四</t>
  </si>
  <si>
    <t>漢紀十五</t>
  </si>
  <si>
    <t>漢紀十六</t>
  </si>
  <si>
    <t>漢紀十七</t>
  </si>
  <si>
    <t>漢紀十八</t>
  </si>
  <si>
    <t>漢紀十九</t>
  </si>
  <si>
    <t>漢紀二十</t>
  </si>
  <si>
    <t>漢紀二十一</t>
  </si>
  <si>
    <t>漢紀二十二</t>
  </si>
  <si>
    <t>漢紀二十三</t>
  </si>
  <si>
    <t>漢紀二十四</t>
  </si>
  <si>
    <t>漢紀二十五</t>
  </si>
  <si>
    <t>漢紀二十六</t>
  </si>
  <si>
    <t>漢紀二十七</t>
  </si>
  <si>
    <t>漢紀二十八</t>
  </si>
  <si>
    <t>漢紀二十九</t>
  </si>
  <si>
    <t>漢紀三十</t>
  </si>
  <si>
    <t>漢紀三十一</t>
  </si>
  <si>
    <t>漢紀三十二</t>
  </si>
  <si>
    <t>漢紀三十三</t>
  </si>
  <si>
    <t>漢紀三十四</t>
  </si>
  <si>
    <t>漢紀三十五</t>
  </si>
  <si>
    <t>漢紀三十六</t>
  </si>
  <si>
    <t>漢紀三十七</t>
  </si>
  <si>
    <t>漢紀三十八</t>
  </si>
  <si>
    <t>漢紀三十九</t>
  </si>
  <si>
    <t>漢紀四十</t>
  </si>
  <si>
    <t>漢紀四十一</t>
  </si>
  <si>
    <t>漢紀四十二</t>
  </si>
  <si>
    <t>漢紀四十三</t>
  </si>
  <si>
    <t>漢紀四十四</t>
  </si>
  <si>
    <t>漢紀四十五</t>
  </si>
  <si>
    <t>漢紀四十六</t>
  </si>
  <si>
    <t>漢紀四十七</t>
  </si>
  <si>
    <t>漢紀四十八</t>
  </si>
  <si>
    <t>漢紀四十九</t>
  </si>
  <si>
    <t>漢紀五十</t>
  </si>
  <si>
    <t>漢紀五十一</t>
  </si>
  <si>
    <t>漢紀五十二</t>
  </si>
  <si>
    <t>漢紀五十三</t>
  </si>
  <si>
    <t>漢紀五十四</t>
  </si>
  <si>
    <t>漢紀五十五</t>
  </si>
  <si>
    <t>漢紀五十六</t>
  </si>
  <si>
    <t>漢紀五十七</t>
  </si>
  <si>
    <t>漢紀五十八</t>
  </si>
  <si>
    <t>漢紀五十九</t>
  </si>
  <si>
    <t>漢紀六十</t>
  </si>
  <si>
    <t>魏紀一</t>
  </si>
  <si>
    <t>魏紀二</t>
  </si>
  <si>
    <t>魏紀三</t>
  </si>
  <si>
    <t>魏紀四</t>
  </si>
  <si>
    <t>魏紀五</t>
  </si>
  <si>
    <t>魏紀六</t>
  </si>
  <si>
    <t>魏紀七</t>
  </si>
  <si>
    <t>魏紀八</t>
  </si>
  <si>
    <t>魏紀九</t>
  </si>
  <si>
    <t>魏紀十</t>
  </si>
  <si>
    <t>晉紀一</t>
  </si>
  <si>
    <t>晉紀二</t>
  </si>
  <si>
    <t>晉紀三</t>
  </si>
  <si>
    <t>晉紀四</t>
  </si>
  <si>
    <t>晉紀五</t>
  </si>
  <si>
    <t>晉紀六</t>
  </si>
  <si>
    <t>晉紀七</t>
  </si>
  <si>
    <t>晉紀八</t>
  </si>
  <si>
    <t>晉紀九</t>
  </si>
  <si>
    <t>晉紀十</t>
  </si>
  <si>
    <t>晉紀十一</t>
  </si>
  <si>
    <t>晉紀十二</t>
  </si>
  <si>
    <t>晉紀十三</t>
  </si>
  <si>
    <t>晉紀十四</t>
  </si>
  <si>
    <t>晉紀十五</t>
  </si>
  <si>
    <t>晉紀十六</t>
  </si>
  <si>
    <t>晉紀十七</t>
  </si>
  <si>
    <t>晉紀十八</t>
  </si>
  <si>
    <t>晉紀十九</t>
  </si>
  <si>
    <t>晉紀二十</t>
  </si>
  <si>
    <t>晉紀二十一</t>
  </si>
  <si>
    <t>晉紀二十二</t>
  </si>
  <si>
    <t>晉紀二十三</t>
  </si>
  <si>
    <t>晉紀二十四</t>
  </si>
  <si>
    <t>晉紀二十五</t>
  </si>
  <si>
    <t>晉紀二十六</t>
  </si>
  <si>
    <t>晉紀二十七</t>
  </si>
  <si>
    <t>晉紀二十八</t>
  </si>
  <si>
    <t>晉紀二十九</t>
  </si>
  <si>
    <t>晉紀三十</t>
  </si>
  <si>
    <t>晉紀三十一</t>
  </si>
  <si>
    <t>晉紀三十二</t>
  </si>
  <si>
    <t>晉紀三十三</t>
  </si>
  <si>
    <t>晉紀三十四</t>
  </si>
  <si>
    <t>晉紀三十五</t>
  </si>
  <si>
    <t>晉紀三十六</t>
  </si>
  <si>
    <t>晉紀三十七</t>
  </si>
  <si>
    <t>晉紀三十八</t>
  </si>
  <si>
    <t>晉紀三十九</t>
  </si>
  <si>
    <t>晉紀四十</t>
  </si>
  <si>
    <t>宋紀一</t>
  </si>
  <si>
    <t>宋紀二</t>
  </si>
  <si>
    <t>宋紀三</t>
  </si>
  <si>
    <t>宋紀四</t>
  </si>
  <si>
    <t>宋紀五</t>
  </si>
  <si>
    <t>宋紀六</t>
  </si>
  <si>
    <t>宋紀七</t>
  </si>
  <si>
    <t>宋紀八</t>
  </si>
  <si>
    <t>宋紀九</t>
  </si>
  <si>
    <t>宋紀十</t>
  </si>
  <si>
    <t>宋紀十一</t>
  </si>
  <si>
    <t>宋紀十二</t>
  </si>
  <si>
    <t>宋紀十三</t>
  </si>
  <si>
    <t>宋紀十四</t>
  </si>
  <si>
    <t>宋紀十五</t>
  </si>
  <si>
    <t>宋紀十六</t>
  </si>
  <si>
    <t>齊紀一</t>
  </si>
  <si>
    <t>齊紀二</t>
  </si>
  <si>
    <t>齊紀三</t>
  </si>
  <si>
    <t>齊紀四</t>
  </si>
  <si>
    <t>齊紀五</t>
  </si>
  <si>
    <t>齊紀六</t>
  </si>
  <si>
    <t>齊紀七</t>
  </si>
  <si>
    <t>齊紀八</t>
  </si>
  <si>
    <t>齊紀九</t>
  </si>
  <si>
    <t>齊紀十</t>
  </si>
  <si>
    <t>梁紀一</t>
  </si>
  <si>
    <t>梁紀二</t>
  </si>
  <si>
    <t>梁紀三</t>
  </si>
  <si>
    <t>梁紀四</t>
  </si>
  <si>
    <t>梁紀五</t>
  </si>
  <si>
    <t>梁紀六</t>
  </si>
  <si>
    <t>梁紀七</t>
  </si>
  <si>
    <t>梁紀八</t>
  </si>
  <si>
    <t>梁紀九</t>
  </si>
  <si>
    <t>梁紀十</t>
  </si>
  <si>
    <t>梁紀十一</t>
  </si>
  <si>
    <t>梁紀十二</t>
  </si>
  <si>
    <t>梁紀十三</t>
  </si>
  <si>
    <t>梁紀十四</t>
  </si>
  <si>
    <t>梁紀十五</t>
  </si>
  <si>
    <t>梁紀十六</t>
  </si>
  <si>
    <t>梁紀十七</t>
  </si>
  <si>
    <t>梁紀十八</t>
  </si>
  <si>
    <t>梁紀十九</t>
  </si>
  <si>
    <t>梁紀二十</t>
  </si>
  <si>
    <t>梁紀二十一</t>
  </si>
  <si>
    <t>梁紀二十二</t>
  </si>
  <si>
    <t>陳紀一</t>
  </si>
  <si>
    <t>陳紀二</t>
  </si>
  <si>
    <t>陳紀三</t>
  </si>
  <si>
    <t>陳紀四</t>
  </si>
  <si>
    <t>陳紀五</t>
  </si>
  <si>
    <t>陳紀六</t>
  </si>
  <si>
    <t>陳紀七</t>
  </si>
  <si>
    <t>陳紀八</t>
  </si>
  <si>
    <t>陳紀九</t>
  </si>
  <si>
    <t>陳紀十</t>
  </si>
  <si>
    <t>隋紀一</t>
  </si>
  <si>
    <t>隋紀二</t>
  </si>
  <si>
    <t>隋紀三</t>
  </si>
  <si>
    <t>隋紀四</t>
  </si>
  <si>
    <t>隋紀五</t>
  </si>
  <si>
    <t>隋紀六</t>
  </si>
  <si>
    <t>隋紀七</t>
  </si>
  <si>
    <t>隋紀八</t>
  </si>
  <si>
    <t>唐紀一</t>
  </si>
  <si>
    <t>唐紀二</t>
  </si>
  <si>
    <t>唐紀三</t>
  </si>
  <si>
    <t>唐紀四</t>
  </si>
  <si>
    <t>唐紀五</t>
  </si>
  <si>
    <t>唐紀六</t>
  </si>
  <si>
    <t>唐紀七</t>
  </si>
  <si>
    <t>唐紀八</t>
  </si>
  <si>
    <t>唐紀九</t>
  </si>
  <si>
    <t>唐紀十</t>
  </si>
  <si>
    <t>唐紀十一</t>
  </si>
  <si>
    <t>唐紀十二</t>
  </si>
  <si>
    <t>唐紀十三</t>
  </si>
  <si>
    <t>唐紀十四</t>
  </si>
  <si>
    <t>唐紀十五</t>
  </si>
  <si>
    <t>唐紀十六</t>
  </si>
  <si>
    <t>唐紀十七</t>
  </si>
  <si>
    <t>唐紀十八</t>
  </si>
  <si>
    <t>唐紀十九</t>
  </si>
  <si>
    <t>唐紀二十</t>
  </si>
  <si>
    <t>唐紀二十一</t>
  </si>
  <si>
    <t>唐紀二十二</t>
  </si>
  <si>
    <t>唐紀二十三</t>
  </si>
  <si>
    <t>唐紀二十四</t>
  </si>
  <si>
    <t>唐紀二十五</t>
  </si>
  <si>
    <t>唐紀二十六</t>
  </si>
  <si>
    <t>唐紀二十七</t>
  </si>
  <si>
    <t>唐紀二十八</t>
  </si>
  <si>
    <t>唐紀二十九</t>
  </si>
  <si>
    <t>唐紀三十</t>
  </si>
  <si>
    <t>唐紀三十一</t>
  </si>
  <si>
    <t>唐紀三十二</t>
  </si>
  <si>
    <t>唐紀三十三</t>
  </si>
  <si>
    <t>唐紀三十四</t>
  </si>
  <si>
    <t>唐紀三十五</t>
  </si>
  <si>
    <t>唐紀三十六</t>
  </si>
  <si>
    <t>唐紀三十七</t>
  </si>
  <si>
    <t>唐紀三十八</t>
  </si>
  <si>
    <t>唐紀三十九</t>
  </si>
  <si>
    <t>唐紀四十</t>
  </si>
  <si>
    <t>唐紀四十一</t>
  </si>
  <si>
    <t>唐紀四十二</t>
  </si>
  <si>
    <t>唐紀四十三</t>
  </si>
  <si>
    <t>唐紀四十四</t>
  </si>
  <si>
    <t>唐紀四十五</t>
  </si>
  <si>
    <t>唐紀四十六</t>
  </si>
  <si>
    <t>唐紀四十七</t>
  </si>
  <si>
    <t>唐紀四十八</t>
  </si>
  <si>
    <t>唐紀四十九</t>
  </si>
  <si>
    <t>唐紀五十</t>
  </si>
  <si>
    <t>唐紀五十一</t>
  </si>
  <si>
    <t>唐紀五十二</t>
  </si>
  <si>
    <t>唐紀五十三</t>
  </si>
  <si>
    <t>唐紀五十四</t>
  </si>
  <si>
    <t>唐紀五十五</t>
  </si>
  <si>
    <t>唐紀五十六</t>
  </si>
  <si>
    <t>唐紀五十七</t>
  </si>
  <si>
    <t>唐紀五十八</t>
  </si>
  <si>
    <t>唐紀五十九</t>
  </si>
  <si>
    <t>唐紀六十</t>
  </si>
  <si>
    <t>唐紀六十一</t>
  </si>
  <si>
    <t>唐紀六十二</t>
  </si>
  <si>
    <t>唐紀六十三</t>
  </si>
  <si>
    <t>唐紀六十四</t>
  </si>
  <si>
    <t>唐紀六十五</t>
  </si>
  <si>
    <t>唐紀六十六</t>
  </si>
  <si>
    <t>唐紀六十七</t>
  </si>
  <si>
    <t>唐紀六十八</t>
  </si>
  <si>
    <t>唐紀六十九</t>
  </si>
  <si>
    <t>唐紀七十</t>
  </si>
  <si>
    <t>唐紀七十一</t>
  </si>
  <si>
    <t>唐紀七十二</t>
  </si>
  <si>
    <t>唐紀七十三</t>
  </si>
  <si>
    <t>唐紀七十四</t>
  </si>
  <si>
    <t>唐紀七十五</t>
  </si>
  <si>
    <t>唐紀七十六</t>
  </si>
  <si>
    <t>唐紀七十七</t>
  </si>
  <si>
    <t>唐紀七十八</t>
  </si>
  <si>
    <t>唐紀七十九</t>
  </si>
  <si>
    <t>唐紀八十</t>
  </si>
  <si>
    <t>唐紀八十一</t>
  </si>
  <si>
    <t>後梁紀一</t>
  </si>
  <si>
    <t>後梁紀二</t>
  </si>
  <si>
    <t>後梁紀三</t>
  </si>
  <si>
    <t>後梁紀四</t>
  </si>
  <si>
    <t>後梁紀五</t>
  </si>
  <si>
    <t>後梁紀六</t>
  </si>
  <si>
    <t>後唐紀一</t>
  </si>
  <si>
    <t>後唐紀二</t>
  </si>
  <si>
    <t>後唐紀三</t>
  </si>
  <si>
    <t>後唐紀四</t>
  </si>
  <si>
    <t>後唐紀五</t>
  </si>
  <si>
    <t>後唐紀六</t>
  </si>
  <si>
    <t>後唐紀七</t>
  </si>
  <si>
    <t>後唐紀八</t>
  </si>
  <si>
    <t>後晉紀一</t>
  </si>
  <si>
    <t>後晉紀二</t>
  </si>
  <si>
    <t>後晉紀三</t>
  </si>
  <si>
    <t>後晉紀四</t>
  </si>
  <si>
    <t>後晉紀五</t>
  </si>
  <si>
    <t>後晉紀六</t>
  </si>
  <si>
    <t>後漢紀一</t>
  </si>
  <si>
    <t>後漢紀二</t>
  </si>
  <si>
    <t>後漢紀三</t>
  </si>
  <si>
    <t>後漢紀四</t>
  </si>
  <si>
    <t>後周紀一</t>
  </si>
  <si>
    <t>後周紀二</t>
  </si>
  <si>
    <t>後周紀三</t>
  </si>
  <si>
    <t>後周紀四</t>
  </si>
  <si>
    <t>後周紀五</t>
  </si>
  <si>
    <t>周紀一</t>
  </si>
  <si>
    <t>周紀二</t>
  </si>
  <si>
    <t>周紀三</t>
  </si>
  <si>
    <t>周紀四</t>
  </si>
  <si>
    <t>周紀五</t>
  </si>
  <si>
    <t>秦紀一</t>
  </si>
  <si>
    <t>秦紀二</t>
  </si>
  <si>
    <t>秦紀三</t>
  </si>
  <si>
    <t>漢紀一</t>
  </si>
  <si>
    <t>漢紀二</t>
  </si>
  <si>
    <t>漢紀三</t>
  </si>
  <si>
    <t>漢紀四</t>
  </si>
  <si>
    <t>漢紀五</t>
  </si>
  <si>
    <t>漢紀六</t>
  </si>
  <si>
    <t>漢紀七</t>
  </si>
  <si>
    <t>漢紀八</t>
  </si>
  <si>
    <t>漢紀九</t>
  </si>
  <si>
    <t>漢紀十</t>
  </si>
  <si>
    <t>漢紀十一</t>
  </si>
  <si>
    <t>漢紀十二</t>
  </si>
  <si>
    <t>索引號</t>
  </si>
  <si>
    <t>卷名二</t>
  </si>
  <si>
    <t>數字卷名</t>
    <phoneticPr fontId="1" type="noConversion"/>
  </si>
  <si>
    <t>周顯王共48年</t>
    <phoneticPr fontId="1" type="noConversion"/>
  </si>
  <si>
    <t>周威烈王23年至24年、周安王共26年、周烈王至7年</t>
    <phoneticPr fontId="1" type="noConversion"/>
  </si>
  <si>
    <t>周慎靚王共6年、周赧王至17年</t>
    <phoneticPr fontId="1" type="noConversion"/>
  </si>
  <si>
    <t>周赧王18年至42年</t>
    <phoneticPr fontId="1" type="noConversion"/>
  </si>
  <si>
    <t>周赧王43年至59年</t>
    <phoneticPr fontId="1" type="noConversion"/>
  </si>
  <si>
    <t>秦昭襄王52年至56年、秦孝文王共1年、秦莊襄王共3年、秦王政至19年</t>
    <phoneticPr fontId="1" type="noConversion"/>
  </si>
  <si>
    <t>秦始皇20年至37年、秦二世元年</t>
    <phoneticPr fontId="1" type="noConversion"/>
  </si>
  <si>
    <t>秦二世2年至3年</t>
    <phoneticPr fontId="1" type="noConversion"/>
  </si>
  <si>
    <t>楚漢3年至4年</t>
    <phoneticPr fontId="1" type="noConversion"/>
  </si>
  <si>
    <t>漢高祖5年至7年</t>
    <phoneticPr fontId="1" type="noConversion"/>
  </si>
  <si>
    <t>漢高祖8年至12年、漢惠帝共7年</t>
    <phoneticPr fontId="1" type="noConversion"/>
  </si>
  <si>
    <t>漢高后共8年、漢文帝至2年</t>
    <phoneticPr fontId="1" type="noConversion"/>
  </si>
  <si>
    <t>漢文帝3年至10年</t>
    <phoneticPr fontId="1" type="noConversion"/>
  </si>
  <si>
    <t>漢文帝11年至23年、漢景帝至2年</t>
    <phoneticPr fontId="1" type="noConversion"/>
  </si>
  <si>
    <t>漢景帝3年至16年</t>
    <phoneticPr fontId="1" type="noConversion"/>
  </si>
  <si>
    <t>楚漢至2年</t>
    <phoneticPr fontId="1" type="noConversion"/>
  </si>
  <si>
    <t>漢武帝至7年</t>
    <phoneticPr fontId="1" type="noConversion"/>
  </si>
  <si>
    <t>漢武帝8年至16年</t>
    <phoneticPr fontId="1" type="noConversion"/>
  </si>
  <si>
    <t>漢武帝17年至22年</t>
    <phoneticPr fontId="1" type="noConversion"/>
  </si>
  <si>
    <t>起始年</t>
    <phoneticPr fontId="1" type="noConversion"/>
  </si>
  <si>
    <t>結束年</t>
    <phoneticPr fontId="1" type="noConversion"/>
  </si>
  <si>
    <t>備注</t>
    <phoneticPr fontId="1" type="noConversion"/>
  </si>
  <si>
    <t>md</t>
    <phoneticPr fontId="1" type="noConversion"/>
  </si>
  <si>
    <t>漢武帝17年至23年至31年</t>
    <phoneticPr fontId="1" type="noConversion"/>
  </si>
  <si>
    <t>漢武帝32年至42年</t>
  </si>
  <si>
    <t>漢武帝43年至54年</t>
  </si>
  <si>
    <t>漢昭帝至12年</t>
  </si>
  <si>
    <t>漢昭帝13年、漢廢帝、漢宣帝至6年</t>
  </si>
  <si>
    <t>漢宣帝7年至12年</t>
  </si>
  <si>
    <t>漢宣帝13年至15年</t>
    <phoneticPr fontId="1" type="noConversion"/>
  </si>
  <si>
    <t>漢宣帝16年至25年</t>
  </si>
  <si>
    <t>漢元帝至7年</t>
    <phoneticPr fontId="1" type="noConversion"/>
  </si>
  <si>
    <t>漢元帝8年至16年</t>
    <phoneticPr fontId="1" type="noConversion"/>
  </si>
  <si>
    <t>漢成帝至10年</t>
    <phoneticPr fontId="1" type="noConversion"/>
  </si>
  <si>
    <t>漢成帝11年19年</t>
  </si>
  <si>
    <t>漢成帝20年至25年</t>
  </si>
  <si>
    <t>漢成帝26年、漢哀帝元年</t>
  </si>
  <si>
    <t>漢哀帝2年至4年</t>
    <phoneticPr fontId="1" type="noConversion"/>
  </si>
  <si>
    <t>漢哀帝5年至6年、漢平帝至2年</t>
    <phoneticPr fontId="1" type="noConversion"/>
  </si>
  <si>
    <t>趙建國前世系圖、趙建國前傳位圖、魏建國前傳位圖、韓建國前傳位圖、田氏代齊前傳位圖、秦四代亂政世系圖、秦四代亂政傳位圖</t>
    <phoneticPr fontId="1" type="noConversion"/>
  </si>
  <si>
    <t>商鞅二十等爵</t>
    <phoneticPr fontId="1" type="noConversion"/>
  </si>
  <si>
    <t>圖</t>
    <phoneticPr fontId="1" type="noConversion"/>
  </si>
  <si>
    <t>表</t>
    <phoneticPr fontId="1" type="noConversion"/>
  </si>
  <si>
    <t>齊威王時期諸田譜系</t>
    <phoneticPr fontId="1" type="noConversion"/>
  </si>
  <si>
    <t>古蜀國世系</t>
    <phoneticPr fontId="1" type="noConversion"/>
  </si>
  <si>
    <t>楚国都城与各种郢都、西周國、東周國</t>
    <phoneticPr fontId="1" type="noConversion"/>
  </si>
  <si>
    <t>孔子世系简图(至秦)、秦始皇关系图</t>
    <phoneticPr fontId="1" type="noConversion"/>
  </si>
  <si>
    <t>韓國都城變遷史</t>
    <phoneticPr fontId="1" type="noConversion"/>
  </si>
  <si>
    <t>王翦家族、蒙驁家族、項燕家族</t>
    <phoneticPr fontId="1" type="noConversion"/>
  </si>
  <si>
    <t>歷代歲首表</t>
    <phoneticPr fontId="1" type="noConversion"/>
  </si>
  <si>
    <t>秦末漢初政權逗逼分裂圖</t>
    <phoneticPr fontId="1" type="noConversion"/>
  </si>
  <si>
    <t>周礼宴请等级、韓信戰役表</t>
    <phoneticPr fontId="1" type="noConversion"/>
  </si>
  <si>
    <t>诏书形式、驿站交通规格、鞋类型</t>
    <phoneticPr fontId="1" type="noConversion"/>
  </si>
  <si>
    <t>諸呂世系圖</t>
    <phoneticPr fontId="1" type="noConversion"/>
  </si>
  <si>
    <t>汉惠帝挂名子嗣表</t>
    <phoneticPr fontId="1" type="noConversion"/>
  </si>
  <si>
    <t>汉历代皇帝生前庙名、大夫罪名表、各类彗星</t>
    <phoneticPr fontId="1" type="noConversion"/>
  </si>
  <si>
    <t>秦汉三公九卿概要</t>
    <phoneticPr fontId="1" type="noConversion"/>
  </si>
  <si>
    <t>汉徭役类型</t>
    <phoneticPr fontId="1" type="noConversion"/>
  </si>
  <si>
    <t>七国之乱世系图、臧兒田竇世系圖</t>
    <phoneticPr fontId="1" type="noConversion"/>
  </si>
  <si>
    <t>牢獄別稱</t>
    <phoneticPr fontId="1" type="noConversion"/>
  </si>
  <si>
    <t>衛霍裙帶世系</t>
    <phoneticPr fontId="1" type="noConversion"/>
  </si>
  <si>
    <t>武帝時期漢匈重要戰役</t>
    <phoneticPr fontId="1" type="noConversion"/>
  </si>
  <si>
    <t>武功爵表、张骞两次探索各国纪要、白鹿皮币</t>
    <phoneticPr fontId="1" type="noConversion"/>
  </si>
  <si>
    <t>淮南衡山谋反世系、死守外戚的平阳侯曹氏</t>
    <phoneticPr fontId="1" type="noConversion"/>
  </si>
  <si>
    <t>西南诸夷</t>
    <phoneticPr fontId="1" type="noConversion"/>
  </si>
  <si>
    <t>西漢時期匈奴官制、汉武帝子嗣、人臣功五品</t>
    <phoneticPr fontId="1" type="noConversion"/>
  </si>
  <si>
    <t>匈奴五单于争立背景、假設蓋主嫁王充、上官皇后世系</t>
    <phoneticPr fontId="1" type="noConversion"/>
  </si>
  <si>
    <t>漢武帝子嗣皇帝示意圖、霍光世系</t>
    <phoneticPr fontId="1" type="noConversion"/>
  </si>
  <si>
    <t>西漢綬帶顏色、各時代盜墓信息</t>
    <phoneticPr fontId="1" type="noConversion"/>
  </si>
  <si>
    <t>五爭車師</t>
    <phoneticPr fontId="1" type="noConversion"/>
  </si>
  <si>
    <t>五單于爭立表</t>
    <phoneticPr fontId="1" type="noConversion"/>
  </si>
  <si>
    <t>麒麟閣十一功臣成分</t>
    <phoneticPr fontId="1" type="noConversion"/>
  </si>
  <si>
    <t>蕭史黨爭表、舜命九官（尚書）</t>
    <phoneticPr fontId="1" type="noConversion"/>
  </si>
  <si>
    <t>金日磾及班彪世系</t>
    <phoneticPr fontId="1" type="noConversion"/>
  </si>
  <si>
    <t>呼韓邪世系</t>
    <phoneticPr fontId="1" type="noConversion"/>
  </si>
  <si>
    <t>許平君世系、班氏世系</t>
    <phoneticPr fontId="1" type="noConversion"/>
  </si>
  <si>
    <t>墳形製</t>
    <phoneticPr fontId="1" type="noConversion"/>
  </si>
  <si>
    <t>馮奉世世系</t>
    <phoneticPr fontId="1" type="noConversion"/>
  </si>
  <si>
    <t>傅丁太后世系</t>
    <phoneticPr fontId="1" type="noConversion"/>
  </si>
  <si>
    <t>西漢帝王男寵表</t>
    <phoneticPr fontId="1" type="noConversion"/>
  </si>
  <si>
    <t>新三公分職</t>
    <phoneticPr fontId="1" type="noConversion"/>
  </si>
  <si>
    <t>衛子夫後衛氏世系</t>
    <phoneticPr fontId="1" type="noConversion"/>
  </si>
  <si>
    <t>九錫之法</t>
    <phoneticPr fontId="1" type="noConversion"/>
  </si>
  <si>
    <t>漢平帝3年至6年、王莽居攝、始初至3年</t>
    <phoneticPr fontId="1" type="noConversion"/>
  </si>
  <si>
    <t>王莽至6年</t>
    <phoneticPr fontId="1" type="noConversion"/>
  </si>
  <si>
    <t>王莽十一公表、漢官儀印制</t>
    <phoneticPr fontId="1" type="noConversion"/>
  </si>
  <si>
    <t>王莽7年至14年</t>
    <phoneticPr fontId="1" type="noConversion"/>
  </si>
  <si>
    <t>王莽滅親表、漢儒天子妻妾制</t>
    <phoneticPr fontId="1" type="noConversion"/>
  </si>
  <si>
    <t>王莽15年、玄漢至2年</t>
    <phoneticPr fontId="1" type="noConversion"/>
  </si>
  <si>
    <t>東漢幽州十郡、銅馬諸賊表</t>
    <phoneticPr fontId="1" type="noConversion"/>
  </si>
  <si>
    <t>漢光武帝至2年</t>
    <phoneticPr fontId="1" type="noConversion"/>
  </si>
  <si>
    <t>漢光武帝3年至5年</t>
    <phoneticPr fontId="1" type="noConversion"/>
  </si>
  <si>
    <t>耿氏世系、莎車王世系</t>
    <phoneticPr fontId="1" type="noConversion"/>
  </si>
  <si>
    <t>陰氏世系</t>
    <phoneticPr fontId="1" type="noConversion"/>
  </si>
  <si>
    <t>漢光武帝6年至11年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</si>
</sst>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NumberFormat="1" applyFont="1"/>
    <xf numFmtId="0" fontId="2" fillId="2" borderId="0" xfId="0" applyFont="1" applyFill="1"/>
    <xf numFmtId="0" fontId="2" fillId="3" borderId="0" xfId="0" applyFont="1" applyFill="1"/>
    <xf numFmtId="14" fontId="2" fillId="2" borderId="0" xfId="0" applyNumberFormat="1" applyFont="1" applyFill="1"/>
    <xf numFmtId="10" fontId="0" fillId="0" borderId="0" xfId="1" applyNumberFormat="1" applyFont="1" applyAlignment="1"/>
    <xf numFmtId="0" fontId="2" fillId="0" borderId="0" xfId="0" applyFont="1" applyFill="1"/>
    <xf numFmtId="0" fontId="2" fillId="4" borderId="0" xfId="0" applyFont="1" applyFill="1"/>
    <xf numFmtId="0" fontId="0" fillId="0" borderId="0" xfId="0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閱讀速度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統計!$I$1</c:f>
              <c:strCache>
                <c:ptCount val="1"/>
                <c:pt idx="0">
                  <c:v>一年看幾天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統計!$B$2:$B$115</c:f>
              <c:strCache>
                <c:ptCount val="42"/>
                <c:pt idx="0">
                  <c:v>卷1</c:v>
                </c:pt>
                <c:pt idx="1">
                  <c:v>卷2</c:v>
                </c:pt>
                <c:pt idx="2">
                  <c:v>卷3</c:v>
                </c:pt>
                <c:pt idx="3">
                  <c:v>卷4</c:v>
                </c:pt>
                <c:pt idx="4">
                  <c:v>卷5</c:v>
                </c:pt>
                <c:pt idx="5">
                  <c:v>卷6</c:v>
                </c:pt>
                <c:pt idx="6">
                  <c:v>卷7</c:v>
                </c:pt>
                <c:pt idx="7">
                  <c:v>卷8</c:v>
                </c:pt>
                <c:pt idx="8">
                  <c:v>卷9</c:v>
                </c:pt>
                <c:pt idx="9">
                  <c:v>卷10</c:v>
                </c:pt>
                <c:pt idx="10">
                  <c:v>卷11</c:v>
                </c:pt>
                <c:pt idx="11">
                  <c:v>卷12</c:v>
                </c:pt>
                <c:pt idx="12">
                  <c:v>卷13</c:v>
                </c:pt>
                <c:pt idx="13">
                  <c:v>卷14</c:v>
                </c:pt>
                <c:pt idx="14">
                  <c:v>卷15</c:v>
                </c:pt>
                <c:pt idx="15">
                  <c:v>卷16</c:v>
                </c:pt>
                <c:pt idx="16">
                  <c:v>卷17</c:v>
                </c:pt>
                <c:pt idx="17">
                  <c:v>卷18</c:v>
                </c:pt>
                <c:pt idx="18">
                  <c:v>卷19</c:v>
                </c:pt>
                <c:pt idx="19">
                  <c:v>卷20</c:v>
                </c:pt>
                <c:pt idx="20">
                  <c:v>卷21</c:v>
                </c:pt>
                <c:pt idx="21">
                  <c:v>卷22</c:v>
                </c:pt>
                <c:pt idx="22">
                  <c:v>卷23</c:v>
                </c:pt>
                <c:pt idx="23">
                  <c:v>卷24</c:v>
                </c:pt>
                <c:pt idx="24">
                  <c:v>卷25</c:v>
                </c:pt>
                <c:pt idx="25">
                  <c:v>卷26</c:v>
                </c:pt>
                <c:pt idx="26">
                  <c:v>卷27</c:v>
                </c:pt>
                <c:pt idx="27">
                  <c:v>卷28</c:v>
                </c:pt>
                <c:pt idx="28">
                  <c:v>卷29</c:v>
                </c:pt>
                <c:pt idx="29">
                  <c:v>卷30</c:v>
                </c:pt>
                <c:pt idx="30">
                  <c:v>卷31</c:v>
                </c:pt>
                <c:pt idx="31">
                  <c:v>卷32</c:v>
                </c:pt>
                <c:pt idx="32">
                  <c:v>卷33</c:v>
                </c:pt>
                <c:pt idx="33">
                  <c:v>卷34</c:v>
                </c:pt>
                <c:pt idx="34">
                  <c:v>卷35</c:v>
                </c:pt>
                <c:pt idx="35">
                  <c:v>卷36</c:v>
                </c:pt>
                <c:pt idx="36">
                  <c:v>卷37</c:v>
                </c:pt>
                <c:pt idx="37">
                  <c:v>卷38</c:v>
                </c:pt>
                <c:pt idx="38">
                  <c:v>卷39</c:v>
                </c:pt>
                <c:pt idx="39">
                  <c:v>卷40</c:v>
                </c:pt>
                <c:pt idx="40">
                  <c:v>卷41</c:v>
                </c:pt>
                <c:pt idx="41">
                  <c:v>卷42</c:v>
                </c:pt>
              </c:strCache>
            </c:strRef>
          </c:xVal>
          <c:yVal>
            <c:numRef>
              <c:f>統計!$I$2:$I$115</c:f>
              <c:numCache>
                <c:formatCode>General</c:formatCode>
                <c:ptCount val="114"/>
                <c:pt idx="0">
                  <c:v>0.68571428571428572</c:v>
                </c:pt>
                <c:pt idx="1">
                  <c:v>0.625</c:v>
                </c:pt>
                <c:pt idx="2">
                  <c:v>1.2173913043478262</c:v>
                </c:pt>
                <c:pt idx="3">
                  <c:v>0.92</c:v>
                </c:pt>
                <c:pt idx="4">
                  <c:v>1.411764705882353</c:v>
                </c:pt>
                <c:pt idx="5">
                  <c:v>0.9285714285714286</c:v>
                </c:pt>
                <c:pt idx="6">
                  <c:v>0.84210526315789469</c:v>
                </c:pt>
                <c:pt idx="7">
                  <c:v>7.5</c:v>
                </c:pt>
                <c:pt idx="8">
                  <c:v>2.5</c:v>
                </c:pt>
                <c:pt idx="9">
                  <c:v>3</c:v>
                </c:pt>
                <c:pt idx="10">
                  <c:v>2.6666666666666665</c:v>
                </c:pt>
                <c:pt idx="11">
                  <c:v>0.75</c:v>
                </c:pt>
                <c:pt idx="12">
                  <c:v>1</c:v>
                </c:pt>
                <c:pt idx="13">
                  <c:v>1.125</c:v>
                </c:pt>
                <c:pt idx="14">
                  <c:v>0.53333333333333333</c:v>
                </c:pt>
                <c:pt idx="15">
                  <c:v>0.6428571428571429</c:v>
                </c:pt>
                <c:pt idx="16">
                  <c:v>1</c:v>
                </c:pt>
                <c:pt idx="17">
                  <c:v>0.77777777777777779</c:v>
                </c:pt>
                <c:pt idx="18">
                  <c:v>1.5</c:v>
                </c:pt>
                <c:pt idx="19">
                  <c:v>0.77777777777777779</c:v>
                </c:pt>
                <c:pt idx="20">
                  <c:v>0.63636363636363635</c:v>
                </c:pt>
                <c:pt idx="21">
                  <c:v>0.66666666666666663</c:v>
                </c:pt>
                <c:pt idx="22">
                  <c:v>0.83333333333333337</c:v>
                </c:pt>
                <c:pt idx="23">
                  <c:v>1.2857142857142858</c:v>
                </c:pt>
                <c:pt idx="24">
                  <c:v>1</c:v>
                </c:pt>
                <c:pt idx="25">
                  <c:v>1</c:v>
                </c:pt>
                <c:pt idx="26">
                  <c:v>0.7</c:v>
                </c:pt>
                <c:pt idx="27">
                  <c:v>0.7142857142857143</c:v>
                </c:pt>
                <c:pt idx="28">
                  <c:v>0.77777777777777779</c:v>
                </c:pt>
                <c:pt idx="29">
                  <c:v>0.9</c:v>
                </c:pt>
                <c:pt idx="30">
                  <c:v>0.88888888888888884</c:v>
                </c:pt>
                <c:pt idx="31">
                  <c:v>0.83333333333333337</c:v>
                </c:pt>
                <c:pt idx="32">
                  <c:v>2.5</c:v>
                </c:pt>
                <c:pt idx="33">
                  <c:v>1</c:v>
                </c:pt>
                <c:pt idx="34">
                  <c:v>1.25</c:v>
                </c:pt>
                <c:pt idx="35">
                  <c:v>0.83333333333333337</c:v>
                </c:pt>
                <c:pt idx="36">
                  <c:v>1</c:v>
                </c:pt>
                <c:pt idx="37">
                  <c:v>0.875</c:v>
                </c:pt>
                <c:pt idx="38">
                  <c:v>3</c:v>
                </c:pt>
                <c:pt idx="39">
                  <c:v>3.5</c:v>
                </c:pt>
                <c:pt idx="40">
                  <c:v>2.6666666666666665</c:v>
                </c:pt>
                <c:pt idx="41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14088"/>
        <c:axId val="189059512"/>
      </c:scatterChart>
      <c:valAx>
        <c:axId val="18911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卷目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059512"/>
        <c:crosses val="autoZero"/>
        <c:crossBetween val="midCat"/>
      </c:valAx>
      <c:valAx>
        <c:axId val="18905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一年看幾天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1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90487</xdr:colOff>
      <xdr:row>11</xdr:row>
      <xdr:rowOff>109537</xdr:rowOff>
    </xdr:from>
    <xdr:to>
      <xdr:col>15</xdr:col>
      <xdr:colOff>671512</xdr:colOff>
      <xdr:row>27</xdr:row>
      <xdr:rowOff>109537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workbookViewId="0">
      <pane ySplit="1" topLeftCell="A11" activePane="bottomLeft" state="frozen"/>
      <selection pane="bottomLeft" activeCell="E43" sqref="E43"/>
    </sheetView>
  </sheetViews>
  <sheetFormatPr defaultRowHeight="13.5" x14ac:dyDescent="0.15"/>
  <cols>
    <col min="1" max="1" width="7.75" bestFit="1" customWidth="1"/>
    <col min="2" max="2" width="5.75" bestFit="1" customWidth="1"/>
    <col min="3" max="4" width="11.625" style="1" bestFit="1" customWidth="1"/>
    <col min="5" max="5" width="9.75" style="2" bestFit="1" customWidth="1"/>
    <col min="6" max="7" width="9.75" bestFit="1" customWidth="1"/>
    <col min="8" max="8" width="7.75" bestFit="1" customWidth="1"/>
    <col min="9" max="9" width="14.125" bestFit="1" customWidth="1"/>
    <col min="15" max="15" width="16.375" bestFit="1" customWidth="1"/>
    <col min="16" max="16" width="18.625" bestFit="1" customWidth="1"/>
    <col min="17" max="17" width="16.375" bestFit="1" customWidth="1"/>
    <col min="18" max="18" width="18.625" customWidth="1"/>
  </cols>
  <sheetData>
    <row r="1" spans="1:18" s="3" customFormat="1" x14ac:dyDescent="0.15">
      <c r="A1" s="10" t="s">
        <v>7</v>
      </c>
      <c r="B1" s="9" t="s">
        <v>0</v>
      </c>
      <c r="C1" s="7" t="s">
        <v>1</v>
      </c>
      <c r="D1" s="7" t="s">
        <v>2</v>
      </c>
      <c r="E1" s="4" t="s">
        <v>5</v>
      </c>
      <c r="F1" s="10" t="s">
        <v>366</v>
      </c>
      <c r="G1" s="10" t="s">
        <v>367</v>
      </c>
      <c r="H1" s="3" t="s">
        <v>6</v>
      </c>
      <c r="I1" s="3" t="s">
        <v>24</v>
      </c>
      <c r="K1" s="3" t="s">
        <v>17</v>
      </c>
      <c r="L1" s="3" t="s">
        <v>9</v>
      </c>
      <c r="M1" s="3" t="s">
        <v>10</v>
      </c>
      <c r="N1" s="3" t="s">
        <v>8</v>
      </c>
      <c r="O1" s="3" t="s">
        <v>19</v>
      </c>
      <c r="P1" s="6" t="s">
        <v>20</v>
      </c>
      <c r="Q1" s="3" t="s">
        <v>21</v>
      </c>
      <c r="R1" s="6" t="s">
        <v>22</v>
      </c>
    </row>
    <row r="2" spans="1:18" x14ac:dyDescent="0.15">
      <c r="A2">
        <v>101</v>
      </c>
      <c r="B2" t="str">
        <f>"卷"&amp;ROW(B1)</f>
        <v>卷1</v>
      </c>
      <c r="C2" s="1">
        <v>44019</v>
      </c>
      <c r="D2" s="1">
        <v>44042</v>
      </c>
      <c r="E2" s="2">
        <f>D2-C2+1</f>
        <v>24</v>
      </c>
      <c r="F2">
        <v>-403</v>
      </c>
      <c r="G2">
        <v>-369</v>
      </c>
      <c r="H2">
        <f t="shared" ref="H2:H31" si="0">IF(F2*G2&lt;0,ABS(F2)+ABS(G2),G2-F2+1)</f>
        <v>35</v>
      </c>
      <c r="I2">
        <f>E2/H2</f>
        <v>0.68571428571428572</v>
      </c>
      <c r="K2" t="s">
        <v>11</v>
      </c>
      <c r="L2">
        <v>68</v>
      </c>
      <c r="M2">
        <v>220</v>
      </c>
      <c r="N2">
        <f>M2-$F$2</f>
        <v>623</v>
      </c>
      <c r="O2">
        <f t="shared" ref="O2:O8" si="1">L2*$L$10</f>
        <v>683.23809523809518</v>
      </c>
      <c r="P2" s="1">
        <f>$C$2+O2</f>
        <v>44702.238095238092</v>
      </c>
      <c r="Q2">
        <f>(M2-$F$2)*$L$11</f>
        <v>485.71459296513996</v>
      </c>
      <c r="R2" s="1">
        <f>$C$2+Q2</f>
        <v>44504.714592965138</v>
      </c>
    </row>
    <row r="3" spans="1:18" x14ac:dyDescent="0.15">
      <c r="A3">
        <v>102</v>
      </c>
      <c r="B3" t="str">
        <f t="shared" ref="B3:B43" si="2">"卷"&amp;ROW(B2)</f>
        <v>卷2</v>
      </c>
      <c r="C3" s="1">
        <v>44042</v>
      </c>
      <c r="D3" s="1">
        <v>44071</v>
      </c>
      <c r="E3" s="2">
        <f t="shared" ref="E3:E10" si="3">D3-C3+1</f>
        <v>30</v>
      </c>
      <c r="F3">
        <v>-368</v>
      </c>
      <c r="G3">
        <v>-321</v>
      </c>
      <c r="H3">
        <f t="shared" si="0"/>
        <v>48</v>
      </c>
      <c r="I3">
        <f t="shared" ref="I3:I19" si="4">E3/H3</f>
        <v>0.625</v>
      </c>
      <c r="K3" t="s">
        <v>13</v>
      </c>
      <c r="L3">
        <v>78</v>
      </c>
      <c r="M3">
        <v>280</v>
      </c>
      <c r="N3">
        <f t="shared" ref="N3:N8" si="5">M3-$F$2</f>
        <v>683</v>
      </c>
      <c r="O3">
        <f t="shared" si="1"/>
        <v>783.71428571428567</v>
      </c>
      <c r="P3" s="1">
        <f t="shared" ref="P3:R8" si="6">$C$2+O3</f>
        <v>44802.714285714283</v>
      </c>
      <c r="Q3">
        <f t="shared" ref="Q3:Q8" si="7">(M3-$F$2)*$L$11</f>
        <v>532.49288442245688</v>
      </c>
      <c r="R3" s="1">
        <f t="shared" si="6"/>
        <v>44551.492884422456</v>
      </c>
    </row>
    <row r="4" spans="1:18" x14ac:dyDescent="0.15">
      <c r="A4">
        <v>103</v>
      </c>
      <c r="B4" t="str">
        <f t="shared" si="2"/>
        <v>卷3</v>
      </c>
      <c r="C4" s="1">
        <v>44072</v>
      </c>
      <c r="D4" s="1">
        <v>44099</v>
      </c>
      <c r="E4" s="2">
        <f t="shared" si="3"/>
        <v>28</v>
      </c>
      <c r="F4">
        <v>-320</v>
      </c>
      <c r="G4">
        <v>-298</v>
      </c>
      <c r="H4">
        <f t="shared" si="0"/>
        <v>23</v>
      </c>
      <c r="I4">
        <f t="shared" si="4"/>
        <v>1.2173913043478262</v>
      </c>
      <c r="K4" t="s">
        <v>14</v>
      </c>
      <c r="L4">
        <v>118</v>
      </c>
      <c r="M4">
        <v>420</v>
      </c>
      <c r="N4">
        <f>M4-$F$2</f>
        <v>823</v>
      </c>
      <c r="O4">
        <f>L4*$L$10</f>
        <v>1185.6190476190477</v>
      </c>
      <c r="P4" s="1">
        <f t="shared" si="6"/>
        <v>45204.619047619046</v>
      </c>
      <c r="Q4">
        <f t="shared" si="7"/>
        <v>641.6422311561962</v>
      </c>
      <c r="R4" s="1">
        <f t="shared" si="6"/>
        <v>44660.642231156198</v>
      </c>
    </row>
    <row r="5" spans="1:18" x14ac:dyDescent="0.15">
      <c r="A5">
        <v>104</v>
      </c>
      <c r="B5" t="str">
        <f t="shared" si="2"/>
        <v>卷4</v>
      </c>
      <c r="C5" s="1">
        <v>44099</v>
      </c>
      <c r="D5" s="1">
        <v>44121</v>
      </c>
      <c r="E5" s="2">
        <f t="shared" si="3"/>
        <v>23</v>
      </c>
      <c r="F5">
        <v>-297</v>
      </c>
      <c r="G5">
        <v>-273</v>
      </c>
      <c r="H5">
        <f t="shared" si="0"/>
        <v>25</v>
      </c>
      <c r="I5">
        <f t="shared" si="4"/>
        <v>0.92</v>
      </c>
      <c r="K5" t="s">
        <v>15</v>
      </c>
      <c r="L5">
        <v>176</v>
      </c>
      <c r="M5">
        <v>589</v>
      </c>
      <c r="N5">
        <f t="shared" si="5"/>
        <v>992</v>
      </c>
      <c r="O5">
        <f t="shared" si="1"/>
        <v>1768.3809523809523</v>
      </c>
      <c r="P5" s="1">
        <f>$C$2+O5</f>
        <v>45787.380952380954</v>
      </c>
      <c r="Q5">
        <f t="shared" si="7"/>
        <v>773.40108542763858</v>
      </c>
      <c r="R5" s="1">
        <f>$C$2+Q5</f>
        <v>44792.401085427642</v>
      </c>
    </row>
    <row r="6" spans="1:18" x14ac:dyDescent="0.15">
      <c r="A6">
        <v>105</v>
      </c>
      <c r="B6" t="str">
        <f t="shared" si="2"/>
        <v>卷5</v>
      </c>
      <c r="C6" s="1">
        <v>44122</v>
      </c>
      <c r="D6" s="1">
        <v>44145</v>
      </c>
      <c r="E6" s="2">
        <f t="shared" si="3"/>
        <v>24</v>
      </c>
      <c r="F6">
        <v>-272</v>
      </c>
      <c r="G6">
        <v>-256</v>
      </c>
      <c r="H6">
        <f t="shared" si="0"/>
        <v>17</v>
      </c>
      <c r="I6">
        <f t="shared" si="4"/>
        <v>1.411764705882353</v>
      </c>
      <c r="K6" t="s">
        <v>16</v>
      </c>
      <c r="L6">
        <v>265</v>
      </c>
      <c r="M6">
        <v>907</v>
      </c>
      <c r="N6">
        <f t="shared" si="5"/>
        <v>1310</v>
      </c>
      <c r="O6">
        <f t="shared" si="1"/>
        <v>2662.6190476190477</v>
      </c>
      <c r="P6" s="1">
        <f t="shared" si="6"/>
        <v>46681.619047619046</v>
      </c>
      <c r="Q6">
        <f t="shared" si="7"/>
        <v>1021.326030151418</v>
      </c>
      <c r="R6" s="1">
        <f t="shared" si="6"/>
        <v>45040.326030151416</v>
      </c>
    </row>
    <row r="7" spans="1:18" x14ac:dyDescent="0.15">
      <c r="A7">
        <v>201</v>
      </c>
      <c r="B7" t="str">
        <f t="shared" si="2"/>
        <v>卷6</v>
      </c>
      <c r="C7" s="1">
        <v>44146</v>
      </c>
      <c r="D7" s="1">
        <v>44171</v>
      </c>
      <c r="E7" s="2">
        <f t="shared" si="3"/>
        <v>26</v>
      </c>
      <c r="F7">
        <v>-255</v>
      </c>
      <c r="G7">
        <v>-228</v>
      </c>
      <c r="H7">
        <f t="shared" si="0"/>
        <v>28</v>
      </c>
      <c r="I7">
        <f t="shared" si="4"/>
        <v>0.9285714285714286</v>
      </c>
      <c r="K7" t="s">
        <v>12</v>
      </c>
      <c r="L7">
        <v>294</v>
      </c>
      <c r="M7">
        <v>959</v>
      </c>
      <c r="N7">
        <f t="shared" si="5"/>
        <v>1362</v>
      </c>
      <c r="O7">
        <f t="shared" si="1"/>
        <v>2954</v>
      </c>
      <c r="P7" s="1">
        <f t="shared" si="6"/>
        <v>46973</v>
      </c>
      <c r="Q7">
        <f t="shared" si="7"/>
        <v>1061.8672160810925</v>
      </c>
      <c r="R7" s="1">
        <f t="shared" si="6"/>
        <v>45080.867216081089</v>
      </c>
    </row>
    <row r="8" spans="1:18" x14ac:dyDescent="0.15">
      <c r="A8">
        <v>202</v>
      </c>
      <c r="B8" t="str">
        <f t="shared" si="2"/>
        <v>卷7</v>
      </c>
      <c r="C8" s="1">
        <v>44172</v>
      </c>
      <c r="D8" s="1">
        <v>44187</v>
      </c>
      <c r="E8" s="2">
        <f t="shared" si="3"/>
        <v>16</v>
      </c>
      <c r="F8">
        <v>-227</v>
      </c>
      <c r="G8">
        <v>-209</v>
      </c>
      <c r="H8">
        <f t="shared" si="0"/>
        <v>19</v>
      </c>
      <c r="I8">
        <f t="shared" si="4"/>
        <v>0.84210526315789469</v>
      </c>
      <c r="K8" t="s">
        <v>18</v>
      </c>
      <c r="L8" s="5">
        <v>294</v>
      </c>
      <c r="M8" s="5">
        <v>959</v>
      </c>
      <c r="N8">
        <f t="shared" si="5"/>
        <v>1362</v>
      </c>
      <c r="O8">
        <f t="shared" si="1"/>
        <v>2954</v>
      </c>
      <c r="P8" s="1">
        <f t="shared" si="6"/>
        <v>46973</v>
      </c>
      <c r="Q8">
        <f t="shared" si="7"/>
        <v>1061.8672160810925</v>
      </c>
      <c r="R8" s="1">
        <f>$C$2+Q8</f>
        <v>45080.867216081089</v>
      </c>
    </row>
    <row r="9" spans="1:18" x14ac:dyDescent="0.15">
      <c r="A9">
        <v>203</v>
      </c>
      <c r="B9" t="str">
        <f t="shared" si="2"/>
        <v>卷8</v>
      </c>
      <c r="C9" s="1">
        <v>44188</v>
      </c>
      <c r="D9" s="1">
        <v>44202</v>
      </c>
      <c r="E9" s="2">
        <f t="shared" si="3"/>
        <v>15</v>
      </c>
      <c r="F9">
        <v>-208</v>
      </c>
      <c r="G9">
        <v>-207</v>
      </c>
      <c r="H9">
        <f t="shared" si="0"/>
        <v>2</v>
      </c>
      <c r="I9">
        <f t="shared" si="4"/>
        <v>7.5</v>
      </c>
    </row>
    <row r="10" spans="1:18" x14ac:dyDescent="0.15">
      <c r="A10">
        <v>301</v>
      </c>
      <c r="B10" t="str">
        <f t="shared" si="2"/>
        <v>卷9</v>
      </c>
      <c r="C10" s="1">
        <v>44203</v>
      </c>
      <c r="D10" s="1">
        <v>44207</v>
      </c>
      <c r="E10" s="2">
        <f t="shared" si="3"/>
        <v>5</v>
      </c>
      <c r="F10">
        <v>-206</v>
      </c>
      <c r="G10">
        <v>-205</v>
      </c>
      <c r="H10">
        <f t="shared" si="0"/>
        <v>2</v>
      </c>
      <c r="I10">
        <f t="shared" si="4"/>
        <v>2.5</v>
      </c>
      <c r="K10" t="s">
        <v>23</v>
      </c>
      <c r="L10">
        <f>AVERAGE(E:E)</f>
        <v>10.047619047619047</v>
      </c>
    </row>
    <row r="11" spans="1:18" x14ac:dyDescent="0.15">
      <c r="A11">
        <v>302</v>
      </c>
      <c r="B11" t="str">
        <f t="shared" si="2"/>
        <v>卷10</v>
      </c>
      <c r="C11" s="1">
        <v>44207</v>
      </c>
      <c r="D11" s="1">
        <v>44212</v>
      </c>
      <c r="E11" s="2">
        <f t="shared" ref="E11:E28" si="8">D11-C11+1</f>
        <v>6</v>
      </c>
      <c r="F11">
        <v>-204</v>
      </c>
      <c r="G11">
        <v>-203</v>
      </c>
      <c r="H11">
        <f t="shared" si="0"/>
        <v>2</v>
      </c>
      <c r="I11">
        <f t="shared" si="4"/>
        <v>3</v>
      </c>
      <c r="K11" t="s">
        <v>24</v>
      </c>
      <c r="L11">
        <f>AVEDEV(I:I)</f>
        <v>0.77963819095528086</v>
      </c>
    </row>
    <row r="12" spans="1:18" x14ac:dyDescent="0.15">
      <c r="A12">
        <v>303</v>
      </c>
      <c r="B12" t="str">
        <f t="shared" si="2"/>
        <v>卷11</v>
      </c>
      <c r="C12" s="1">
        <v>44213</v>
      </c>
      <c r="D12" s="1">
        <v>44220</v>
      </c>
      <c r="E12" s="2">
        <f t="shared" si="8"/>
        <v>8</v>
      </c>
      <c r="F12">
        <v>-202</v>
      </c>
      <c r="G12">
        <v>-200</v>
      </c>
      <c r="H12">
        <f t="shared" si="0"/>
        <v>3</v>
      </c>
      <c r="I12">
        <f t="shared" si="4"/>
        <v>2.6666666666666665</v>
      </c>
    </row>
    <row r="13" spans="1:18" x14ac:dyDescent="0.15">
      <c r="A13">
        <v>304</v>
      </c>
      <c r="B13" t="str">
        <f t="shared" si="2"/>
        <v>卷12</v>
      </c>
      <c r="C13" s="1">
        <v>44221</v>
      </c>
      <c r="D13" s="1">
        <v>44229</v>
      </c>
      <c r="E13" s="2">
        <f t="shared" si="8"/>
        <v>9</v>
      </c>
      <c r="F13">
        <v>-199</v>
      </c>
      <c r="G13">
        <v>-188</v>
      </c>
      <c r="H13">
        <f t="shared" si="0"/>
        <v>12</v>
      </c>
      <c r="I13">
        <f t="shared" si="4"/>
        <v>0.75</v>
      </c>
    </row>
    <row r="14" spans="1:18" x14ac:dyDescent="0.15">
      <c r="A14">
        <v>305</v>
      </c>
      <c r="B14" t="str">
        <f t="shared" si="2"/>
        <v>卷13</v>
      </c>
      <c r="C14" s="1">
        <v>44229</v>
      </c>
      <c r="D14" s="1">
        <v>44238</v>
      </c>
      <c r="E14" s="2">
        <f t="shared" si="8"/>
        <v>10</v>
      </c>
      <c r="F14">
        <v>-187</v>
      </c>
      <c r="G14">
        <v>-178</v>
      </c>
      <c r="H14">
        <f t="shared" si="0"/>
        <v>10</v>
      </c>
      <c r="I14">
        <f t="shared" si="4"/>
        <v>1</v>
      </c>
    </row>
    <row r="15" spans="1:18" x14ac:dyDescent="0.15">
      <c r="A15">
        <v>306</v>
      </c>
      <c r="B15" t="str">
        <f t="shared" si="2"/>
        <v>卷14</v>
      </c>
      <c r="C15" s="1">
        <v>44239</v>
      </c>
      <c r="D15" s="1">
        <v>44247</v>
      </c>
      <c r="E15" s="2">
        <f t="shared" si="8"/>
        <v>9</v>
      </c>
      <c r="F15">
        <v>-177</v>
      </c>
      <c r="G15">
        <v>-170</v>
      </c>
      <c r="H15">
        <f t="shared" si="0"/>
        <v>8</v>
      </c>
      <c r="I15">
        <f t="shared" si="4"/>
        <v>1.125</v>
      </c>
    </row>
    <row r="16" spans="1:18" x14ac:dyDescent="0.15">
      <c r="A16">
        <v>307</v>
      </c>
      <c r="B16" t="str">
        <f t="shared" si="2"/>
        <v>卷15</v>
      </c>
      <c r="C16" s="1">
        <v>44248</v>
      </c>
      <c r="D16" s="1">
        <v>44255</v>
      </c>
      <c r="E16" s="2">
        <f t="shared" si="8"/>
        <v>8</v>
      </c>
      <c r="F16">
        <v>-169</v>
      </c>
      <c r="G16">
        <v>-155</v>
      </c>
      <c r="H16">
        <f t="shared" si="0"/>
        <v>15</v>
      </c>
      <c r="I16">
        <f t="shared" si="4"/>
        <v>0.53333333333333333</v>
      </c>
    </row>
    <row r="17" spans="1:9" x14ac:dyDescent="0.15">
      <c r="A17">
        <v>308</v>
      </c>
      <c r="B17" t="str">
        <f t="shared" si="2"/>
        <v>卷16</v>
      </c>
      <c r="C17" s="1">
        <v>44256</v>
      </c>
      <c r="D17" s="1">
        <v>44264</v>
      </c>
      <c r="E17" s="2">
        <f t="shared" si="8"/>
        <v>9</v>
      </c>
      <c r="F17">
        <v>-154</v>
      </c>
      <c r="G17">
        <v>-141</v>
      </c>
      <c r="H17">
        <f t="shared" si="0"/>
        <v>14</v>
      </c>
      <c r="I17">
        <f t="shared" si="4"/>
        <v>0.6428571428571429</v>
      </c>
    </row>
    <row r="18" spans="1:9" x14ac:dyDescent="0.15">
      <c r="A18">
        <v>309</v>
      </c>
      <c r="B18" t="str">
        <f t="shared" si="2"/>
        <v>卷17</v>
      </c>
      <c r="C18" s="1">
        <v>44265</v>
      </c>
      <c r="D18" s="1">
        <v>44271</v>
      </c>
      <c r="E18" s="2">
        <f t="shared" si="8"/>
        <v>7</v>
      </c>
      <c r="F18">
        <v>-140</v>
      </c>
      <c r="G18">
        <v>-134</v>
      </c>
      <c r="H18">
        <f t="shared" si="0"/>
        <v>7</v>
      </c>
      <c r="I18">
        <f t="shared" si="4"/>
        <v>1</v>
      </c>
    </row>
    <row r="19" spans="1:9" x14ac:dyDescent="0.15">
      <c r="A19">
        <v>310</v>
      </c>
      <c r="B19" t="str">
        <f t="shared" si="2"/>
        <v>卷18</v>
      </c>
      <c r="C19" s="1">
        <v>44272</v>
      </c>
      <c r="D19" s="1">
        <v>44278</v>
      </c>
      <c r="E19" s="2">
        <f t="shared" si="8"/>
        <v>7</v>
      </c>
      <c r="F19">
        <v>-133</v>
      </c>
      <c r="G19" s="2">
        <v>-125</v>
      </c>
      <c r="H19">
        <f t="shared" si="0"/>
        <v>9</v>
      </c>
      <c r="I19">
        <f t="shared" si="4"/>
        <v>0.77777777777777779</v>
      </c>
    </row>
    <row r="20" spans="1:9" x14ac:dyDescent="0.15">
      <c r="A20">
        <v>311</v>
      </c>
      <c r="B20" t="str">
        <f t="shared" si="2"/>
        <v>卷19</v>
      </c>
      <c r="C20" s="1">
        <v>44279</v>
      </c>
      <c r="D20" s="1">
        <v>44287</v>
      </c>
      <c r="E20" s="2">
        <f t="shared" si="8"/>
        <v>9</v>
      </c>
      <c r="F20">
        <v>-124</v>
      </c>
      <c r="G20" s="2">
        <v>-119</v>
      </c>
      <c r="H20">
        <f t="shared" si="0"/>
        <v>6</v>
      </c>
      <c r="I20">
        <f t="shared" ref="I20" si="9">E20/H20</f>
        <v>1.5</v>
      </c>
    </row>
    <row r="21" spans="1:9" x14ac:dyDescent="0.15">
      <c r="A21">
        <v>312</v>
      </c>
      <c r="B21" t="str">
        <f t="shared" si="2"/>
        <v>卷20</v>
      </c>
      <c r="C21" s="1">
        <v>44287</v>
      </c>
      <c r="D21" s="1">
        <v>44293</v>
      </c>
      <c r="E21" s="2">
        <f t="shared" si="8"/>
        <v>7</v>
      </c>
      <c r="F21">
        <v>-118</v>
      </c>
      <c r="G21" s="2">
        <v>-110</v>
      </c>
      <c r="H21">
        <f t="shared" si="0"/>
        <v>9</v>
      </c>
      <c r="I21">
        <f t="shared" ref="I21" si="10">E21/H21</f>
        <v>0.77777777777777779</v>
      </c>
    </row>
    <row r="22" spans="1:9" x14ac:dyDescent="0.15">
      <c r="A22">
        <v>313</v>
      </c>
      <c r="B22" t="str">
        <f t="shared" si="2"/>
        <v>卷21</v>
      </c>
      <c r="C22" s="1">
        <v>44294</v>
      </c>
      <c r="D22" s="1">
        <v>44300</v>
      </c>
      <c r="E22" s="2">
        <f t="shared" si="8"/>
        <v>7</v>
      </c>
      <c r="F22">
        <v>-109</v>
      </c>
      <c r="G22">
        <v>-99</v>
      </c>
      <c r="H22">
        <f t="shared" si="0"/>
        <v>11</v>
      </c>
      <c r="I22">
        <f t="shared" ref="I22:I23" si="11">E22/H22</f>
        <v>0.63636363636363635</v>
      </c>
    </row>
    <row r="23" spans="1:9" x14ac:dyDescent="0.15">
      <c r="A23">
        <v>314</v>
      </c>
      <c r="B23" t="str">
        <f t="shared" si="2"/>
        <v>卷22</v>
      </c>
      <c r="C23" s="1">
        <v>44300</v>
      </c>
      <c r="D23" s="1">
        <v>44307</v>
      </c>
      <c r="E23" s="2">
        <f t="shared" si="8"/>
        <v>8</v>
      </c>
      <c r="F23" s="2">
        <v>-98</v>
      </c>
      <c r="G23" s="2">
        <v>-87</v>
      </c>
      <c r="H23">
        <f t="shared" si="0"/>
        <v>12</v>
      </c>
      <c r="I23">
        <f t="shared" si="11"/>
        <v>0.66666666666666663</v>
      </c>
    </row>
    <row r="24" spans="1:9" x14ac:dyDescent="0.15">
      <c r="A24">
        <v>315</v>
      </c>
      <c r="B24" t="str">
        <f t="shared" si="2"/>
        <v>卷23</v>
      </c>
      <c r="C24" s="1">
        <v>44307</v>
      </c>
      <c r="D24" s="1">
        <v>44316</v>
      </c>
      <c r="E24" s="2">
        <f t="shared" si="8"/>
        <v>10</v>
      </c>
      <c r="F24">
        <v>-86</v>
      </c>
      <c r="G24">
        <v>-75</v>
      </c>
      <c r="H24">
        <f t="shared" si="0"/>
        <v>12</v>
      </c>
      <c r="I24">
        <f t="shared" ref="I24" si="12">E24/H24</f>
        <v>0.83333333333333337</v>
      </c>
    </row>
    <row r="25" spans="1:9" x14ac:dyDescent="0.15">
      <c r="A25">
        <v>316</v>
      </c>
      <c r="B25" t="str">
        <f t="shared" si="2"/>
        <v>卷24</v>
      </c>
      <c r="C25" s="1">
        <v>44317</v>
      </c>
      <c r="D25" s="1">
        <v>44325</v>
      </c>
      <c r="E25" s="2">
        <f t="shared" si="8"/>
        <v>9</v>
      </c>
      <c r="F25">
        <v>-74</v>
      </c>
      <c r="G25">
        <v>-68</v>
      </c>
      <c r="H25">
        <f t="shared" si="0"/>
        <v>7</v>
      </c>
      <c r="I25">
        <f t="shared" ref="I25:I27" si="13">E25/H25</f>
        <v>1.2857142857142858</v>
      </c>
    </row>
    <row r="26" spans="1:9" x14ac:dyDescent="0.15">
      <c r="A26">
        <v>317</v>
      </c>
      <c r="B26" t="str">
        <f t="shared" si="2"/>
        <v>卷25</v>
      </c>
      <c r="C26" s="1">
        <v>44325</v>
      </c>
      <c r="D26" s="1">
        <v>44330</v>
      </c>
      <c r="E26" s="2">
        <f t="shared" si="8"/>
        <v>6</v>
      </c>
      <c r="F26">
        <v>-67</v>
      </c>
      <c r="G26">
        <v>-62</v>
      </c>
      <c r="H26">
        <f t="shared" si="0"/>
        <v>6</v>
      </c>
      <c r="I26">
        <f t="shared" ref="I26" si="14">E26/H26</f>
        <v>1</v>
      </c>
    </row>
    <row r="27" spans="1:9" x14ac:dyDescent="0.15">
      <c r="A27">
        <v>318</v>
      </c>
      <c r="B27" t="str">
        <f t="shared" si="2"/>
        <v>卷26</v>
      </c>
      <c r="C27" s="1">
        <v>44331</v>
      </c>
      <c r="D27" s="1">
        <v>44333</v>
      </c>
      <c r="E27" s="2">
        <f t="shared" si="8"/>
        <v>3</v>
      </c>
      <c r="F27">
        <v>-61</v>
      </c>
      <c r="G27">
        <v>-59</v>
      </c>
      <c r="H27">
        <f t="shared" si="0"/>
        <v>3</v>
      </c>
      <c r="I27">
        <f t="shared" si="13"/>
        <v>1</v>
      </c>
    </row>
    <row r="28" spans="1:9" x14ac:dyDescent="0.15">
      <c r="A28">
        <v>319</v>
      </c>
      <c r="B28" t="str">
        <f t="shared" si="2"/>
        <v>卷27</v>
      </c>
      <c r="C28" s="1">
        <v>44334</v>
      </c>
      <c r="D28" s="1">
        <v>44340</v>
      </c>
      <c r="E28" s="2">
        <f t="shared" si="8"/>
        <v>7</v>
      </c>
      <c r="F28" s="2">
        <v>-58</v>
      </c>
      <c r="G28" s="2">
        <v>-49</v>
      </c>
      <c r="H28">
        <f t="shared" si="0"/>
        <v>10</v>
      </c>
      <c r="I28">
        <f t="shared" ref="I28" si="15">E28/H28</f>
        <v>0.7</v>
      </c>
    </row>
    <row r="29" spans="1:9" x14ac:dyDescent="0.15">
      <c r="A29">
        <v>320</v>
      </c>
      <c r="B29" t="str">
        <f t="shared" si="2"/>
        <v>卷28</v>
      </c>
      <c r="C29" s="1">
        <v>44341</v>
      </c>
      <c r="D29" s="1">
        <v>44345</v>
      </c>
      <c r="E29" s="2">
        <f t="shared" ref="E29:E34" si="16">D29-C29+1</f>
        <v>5</v>
      </c>
      <c r="F29" s="2">
        <v>-48</v>
      </c>
      <c r="G29" s="2">
        <v>-42</v>
      </c>
      <c r="H29">
        <f t="shared" si="0"/>
        <v>7</v>
      </c>
      <c r="I29">
        <f t="shared" ref="I29:I34" si="17">E29/H29</f>
        <v>0.7142857142857143</v>
      </c>
    </row>
    <row r="30" spans="1:9" x14ac:dyDescent="0.15">
      <c r="A30">
        <v>321</v>
      </c>
      <c r="B30" t="str">
        <f t="shared" si="2"/>
        <v>卷29</v>
      </c>
      <c r="C30" s="1">
        <v>44346</v>
      </c>
      <c r="D30" s="1">
        <v>44352</v>
      </c>
      <c r="E30" s="2">
        <f t="shared" si="16"/>
        <v>7</v>
      </c>
      <c r="F30" s="2">
        <v>-41</v>
      </c>
      <c r="G30" s="2">
        <v>-33</v>
      </c>
      <c r="H30">
        <f t="shared" si="0"/>
        <v>9</v>
      </c>
      <c r="I30">
        <f t="shared" si="17"/>
        <v>0.77777777777777779</v>
      </c>
    </row>
    <row r="31" spans="1:9" x14ac:dyDescent="0.15">
      <c r="A31">
        <v>322</v>
      </c>
      <c r="B31" t="str">
        <f t="shared" si="2"/>
        <v>卷30</v>
      </c>
      <c r="C31" s="1">
        <v>44353</v>
      </c>
      <c r="D31" s="1">
        <v>44361</v>
      </c>
      <c r="E31" s="2">
        <f t="shared" si="16"/>
        <v>9</v>
      </c>
      <c r="F31" s="2">
        <v>-32</v>
      </c>
      <c r="G31" s="2">
        <v>-23</v>
      </c>
      <c r="H31">
        <f t="shared" si="0"/>
        <v>10</v>
      </c>
      <c r="I31">
        <f t="shared" si="17"/>
        <v>0.9</v>
      </c>
    </row>
    <row r="32" spans="1:9" x14ac:dyDescent="0.15">
      <c r="A32">
        <v>323</v>
      </c>
      <c r="B32" t="str">
        <f t="shared" si="2"/>
        <v>卷31</v>
      </c>
      <c r="C32" s="1">
        <v>44361</v>
      </c>
      <c r="D32" s="1">
        <v>44368</v>
      </c>
      <c r="E32" s="2">
        <f t="shared" si="16"/>
        <v>8</v>
      </c>
      <c r="F32" s="2">
        <v>-22</v>
      </c>
      <c r="G32" s="2">
        <v>-14</v>
      </c>
      <c r="H32">
        <f t="shared" ref="H32:H35" si="18">IF(F32*G32&lt;0,ABS(F32)+ABS(G32),G32-F32+1)</f>
        <v>9</v>
      </c>
      <c r="I32">
        <f t="shared" si="17"/>
        <v>0.88888888888888884</v>
      </c>
    </row>
    <row r="33" spans="1:9" x14ac:dyDescent="0.15">
      <c r="A33">
        <v>324</v>
      </c>
      <c r="B33" t="str">
        <f t="shared" si="2"/>
        <v>卷32</v>
      </c>
      <c r="C33" s="1">
        <v>44369</v>
      </c>
      <c r="D33" s="1">
        <v>44373</v>
      </c>
      <c r="E33" s="2">
        <f t="shared" si="16"/>
        <v>5</v>
      </c>
      <c r="F33" s="2">
        <v>-13</v>
      </c>
      <c r="G33" s="2">
        <v>-8</v>
      </c>
      <c r="H33">
        <f t="shared" si="18"/>
        <v>6</v>
      </c>
      <c r="I33">
        <f t="shared" si="17"/>
        <v>0.83333333333333337</v>
      </c>
    </row>
    <row r="34" spans="1:9" x14ac:dyDescent="0.15">
      <c r="A34">
        <v>325</v>
      </c>
      <c r="B34" t="str">
        <f t="shared" si="2"/>
        <v>卷33</v>
      </c>
      <c r="C34" s="1">
        <v>44373</v>
      </c>
      <c r="D34" s="1">
        <v>44377</v>
      </c>
      <c r="E34" s="2">
        <f t="shared" si="16"/>
        <v>5</v>
      </c>
      <c r="F34" s="2">
        <v>-7</v>
      </c>
      <c r="G34" s="2">
        <v>-6</v>
      </c>
      <c r="H34">
        <f t="shared" si="18"/>
        <v>2</v>
      </c>
      <c r="I34">
        <f t="shared" si="17"/>
        <v>2.5</v>
      </c>
    </row>
    <row r="35" spans="1:9" x14ac:dyDescent="0.15">
      <c r="A35">
        <v>326</v>
      </c>
      <c r="B35" t="str">
        <f t="shared" si="2"/>
        <v>卷34</v>
      </c>
      <c r="C35" s="1">
        <v>44378</v>
      </c>
      <c r="D35" s="1">
        <v>44380</v>
      </c>
      <c r="E35" s="2">
        <f t="shared" ref="E35" si="19">D35-C35+1</f>
        <v>3</v>
      </c>
      <c r="F35" s="2">
        <v>-5</v>
      </c>
      <c r="G35" s="2">
        <v>-3</v>
      </c>
      <c r="H35">
        <f t="shared" si="18"/>
        <v>3</v>
      </c>
      <c r="I35">
        <f t="shared" ref="I35" si="20">E35/H35</f>
        <v>1</v>
      </c>
    </row>
    <row r="36" spans="1:9" x14ac:dyDescent="0.15">
      <c r="A36">
        <v>327</v>
      </c>
      <c r="B36" t="str">
        <f t="shared" si="2"/>
        <v>卷35</v>
      </c>
      <c r="C36" s="1">
        <v>44381</v>
      </c>
      <c r="D36" s="1">
        <v>44385</v>
      </c>
      <c r="E36" s="2">
        <f t="shared" ref="E36" si="21">D36-C36+1</f>
        <v>5</v>
      </c>
      <c r="F36" s="2">
        <v>-2</v>
      </c>
      <c r="G36" s="2">
        <v>2</v>
      </c>
      <c r="H36">
        <f t="shared" ref="H36:H41" si="22">IF(F36*G36&lt;0,ABS(F36)+ABS(G36),G36-F36+1)</f>
        <v>4</v>
      </c>
      <c r="I36">
        <f t="shared" ref="I36" si="23">E36/H36</f>
        <v>1.25</v>
      </c>
    </row>
    <row r="37" spans="1:9" x14ac:dyDescent="0.15">
      <c r="A37">
        <v>328</v>
      </c>
      <c r="B37" t="str">
        <f t="shared" si="2"/>
        <v>卷36</v>
      </c>
      <c r="C37" s="1">
        <v>44386</v>
      </c>
      <c r="D37" s="1">
        <v>44390</v>
      </c>
      <c r="E37" s="2">
        <f t="shared" ref="E37" si="24">D37-C37+1</f>
        <v>5</v>
      </c>
      <c r="F37" s="2">
        <v>3</v>
      </c>
      <c r="G37" s="2">
        <v>8</v>
      </c>
      <c r="H37">
        <f t="shared" si="22"/>
        <v>6</v>
      </c>
      <c r="I37">
        <f t="shared" ref="I37" si="25">E37/H37</f>
        <v>0.83333333333333337</v>
      </c>
    </row>
    <row r="38" spans="1:9" x14ac:dyDescent="0.15">
      <c r="A38">
        <v>401</v>
      </c>
      <c r="B38" t="str">
        <f t="shared" si="2"/>
        <v>卷37</v>
      </c>
      <c r="C38" s="1">
        <v>44391</v>
      </c>
      <c r="D38" s="1">
        <v>44396</v>
      </c>
      <c r="E38" s="2">
        <f t="shared" ref="E38" si="26">D38-C38+1</f>
        <v>6</v>
      </c>
      <c r="F38" s="2">
        <v>9</v>
      </c>
      <c r="G38" s="2">
        <v>14</v>
      </c>
      <c r="H38">
        <f t="shared" si="22"/>
        <v>6</v>
      </c>
      <c r="I38">
        <f t="shared" ref="I38" si="27">E38/H38</f>
        <v>1</v>
      </c>
    </row>
    <row r="39" spans="1:9" x14ac:dyDescent="0.15">
      <c r="A39">
        <v>402</v>
      </c>
      <c r="B39" t="str">
        <f t="shared" si="2"/>
        <v>卷38</v>
      </c>
      <c r="C39" s="1">
        <v>44397</v>
      </c>
      <c r="D39" s="1">
        <v>44403</v>
      </c>
      <c r="E39" s="2">
        <f t="shared" ref="E39" si="28">D39-C39+1</f>
        <v>7</v>
      </c>
      <c r="F39" s="2">
        <v>15</v>
      </c>
      <c r="G39" s="2">
        <v>22</v>
      </c>
      <c r="H39">
        <f t="shared" si="22"/>
        <v>8</v>
      </c>
      <c r="I39">
        <f t="shared" ref="I39" si="29">E39/H39</f>
        <v>0.875</v>
      </c>
    </row>
    <row r="40" spans="1:9" x14ac:dyDescent="0.15">
      <c r="A40">
        <v>403</v>
      </c>
      <c r="B40" t="str">
        <f t="shared" si="2"/>
        <v>卷39</v>
      </c>
      <c r="C40" s="1">
        <v>44404</v>
      </c>
      <c r="D40" s="1">
        <v>44409</v>
      </c>
      <c r="E40" s="2">
        <f t="shared" ref="E40" si="30">D40-C40+1</f>
        <v>6</v>
      </c>
      <c r="F40" s="2">
        <v>23</v>
      </c>
      <c r="G40" s="2">
        <v>24</v>
      </c>
      <c r="H40">
        <f t="shared" si="22"/>
        <v>2</v>
      </c>
      <c r="I40">
        <f t="shared" ref="I40" si="31">E40/H40</f>
        <v>3</v>
      </c>
    </row>
    <row r="41" spans="1:9" x14ac:dyDescent="0.15">
      <c r="A41">
        <v>501</v>
      </c>
      <c r="B41" t="str">
        <f t="shared" si="2"/>
        <v>卷40</v>
      </c>
      <c r="C41" s="1">
        <v>44410</v>
      </c>
      <c r="D41" s="1">
        <v>44416</v>
      </c>
      <c r="E41" s="2">
        <f t="shared" ref="E41" si="32">D41-C41+1</f>
        <v>7</v>
      </c>
      <c r="F41" s="2">
        <v>25</v>
      </c>
      <c r="G41" s="2">
        <v>26</v>
      </c>
      <c r="H41">
        <f t="shared" si="22"/>
        <v>2</v>
      </c>
      <c r="I41">
        <f>E41/H41</f>
        <v>3.5</v>
      </c>
    </row>
    <row r="42" spans="1:9" x14ac:dyDescent="0.15">
      <c r="A42">
        <v>502</v>
      </c>
      <c r="B42" t="str">
        <f t="shared" si="2"/>
        <v>卷41</v>
      </c>
      <c r="C42" s="1">
        <v>44417</v>
      </c>
      <c r="D42" s="1">
        <v>44424</v>
      </c>
      <c r="E42" s="2">
        <f t="shared" ref="E42" si="33">D42-C42+1</f>
        <v>8</v>
      </c>
      <c r="F42" s="2">
        <v>27</v>
      </c>
      <c r="G42" s="2">
        <v>29</v>
      </c>
      <c r="H42">
        <f t="shared" ref="H42" si="34">IF(F42*G42&lt;0,ABS(F42)+ABS(G42),G42-F42+1)</f>
        <v>3</v>
      </c>
      <c r="I42">
        <f>E42/H42</f>
        <v>2.6666666666666665</v>
      </c>
    </row>
    <row r="43" spans="1:9" x14ac:dyDescent="0.15">
      <c r="A43">
        <v>503</v>
      </c>
      <c r="B43" t="str">
        <f t="shared" si="2"/>
        <v>卷42</v>
      </c>
      <c r="C43" s="1">
        <v>44425</v>
      </c>
      <c r="D43" s="1">
        <v>44430</v>
      </c>
      <c r="E43" s="2">
        <f t="shared" ref="E43" si="35">D43-C43+1</f>
        <v>6</v>
      </c>
      <c r="F43" s="2">
        <v>30</v>
      </c>
      <c r="G43" s="2">
        <v>35</v>
      </c>
      <c r="H43">
        <f t="shared" ref="H43" si="36">IF(F43*G43&lt;0,ABS(F43)+ABS(G43),G43-F43+1)</f>
        <v>6</v>
      </c>
      <c r="I43">
        <f>E43/H43</f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5"/>
  <sheetViews>
    <sheetView tabSelected="1" workbookViewId="0">
      <pane ySplit="1" topLeftCell="A15" activePane="bottomLeft" state="frozen"/>
      <selection pane="bottomLeft" activeCell="F22" sqref="F22"/>
    </sheetView>
  </sheetViews>
  <sheetFormatPr defaultRowHeight="13.5" x14ac:dyDescent="0.15"/>
  <cols>
    <col min="6" max="6" width="33.375" customWidth="1"/>
    <col min="7" max="7" width="22.125" customWidth="1"/>
  </cols>
  <sheetData>
    <row r="1" spans="1:9" s="3" customFormat="1" x14ac:dyDescent="0.15">
      <c r="A1" s="3" t="s">
        <v>344</v>
      </c>
      <c r="B1" s="3" t="s">
        <v>346</v>
      </c>
      <c r="C1" s="10" t="s">
        <v>345</v>
      </c>
      <c r="D1" s="3" t="s">
        <v>3</v>
      </c>
      <c r="E1" s="3" t="s">
        <v>4</v>
      </c>
      <c r="F1" s="5" t="s">
        <v>388</v>
      </c>
      <c r="G1" s="5" t="s">
        <v>389</v>
      </c>
      <c r="H1" s="10" t="s">
        <v>368</v>
      </c>
      <c r="I1" s="6" t="s">
        <v>369</v>
      </c>
    </row>
    <row r="2" spans="1:9" x14ac:dyDescent="0.15">
      <c r="A2">
        <v>101</v>
      </c>
      <c r="B2" t="str">
        <f>VLOOKUP($A2,統計!$A:$G,2,)</f>
        <v>卷1</v>
      </c>
      <c r="C2" t="s">
        <v>324</v>
      </c>
      <c r="D2">
        <f>VLOOKUP($A2,統計!$A:$G,6,)</f>
        <v>-403</v>
      </c>
      <c r="E2">
        <f>VLOOKUP($A2,統計!$A:$G,7,)</f>
        <v>-369</v>
      </c>
      <c r="F2" t="s">
        <v>386</v>
      </c>
      <c r="H2" t="s">
        <v>348</v>
      </c>
      <c r="I2" t="str">
        <f>"["&amp;B2&amp;"](筆記/资治通鉴"&amp;SUBSTITUTE(B2,"卷","")&amp;".html)|"&amp;C2&amp;"|"&amp;D2&amp;"|"&amp;E2&amp;"|"&amp;F2&amp;"|"&amp;G2&amp;"|"&amp;H2</f>
        <v>[卷1](筆記/资治通鉴1.html)|周紀一|-403|-369|趙建國前世系圖、趙建國前傳位圖、魏建國前傳位圖、韓建國前傳位圖、田氏代齊前傳位圖、秦四代亂政世系圖、秦四代亂政傳位圖||周威烈王23年至24年、周安王共26年、周烈王至7年</v>
      </c>
    </row>
    <row r="3" spans="1:9" x14ac:dyDescent="0.15">
      <c r="A3">
        <v>102</v>
      </c>
      <c r="B3" t="str">
        <f>VLOOKUP($A3,統計!$A:$G,2,)</f>
        <v>卷2</v>
      </c>
      <c r="C3" t="s">
        <v>325</v>
      </c>
      <c r="D3">
        <f>VLOOKUP($A3,統計!$A:$G,6,)</f>
        <v>-368</v>
      </c>
      <c r="E3">
        <f>VLOOKUP($A3,統計!$A:$G,7,)</f>
        <v>-321</v>
      </c>
      <c r="F3" t="s">
        <v>390</v>
      </c>
      <c r="G3" t="s">
        <v>387</v>
      </c>
      <c r="H3" t="s">
        <v>347</v>
      </c>
      <c r="I3" t="str">
        <f t="shared" ref="I3:I66" si="0">"["&amp;B3&amp;"](筆記/资治通鉴"&amp;SUBSTITUTE(B3,"卷","")&amp;".html)|"&amp;C3&amp;"|"&amp;D3&amp;"|"&amp;E3&amp;"|"&amp;F3&amp;"|"&amp;G3&amp;"|"&amp;H3</f>
        <v>[卷2](筆記/资治通鉴2.html)|周紀二|-368|-321|齊威王時期諸田譜系|商鞅二十等爵|周顯王共48年</v>
      </c>
    </row>
    <row r="4" spans="1:9" x14ac:dyDescent="0.15">
      <c r="A4">
        <v>103</v>
      </c>
      <c r="B4" t="str">
        <f>VLOOKUP($A4,統計!$A:$G,2,)</f>
        <v>卷3</v>
      </c>
      <c r="C4" t="s">
        <v>326</v>
      </c>
      <c r="D4">
        <f>VLOOKUP($A4,統計!$A:$G,6,)</f>
        <v>-320</v>
      </c>
      <c r="E4">
        <f>VLOOKUP($A4,統計!$A:$G,7,)</f>
        <v>-298</v>
      </c>
      <c r="G4" t="s">
        <v>391</v>
      </c>
      <c r="H4" t="s">
        <v>349</v>
      </c>
      <c r="I4" t="str">
        <f t="shared" si="0"/>
        <v>[卷3](筆記/资治通鉴3.html)|周紀三|-320|-298||古蜀國世系|周慎靚王共6年、周赧王至17年</v>
      </c>
    </row>
    <row r="5" spans="1:9" x14ac:dyDescent="0.15">
      <c r="A5">
        <v>104</v>
      </c>
      <c r="B5" t="str">
        <f>VLOOKUP($A5,統計!$A:$G,2,)</f>
        <v>卷4</v>
      </c>
      <c r="C5" t="s">
        <v>327</v>
      </c>
      <c r="D5">
        <f>VLOOKUP($A5,統計!$A:$G,6,)</f>
        <v>-297</v>
      </c>
      <c r="E5">
        <f>VLOOKUP($A5,統計!$A:$G,7,)</f>
        <v>-273</v>
      </c>
      <c r="G5" t="s">
        <v>392</v>
      </c>
      <c r="H5" t="s">
        <v>350</v>
      </c>
      <c r="I5" t="str">
        <f t="shared" si="0"/>
        <v>[卷4](筆記/资治通鉴4.html)|周紀四|-297|-273||楚国都城与各种郢都、西周國、東周國|周赧王18年至42年</v>
      </c>
    </row>
    <row r="6" spans="1:9" x14ac:dyDescent="0.15">
      <c r="A6">
        <v>105</v>
      </c>
      <c r="B6" t="str">
        <f>VLOOKUP($A6,統計!$A:$G,2,)</f>
        <v>卷5</v>
      </c>
      <c r="C6" t="s">
        <v>328</v>
      </c>
      <c r="D6">
        <f>VLOOKUP($A6,統計!$A:$G,6,)</f>
        <v>-272</v>
      </c>
      <c r="E6">
        <f>VLOOKUP($A6,統計!$A:$G,7,)</f>
        <v>-256</v>
      </c>
      <c r="F6" t="s">
        <v>393</v>
      </c>
      <c r="H6" t="s">
        <v>351</v>
      </c>
      <c r="I6" t="str">
        <f t="shared" si="0"/>
        <v>[卷5](筆記/资治通鉴5.html)|周紀五|-272|-256|孔子世系简图(至秦)、秦始皇关系图||周赧王43年至59年</v>
      </c>
    </row>
    <row r="7" spans="1:9" x14ac:dyDescent="0.15">
      <c r="A7">
        <v>201</v>
      </c>
      <c r="B7" t="str">
        <f>VLOOKUP($A7,統計!$A:$G,2,)</f>
        <v>卷6</v>
      </c>
      <c r="C7" t="s">
        <v>329</v>
      </c>
      <c r="D7">
        <f>VLOOKUP($A7,統計!$A:$G,6,)</f>
        <v>-255</v>
      </c>
      <c r="E7">
        <f>VLOOKUP($A7,統計!$A:$G,7,)</f>
        <v>-228</v>
      </c>
      <c r="G7" t="s">
        <v>394</v>
      </c>
      <c r="H7" t="s">
        <v>352</v>
      </c>
      <c r="I7" t="str">
        <f t="shared" si="0"/>
        <v>[卷6](筆記/资治通鉴6.html)|秦紀一|-255|-228||韓國都城變遷史|秦昭襄王52年至56年、秦孝文王共1年、秦莊襄王共3年、秦王政至19年</v>
      </c>
    </row>
    <row r="8" spans="1:9" x14ac:dyDescent="0.15">
      <c r="A8">
        <v>202</v>
      </c>
      <c r="B8" t="str">
        <f>VLOOKUP($A8,統計!$A:$G,2,)</f>
        <v>卷7</v>
      </c>
      <c r="C8" t="s">
        <v>330</v>
      </c>
      <c r="D8">
        <f>VLOOKUP($A8,統計!$A:$G,6,)</f>
        <v>-227</v>
      </c>
      <c r="E8">
        <f>VLOOKUP($A8,統計!$A:$G,7,)</f>
        <v>-209</v>
      </c>
      <c r="F8" t="s">
        <v>395</v>
      </c>
      <c r="H8" t="s">
        <v>353</v>
      </c>
      <c r="I8" t="str">
        <f t="shared" si="0"/>
        <v>[卷7](筆記/资治通鉴7.html)|秦紀二|-227|-209|王翦家族、蒙驁家族、項燕家族||秦始皇20年至37年、秦二世元年</v>
      </c>
    </row>
    <row r="9" spans="1:9" x14ac:dyDescent="0.15">
      <c r="A9">
        <v>203</v>
      </c>
      <c r="B9" t="str">
        <f>VLOOKUP($A9,統計!$A:$G,2,)</f>
        <v>卷8</v>
      </c>
      <c r="C9" t="s">
        <v>331</v>
      </c>
      <c r="D9">
        <f>VLOOKUP($A9,統計!$A:$G,6,)</f>
        <v>-208</v>
      </c>
      <c r="E9">
        <f>VLOOKUP($A9,統計!$A:$G,7,)</f>
        <v>-207</v>
      </c>
      <c r="H9" t="s">
        <v>354</v>
      </c>
      <c r="I9" t="str">
        <f t="shared" si="0"/>
        <v>[卷8](筆記/资治通鉴8.html)|秦紀三|-208|-207|||秦二世2年至3年</v>
      </c>
    </row>
    <row r="10" spans="1:9" x14ac:dyDescent="0.15">
      <c r="A10">
        <v>301</v>
      </c>
      <c r="B10" t="str">
        <f>VLOOKUP($A10,統計!$A:$G,2,)</f>
        <v>卷9</v>
      </c>
      <c r="C10" t="s">
        <v>332</v>
      </c>
      <c r="D10">
        <f>VLOOKUP($A10,統計!$A:$G,6,)</f>
        <v>-206</v>
      </c>
      <c r="E10">
        <f>VLOOKUP($A10,統計!$A:$G,7,)</f>
        <v>-205</v>
      </c>
      <c r="F10" t="s">
        <v>397</v>
      </c>
      <c r="G10" t="s">
        <v>396</v>
      </c>
      <c r="H10" t="s">
        <v>362</v>
      </c>
      <c r="I10" t="str">
        <f t="shared" si="0"/>
        <v>[卷9](筆記/资治通鉴9.html)|漢紀一|-206|-205|秦末漢初政權逗逼分裂圖|歷代歲首表|楚漢至2年</v>
      </c>
    </row>
    <row r="11" spans="1:9" x14ac:dyDescent="0.15">
      <c r="A11">
        <v>302</v>
      </c>
      <c r="B11" t="str">
        <f>VLOOKUP($A11,統計!$A:$G,2,)</f>
        <v>卷10</v>
      </c>
      <c r="C11" t="s">
        <v>333</v>
      </c>
      <c r="D11">
        <f>VLOOKUP($A11,統計!$A:$G,6,)</f>
        <v>-204</v>
      </c>
      <c r="E11">
        <f>VLOOKUP($A11,統計!$A:$G,7,)</f>
        <v>-203</v>
      </c>
      <c r="G11" t="s">
        <v>398</v>
      </c>
      <c r="H11" t="s">
        <v>355</v>
      </c>
      <c r="I11" t="str">
        <f t="shared" si="0"/>
        <v>[卷10](筆記/资治通鉴10.html)|漢紀二|-204|-203||周礼宴请等级、韓信戰役表|楚漢3年至4年</v>
      </c>
    </row>
    <row r="12" spans="1:9" x14ac:dyDescent="0.15">
      <c r="A12">
        <v>303</v>
      </c>
      <c r="B12" t="str">
        <f>VLOOKUP($A12,統計!$A:$G,2,)</f>
        <v>卷11</v>
      </c>
      <c r="C12" t="s">
        <v>334</v>
      </c>
      <c r="D12">
        <f>VLOOKUP($A12,統計!$A:$G,6,)</f>
        <v>-202</v>
      </c>
      <c r="E12">
        <f>VLOOKUP($A12,統計!$A:$G,7,)</f>
        <v>-200</v>
      </c>
      <c r="G12" t="s">
        <v>399</v>
      </c>
      <c r="H12" t="s">
        <v>356</v>
      </c>
      <c r="I12" t="str">
        <f t="shared" si="0"/>
        <v>[卷11](筆記/资治通鉴11.html)|漢紀三|-202|-200||诏书形式、驿站交通规格、鞋类型|漢高祖5年至7年</v>
      </c>
    </row>
    <row r="13" spans="1:9" x14ac:dyDescent="0.15">
      <c r="A13">
        <v>304</v>
      </c>
      <c r="B13" t="str">
        <f>VLOOKUP($A13,統計!$A:$G,2,)</f>
        <v>卷12</v>
      </c>
      <c r="C13" t="s">
        <v>335</v>
      </c>
      <c r="D13">
        <f>VLOOKUP($A13,統計!$A:$G,6,)</f>
        <v>-199</v>
      </c>
      <c r="E13">
        <f>VLOOKUP($A13,統計!$A:$G,7,)</f>
        <v>-188</v>
      </c>
      <c r="H13" t="s">
        <v>357</v>
      </c>
      <c r="I13" t="str">
        <f t="shared" si="0"/>
        <v>[卷12](筆記/资治通鉴12.html)|漢紀四|-199|-188|||漢高祖8年至12年、漢惠帝共7年</v>
      </c>
    </row>
    <row r="14" spans="1:9" x14ac:dyDescent="0.15">
      <c r="A14">
        <v>305</v>
      </c>
      <c r="B14" t="str">
        <f>VLOOKUP($A14,統計!$A:$G,2,)</f>
        <v>卷13</v>
      </c>
      <c r="C14" t="s">
        <v>336</v>
      </c>
      <c r="D14">
        <f>VLOOKUP($A14,統計!$A:$G,6,)</f>
        <v>-187</v>
      </c>
      <c r="E14">
        <f>VLOOKUP($A14,統計!$A:$G,7,)</f>
        <v>-178</v>
      </c>
      <c r="F14" t="s">
        <v>400</v>
      </c>
      <c r="G14" t="s">
        <v>401</v>
      </c>
      <c r="H14" t="s">
        <v>358</v>
      </c>
      <c r="I14" t="str">
        <f t="shared" si="0"/>
        <v>[卷13](筆記/资治通鉴13.html)|漢紀五|-187|-178|諸呂世系圖|汉惠帝挂名子嗣表|漢高后共8年、漢文帝至2年</v>
      </c>
    </row>
    <row r="15" spans="1:9" x14ac:dyDescent="0.15">
      <c r="A15">
        <v>306</v>
      </c>
      <c r="B15" t="str">
        <f>VLOOKUP($A15,統計!$A:$G,2,)</f>
        <v>卷14</v>
      </c>
      <c r="C15" t="s">
        <v>337</v>
      </c>
      <c r="D15">
        <f>VLOOKUP($A15,統計!$A:$G,6,)</f>
        <v>-177</v>
      </c>
      <c r="E15">
        <f>VLOOKUP($A15,統計!$A:$G,7,)</f>
        <v>-170</v>
      </c>
      <c r="G15" t="s">
        <v>402</v>
      </c>
      <c r="H15" t="s">
        <v>359</v>
      </c>
      <c r="I15" t="str">
        <f t="shared" si="0"/>
        <v>[卷14](筆記/资治通鉴14.html)|漢紀六|-177|-170||汉历代皇帝生前庙名、大夫罪名表、各类彗星|漢文帝3年至10年</v>
      </c>
    </row>
    <row r="16" spans="1:9" x14ac:dyDescent="0.15">
      <c r="A16">
        <v>307</v>
      </c>
      <c r="B16" t="str">
        <f>VLOOKUP($A16,統計!$A:$G,2,)</f>
        <v>卷15</v>
      </c>
      <c r="C16" t="s">
        <v>338</v>
      </c>
      <c r="D16">
        <f>VLOOKUP($A16,統計!$A:$G,6,)</f>
        <v>-169</v>
      </c>
      <c r="E16">
        <f>VLOOKUP($A16,統計!$A:$G,7,)</f>
        <v>-155</v>
      </c>
      <c r="G16" t="s">
        <v>403</v>
      </c>
      <c r="H16" t="s">
        <v>360</v>
      </c>
      <c r="I16" t="str">
        <f t="shared" si="0"/>
        <v>[卷15](筆記/资治通鉴15.html)|漢紀七|-169|-155||秦汉三公九卿概要|漢文帝11年至23年、漢景帝至2年</v>
      </c>
    </row>
    <row r="17" spans="1:9" x14ac:dyDescent="0.15">
      <c r="A17">
        <v>308</v>
      </c>
      <c r="B17" t="str">
        <f>VLOOKUP($A17,統計!$A:$G,2,)</f>
        <v>卷16</v>
      </c>
      <c r="C17" t="s">
        <v>339</v>
      </c>
      <c r="D17">
        <f>VLOOKUP($A17,統計!$A:$G,6,)</f>
        <v>-154</v>
      </c>
      <c r="E17">
        <f>VLOOKUP($A17,統計!$A:$G,7,)</f>
        <v>-141</v>
      </c>
      <c r="F17" t="s">
        <v>405</v>
      </c>
      <c r="G17" t="s">
        <v>404</v>
      </c>
      <c r="H17" t="s">
        <v>361</v>
      </c>
      <c r="I17" t="str">
        <f t="shared" si="0"/>
        <v>[卷16](筆記/资治通鉴16.html)|漢紀八|-154|-141|七国之乱世系图、臧兒田竇世系圖|汉徭役类型|漢景帝3年至16年</v>
      </c>
    </row>
    <row r="18" spans="1:9" x14ac:dyDescent="0.15">
      <c r="A18">
        <v>309</v>
      </c>
      <c r="B18" t="str">
        <f>VLOOKUP($A18,統計!$A:$G,2,)</f>
        <v>卷17</v>
      </c>
      <c r="C18" t="s">
        <v>340</v>
      </c>
      <c r="D18">
        <f>VLOOKUP($A18,統計!$A:$G,6,)</f>
        <v>-140</v>
      </c>
      <c r="E18">
        <f>VLOOKUP($A18,統計!$A:$G,7,)</f>
        <v>-134</v>
      </c>
      <c r="F18" t="s">
        <v>407</v>
      </c>
      <c r="G18" t="s">
        <v>406</v>
      </c>
      <c r="H18" t="s">
        <v>363</v>
      </c>
      <c r="I18" t="str">
        <f t="shared" si="0"/>
        <v>[卷17](筆記/资治通鉴17.html)|漢紀九|-140|-134|衛霍裙帶世系|牢獄別稱|漢武帝至7年</v>
      </c>
    </row>
    <row r="19" spans="1:9" x14ac:dyDescent="0.15">
      <c r="A19">
        <v>310</v>
      </c>
      <c r="B19" t="str">
        <f>VLOOKUP($A19,統計!$A:$G,2,)</f>
        <v>卷18</v>
      </c>
      <c r="C19" t="s">
        <v>341</v>
      </c>
      <c r="D19">
        <f>VLOOKUP($A19,統計!$A:$G,6,)</f>
        <v>-133</v>
      </c>
      <c r="E19">
        <f>VLOOKUP($A19,統計!$A:$G,7,)</f>
        <v>-125</v>
      </c>
      <c r="G19" t="s">
        <v>408</v>
      </c>
      <c r="H19" t="s">
        <v>364</v>
      </c>
      <c r="I19" t="str">
        <f t="shared" si="0"/>
        <v>[卷18](筆記/资治通鉴18.html)|漢紀十|-133|-125||武帝時期漢匈重要戰役|漢武帝8年至16年</v>
      </c>
    </row>
    <row r="20" spans="1:9" x14ac:dyDescent="0.15">
      <c r="A20">
        <v>311</v>
      </c>
      <c r="B20" t="str">
        <f>VLOOKUP($A20,統計!$A:$G,2,)</f>
        <v>卷19</v>
      </c>
      <c r="C20" t="s">
        <v>342</v>
      </c>
      <c r="D20">
        <f>VLOOKUP($A20,統計!$A:$G,6,)</f>
        <v>-124</v>
      </c>
      <c r="E20">
        <f>VLOOKUP($A20,統計!$A:$G,7,)</f>
        <v>-119</v>
      </c>
      <c r="F20" t="s">
        <v>410</v>
      </c>
      <c r="G20" t="s">
        <v>409</v>
      </c>
      <c r="H20" t="s">
        <v>365</v>
      </c>
      <c r="I20" t="str">
        <f t="shared" si="0"/>
        <v>[卷19](筆記/资治通鉴19.html)|漢紀十一|-124|-119|淮南衡山谋反世系、死守外戚的平阳侯曹氏|武功爵表、张骞两次探索各国纪要、白鹿皮币|漢武帝17年至22年</v>
      </c>
    </row>
    <row r="21" spans="1:9" x14ac:dyDescent="0.15">
      <c r="A21">
        <v>312</v>
      </c>
      <c r="B21" t="str">
        <f>VLOOKUP($A21,統計!$A:$G,2,)</f>
        <v>卷20</v>
      </c>
      <c r="C21" t="s">
        <v>343</v>
      </c>
      <c r="D21">
        <f>VLOOKUP($A21,統計!$A:$G,6,)</f>
        <v>-118</v>
      </c>
      <c r="E21">
        <f>VLOOKUP($A21,統計!$A:$G,7,)</f>
        <v>-110</v>
      </c>
      <c r="G21" t="s">
        <v>411</v>
      </c>
      <c r="H21" t="s">
        <v>370</v>
      </c>
      <c r="I21" t="str">
        <f t="shared" si="0"/>
        <v>[卷20](筆記/资治通鉴20.html)|漢紀十二|-118|-110||西南诸夷|漢武帝17年至23年至31年</v>
      </c>
    </row>
    <row r="22" spans="1:9" x14ac:dyDescent="0.15">
      <c r="A22">
        <v>313</v>
      </c>
      <c r="B22" t="str">
        <f>VLOOKUP($A22,統計!$A:$G,2,)</f>
        <v>卷21</v>
      </c>
      <c r="C22" t="s">
        <v>50</v>
      </c>
      <c r="D22">
        <f>VLOOKUP($A22,統計!$A:$G,6,)</f>
        <v>-109</v>
      </c>
      <c r="E22">
        <f>VLOOKUP($A22,統計!$A:$G,7,)</f>
        <v>-99</v>
      </c>
      <c r="H22" t="s">
        <v>371</v>
      </c>
      <c r="I22" t="str">
        <f t="shared" si="0"/>
        <v>[卷21](筆記/资治通鉴21.html)|漢紀十三|-109|-99|||漢武帝32年至42年</v>
      </c>
    </row>
    <row r="23" spans="1:9" x14ac:dyDescent="0.15">
      <c r="A23">
        <v>314</v>
      </c>
      <c r="B23" t="str">
        <f>VLOOKUP($A23,統計!$A:$G,2,)</f>
        <v>卷22</v>
      </c>
      <c r="C23" t="s">
        <v>51</v>
      </c>
      <c r="D23">
        <f>VLOOKUP($A23,統計!$A:$G,6,)</f>
        <v>-98</v>
      </c>
      <c r="E23">
        <f>VLOOKUP($A23,統計!$A:$G,7,)</f>
        <v>-87</v>
      </c>
      <c r="G23" t="s">
        <v>412</v>
      </c>
      <c r="H23" t="s">
        <v>372</v>
      </c>
      <c r="I23" t="str">
        <f t="shared" si="0"/>
        <v>[卷22](筆記/资治通鉴22.html)|漢紀十四|-98|-87||西漢時期匈奴官制、汉武帝子嗣、人臣功五品|漢武帝43年至54年</v>
      </c>
    </row>
    <row r="24" spans="1:9" x14ac:dyDescent="0.15">
      <c r="A24">
        <v>315</v>
      </c>
      <c r="B24" t="str">
        <f>VLOOKUP($A24,統計!$A:$G,2,)</f>
        <v>卷23</v>
      </c>
      <c r="C24" t="s">
        <v>52</v>
      </c>
      <c r="D24">
        <f>VLOOKUP($A24,統計!$A:$G,6,)</f>
        <v>-86</v>
      </c>
      <c r="E24">
        <f>VLOOKUP($A24,統計!$A:$G,7,)</f>
        <v>-75</v>
      </c>
      <c r="F24" t="s">
        <v>413</v>
      </c>
      <c r="H24" t="s">
        <v>373</v>
      </c>
      <c r="I24" t="str">
        <f t="shared" si="0"/>
        <v>[卷23](筆記/资治通鉴23.html)|漢紀十五|-86|-75|匈奴五单于争立背景、假設蓋主嫁王充、上官皇后世系||漢昭帝至12年</v>
      </c>
    </row>
    <row r="25" spans="1:9" x14ac:dyDescent="0.15">
      <c r="A25">
        <v>316</v>
      </c>
      <c r="B25" t="str">
        <f>VLOOKUP($A25,統計!$A:$G,2,)</f>
        <v>卷24</v>
      </c>
      <c r="C25" t="s">
        <v>53</v>
      </c>
      <c r="D25">
        <f>VLOOKUP($A25,統計!$A:$G,6,)</f>
        <v>-74</v>
      </c>
      <c r="E25">
        <f>VLOOKUP($A25,統計!$A:$G,7,)</f>
        <v>-68</v>
      </c>
      <c r="F25" t="s">
        <v>414</v>
      </c>
      <c r="G25" t="s">
        <v>415</v>
      </c>
      <c r="H25" t="s">
        <v>374</v>
      </c>
      <c r="I25" t="str">
        <f t="shared" si="0"/>
        <v>[卷24](筆記/资治通鉴24.html)|漢紀十六|-74|-68|漢武帝子嗣皇帝示意圖、霍光世系|西漢綬帶顏色、各時代盜墓信息|漢昭帝13年、漢廢帝、漢宣帝至6年</v>
      </c>
    </row>
    <row r="26" spans="1:9" x14ac:dyDescent="0.15">
      <c r="A26">
        <v>317</v>
      </c>
      <c r="B26" t="str">
        <f>VLOOKUP($A26,統計!$A:$G,2,)</f>
        <v>卷25</v>
      </c>
      <c r="C26" t="s">
        <v>54</v>
      </c>
      <c r="D26">
        <f>VLOOKUP($A26,統計!$A:$G,6,)</f>
        <v>-67</v>
      </c>
      <c r="E26">
        <f>VLOOKUP($A26,統計!$A:$G,7,)</f>
        <v>-62</v>
      </c>
      <c r="G26" t="s">
        <v>416</v>
      </c>
      <c r="H26" t="s">
        <v>375</v>
      </c>
      <c r="I26" t="str">
        <f t="shared" si="0"/>
        <v>[卷25](筆記/资治通鉴25.html)|漢紀十七|-67|-62||五爭車師|漢宣帝7年至12年</v>
      </c>
    </row>
    <row r="27" spans="1:9" x14ac:dyDescent="0.15">
      <c r="A27">
        <v>318</v>
      </c>
      <c r="B27" t="str">
        <f>VLOOKUP($A27,統計!$A:$G,2,)</f>
        <v>卷26</v>
      </c>
      <c r="C27" t="s">
        <v>55</v>
      </c>
      <c r="D27">
        <f>VLOOKUP($A27,統計!$A:$G,6,)</f>
        <v>-61</v>
      </c>
      <c r="E27">
        <f>VLOOKUP($A27,統計!$A:$G,7,)</f>
        <v>-59</v>
      </c>
      <c r="H27" s="11" t="s">
        <v>376</v>
      </c>
      <c r="I27" t="str">
        <f t="shared" si="0"/>
        <v>[卷26](筆記/资治通鉴26.html)|漢紀十八|-61|-59|||漢宣帝13年至15年</v>
      </c>
    </row>
    <row r="28" spans="1:9" x14ac:dyDescent="0.15">
      <c r="A28">
        <v>319</v>
      </c>
      <c r="B28" t="str">
        <f>VLOOKUP($A28,統計!$A:$G,2,)</f>
        <v>卷27</v>
      </c>
      <c r="C28" t="s">
        <v>56</v>
      </c>
      <c r="D28">
        <f>VLOOKUP($A28,統計!$A:$G,6,)</f>
        <v>-58</v>
      </c>
      <c r="E28">
        <f>VLOOKUP($A28,統計!$A:$G,7,)</f>
        <v>-49</v>
      </c>
      <c r="F28" t="s">
        <v>418</v>
      </c>
      <c r="G28" t="s">
        <v>417</v>
      </c>
      <c r="H28" t="s">
        <v>377</v>
      </c>
      <c r="I28" t="str">
        <f t="shared" si="0"/>
        <v>[卷27](筆記/资治通鉴27.html)|漢紀十九|-58|-49|麒麟閣十一功臣成分|五單于爭立表|漢宣帝16年至25年</v>
      </c>
    </row>
    <row r="29" spans="1:9" x14ac:dyDescent="0.15">
      <c r="A29">
        <v>320</v>
      </c>
      <c r="B29" t="str">
        <f>VLOOKUP($A29,統計!$A:$G,2,)</f>
        <v>卷28</v>
      </c>
      <c r="C29" t="s">
        <v>57</v>
      </c>
      <c r="D29">
        <f>VLOOKUP($A29,統計!$A:$G,6,)</f>
        <v>-48</v>
      </c>
      <c r="E29">
        <f>VLOOKUP($A29,統計!$A:$G,7,)</f>
        <v>-42</v>
      </c>
      <c r="G29" t="s">
        <v>419</v>
      </c>
      <c r="H29" t="s">
        <v>378</v>
      </c>
      <c r="I29" t="str">
        <f t="shared" si="0"/>
        <v>[卷28](筆記/资治通鉴28.html)|漢紀二十|-48|-42||蕭史黨爭表、舜命九官（尚書）|漢元帝至7年</v>
      </c>
    </row>
    <row r="30" spans="1:9" x14ac:dyDescent="0.15">
      <c r="A30">
        <v>321</v>
      </c>
      <c r="B30" t="str">
        <f>VLOOKUP($A30,統計!$A:$G,2,)</f>
        <v>卷29</v>
      </c>
      <c r="C30" t="s">
        <v>58</v>
      </c>
      <c r="D30">
        <f>VLOOKUP($A30,統計!$A:$G,6,)</f>
        <v>-41</v>
      </c>
      <c r="E30">
        <f>VLOOKUP($A30,統計!$A:$G,7,)</f>
        <v>-33</v>
      </c>
      <c r="F30" t="s">
        <v>420</v>
      </c>
      <c r="H30" s="11" t="s">
        <v>379</v>
      </c>
      <c r="I30" t="str">
        <f t="shared" si="0"/>
        <v>[卷29](筆記/资治通鉴29.html)|漢紀二十一|-41|-33|金日磾及班彪世系||漢元帝8年至16年</v>
      </c>
    </row>
    <row r="31" spans="1:9" x14ac:dyDescent="0.15">
      <c r="A31">
        <v>322</v>
      </c>
      <c r="B31" t="str">
        <f>VLOOKUP($A31,統計!$A:$G,2,)</f>
        <v>卷30</v>
      </c>
      <c r="C31" t="s">
        <v>59</v>
      </c>
      <c r="D31">
        <f>VLOOKUP($A31,統計!$A:$G,6,)</f>
        <v>-32</v>
      </c>
      <c r="E31">
        <f>VLOOKUP($A31,統計!$A:$G,7,)</f>
        <v>-23</v>
      </c>
      <c r="F31" t="s">
        <v>421</v>
      </c>
      <c r="H31" s="11" t="s">
        <v>380</v>
      </c>
      <c r="I31" t="str">
        <f t="shared" si="0"/>
        <v>[卷30](筆記/资治通鉴30.html)|漢紀二十二|-32|-23|呼韓邪世系||漢成帝至10年</v>
      </c>
    </row>
    <row r="32" spans="1:9" x14ac:dyDescent="0.15">
      <c r="A32">
        <v>323</v>
      </c>
      <c r="B32" t="str">
        <f>VLOOKUP($A32,統計!$A:$G,2,)</f>
        <v>卷31</v>
      </c>
      <c r="C32" t="s">
        <v>60</v>
      </c>
      <c r="D32">
        <f>VLOOKUP($A32,統計!$A:$G,6,)</f>
        <v>-22</v>
      </c>
      <c r="E32">
        <f>VLOOKUP($A32,統計!$A:$G,7,)</f>
        <v>-14</v>
      </c>
      <c r="F32" t="s">
        <v>422</v>
      </c>
      <c r="G32" t="s">
        <v>423</v>
      </c>
      <c r="H32" t="s">
        <v>381</v>
      </c>
      <c r="I32" t="str">
        <f t="shared" si="0"/>
        <v>[卷31](筆記/资治通鉴31.html)|漢紀二十三|-22|-14|許平君世系、班氏世系|墳形製|漢成帝11年19年</v>
      </c>
    </row>
    <row r="33" spans="1:9" x14ac:dyDescent="0.15">
      <c r="A33">
        <v>324</v>
      </c>
      <c r="B33" t="str">
        <f>VLOOKUP($A33,統計!$A:$G,2,)</f>
        <v>卷32</v>
      </c>
      <c r="C33" t="s">
        <v>61</v>
      </c>
      <c r="D33">
        <f>VLOOKUP($A33,統計!$A:$G,6,)</f>
        <v>-13</v>
      </c>
      <c r="E33">
        <f>VLOOKUP($A33,統計!$A:$G,7,)</f>
        <v>-8</v>
      </c>
      <c r="F33" t="s">
        <v>424</v>
      </c>
      <c r="H33" t="s">
        <v>382</v>
      </c>
      <c r="I33" t="str">
        <f t="shared" si="0"/>
        <v>[卷32](筆記/资治通鉴32.html)|漢紀二十四|-13|-8|馮奉世世系||漢成帝20年至25年</v>
      </c>
    </row>
    <row r="34" spans="1:9" x14ac:dyDescent="0.15">
      <c r="A34">
        <v>325</v>
      </c>
      <c r="B34" t="str">
        <f>VLOOKUP($A34,統計!$A:$G,2,)</f>
        <v>卷33</v>
      </c>
      <c r="C34" t="s">
        <v>62</v>
      </c>
      <c r="D34">
        <f>VLOOKUP($A34,統計!$A:$G,6,)</f>
        <v>-7</v>
      </c>
      <c r="E34">
        <f>VLOOKUP($A34,統計!$A:$G,7,)</f>
        <v>-6</v>
      </c>
      <c r="F34" t="s">
        <v>425</v>
      </c>
      <c r="H34" t="s">
        <v>383</v>
      </c>
      <c r="I34" t="str">
        <f t="shared" si="0"/>
        <v>[卷33](筆記/资治通鉴33.html)|漢紀二十五|-7|-6|傅丁太后世系||漢成帝26年、漢哀帝元年</v>
      </c>
    </row>
    <row r="35" spans="1:9" x14ac:dyDescent="0.15">
      <c r="A35">
        <v>326</v>
      </c>
      <c r="B35" t="str">
        <f>VLOOKUP($A35,統計!$A:$G,2,)</f>
        <v>卷34</v>
      </c>
      <c r="C35" t="s">
        <v>63</v>
      </c>
      <c r="D35">
        <f>VLOOKUP($A35,統計!$A:$G,6,)</f>
        <v>-5</v>
      </c>
      <c r="E35">
        <f>VLOOKUP($A35,統計!$A:$G,7,)</f>
        <v>-3</v>
      </c>
      <c r="G35" t="s">
        <v>426</v>
      </c>
      <c r="H35" t="s">
        <v>384</v>
      </c>
      <c r="I35" t="str">
        <f t="shared" si="0"/>
        <v>[卷34](筆記/资治通鉴34.html)|漢紀二十六|-5|-3||西漢帝王男寵表|漢哀帝2年至4年</v>
      </c>
    </row>
    <row r="36" spans="1:9" x14ac:dyDescent="0.15">
      <c r="A36">
        <v>327</v>
      </c>
      <c r="B36" t="str">
        <f>VLOOKUP($A36,統計!$A:$G,2,)</f>
        <v>卷35</v>
      </c>
      <c r="C36" t="s">
        <v>64</v>
      </c>
      <c r="D36">
        <f>VLOOKUP($A36,統計!$A:$G,6,)</f>
        <v>-2</v>
      </c>
      <c r="E36">
        <f>VLOOKUP($A36,統計!$A:$G,7,)</f>
        <v>2</v>
      </c>
      <c r="F36" t="s">
        <v>428</v>
      </c>
      <c r="G36" t="s">
        <v>427</v>
      </c>
      <c r="H36" t="s">
        <v>385</v>
      </c>
      <c r="I36" t="str">
        <f t="shared" si="0"/>
        <v>[卷35](筆記/资治通鉴35.html)|漢紀二十七|-2|2|衛子夫後衛氏世系|新三公分職|漢哀帝5年至6年、漢平帝至2年</v>
      </c>
    </row>
    <row r="37" spans="1:9" x14ac:dyDescent="0.15">
      <c r="A37">
        <v>328</v>
      </c>
      <c r="B37" t="str">
        <f>VLOOKUP($A37,統計!$A:$G,2,)</f>
        <v>卷36</v>
      </c>
      <c r="C37" t="s">
        <v>65</v>
      </c>
      <c r="D37">
        <f>VLOOKUP($A37,統計!$A:$G,6,)</f>
        <v>3</v>
      </c>
      <c r="E37">
        <f>VLOOKUP($A37,統計!$A:$G,7,)</f>
        <v>8</v>
      </c>
      <c r="G37" t="s">
        <v>429</v>
      </c>
      <c r="H37" t="s">
        <v>430</v>
      </c>
      <c r="I37" t="str">
        <f t="shared" si="0"/>
        <v>[卷36](筆記/资治通鉴36.html)|漢紀二十八|3|8||九錫之法|漢平帝3年至6年、王莽居攝、始初至3年</v>
      </c>
    </row>
    <row r="38" spans="1:9" x14ac:dyDescent="0.15">
      <c r="A38">
        <v>401</v>
      </c>
      <c r="B38" t="str">
        <f>VLOOKUP($A38,統計!$A:$G,2,)</f>
        <v>卷37</v>
      </c>
      <c r="C38" t="s">
        <v>66</v>
      </c>
      <c r="D38">
        <f>VLOOKUP($A38,統計!$A:$G,6,)</f>
        <v>9</v>
      </c>
      <c r="E38">
        <f>VLOOKUP($A38,統計!$A:$G,7,)</f>
        <v>14</v>
      </c>
      <c r="G38" t="s">
        <v>432</v>
      </c>
      <c r="H38" t="s">
        <v>431</v>
      </c>
      <c r="I38" t="str">
        <f t="shared" si="0"/>
        <v>[卷37](筆記/资治通鉴37.html)|漢紀二十九|9|14||王莽十一公表、漢官儀印制|王莽至6年</v>
      </c>
    </row>
    <row r="39" spans="1:9" x14ac:dyDescent="0.15">
      <c r="A39">
        <v>402</v>
      </c>
      <c r="B39" t="str">
        <f>VLOOKUP($A39,統計!$A:$G,2,)</f>
        <v>卷38</v>
      </c>
      <c r="C39" t="s">
        <v>67</v>
      </c>
      <c r="D39">
        <f>VLOOKUP($A39,統計!$A:$G,6,)</f>
        <v>15</v>
      </c>
      <c r="E39">
        <f>VLOOKUP($A39,統計!$A:$G,7,)</f>
        <v>22</v>
      </c>
      <c r="G39" t="s">
        <v>434</v>
      </c>
      <c r="H39" s="11" t="s">
        <v>433</v>
      </c>
      <c r="I39" t="str">
        <f t="shared" si="0"/>
        <v>[卷38](筆記/资治通鉴38.html)|漢紀三十|15|22||王莽滅親表、漢儒天子妻妾制|王莽7年至14年</v>
      </c>
    </row>
    <row r="40" spans="1:9" x14ac:dyDescent="0.15">
      <c r="A40">
        <v>403</v>
      </c>
      <c r="B40" t="str">
        <f>VLOOKUP($A40,統計!$A:$G,2,)</f>
        <v>卷39</v>
      </c>
      <c r="C40" t="s">
        <v>68</v>
      </c>
      <c r="D40">
        <f>VLOOKUP($A40,統計!$A:$G,6,)</f>
        <v>23</v>
      </c>
      <c r="E40">
        <f>VLOOKUP($A40,統計!$A:$G,7,)</f>
        <v>24</v>
      </c>
      <c r="G40" t="s">
        <v>436</v>
      </c>
      <c r="H40" s="11" t="s">
        <v>435</v>
      </c>
      <c r="I40" t="str">
        <f t="shared" si="0"/>
        <v>[卷39](筆記/资治通鉴39.html)|漢紀三十一|23|24||東漢幽州十郡、銅馬諸賊表|王莽15年、玄漢至2年</v>
      </c>
    </row>
    <row r="41" spans="1:9" x14ac:dyDescent="0.15">
      <c r="A41">
        <v>501</v>
      </c>
      <c r="B41" t="str">
        <f>VLOOKUP($A41,統計!$A:$G,2,)</f>
        <v>卷40</v>
      </c>
      <c r="C41" t="s">
        <v>69</v>
      </c>
      <c r="D41">
        <f>VLOOKUP($A41,統計!$A:$G,6,)</f>
        <v>25</v>
      </c>
      <c r="E41">
        <f>VLOOKUP($A41,統計!$A:$G,7,)</f>
        <v>26</v>
      </c>
      <c r="H41" s="11" t="s">
        <v>437</v>
      </c>
      <c r="I41" t="str">
        <f t="shared" si="0"/>
        <v>[卷40](筆記/资治通鉴40.html)|漢紀三十二|25|26|||漢光武帝至2年</v>
      </c>
    </row>
    <row r="42" spans="1:9" x14ac:dyDescent="0.15">
      <c r="A42">
        <v>502</v>
      </c>
      <c r="B42" t="str">
        <f>VLOOKUP($A42,統計!$A:$G,2,)</f>
        <v>卷41</v>
      </c>
      <c r="C42" t="s">
        <v>70</v>
      </c>
      <c r="D42">
        <f>VLOOKUP($A42,統計!$A:$G,6,)</f>
        <v>27</v>
      </c>
      <c r="E42">
        <f>VLOOKUP($A42,統計!$A:$G,7,)</f>
        <v>29</v>
      </c>
      <c r="F42" t="s">
        <v>439</v>
      </c>
      <c r="H42" s="11" t="s">
        <v>438</v>
      </c>
      <c r="I42" t="str">
        <f t="shared" si="0"/>
        <v>[卷41](筆記/资治通鉴41.html)|漢紀三十三|27|29|耿氏世系、莎車王世系||漢光武帝3年至5年</v>
      </c>
    </row>
    <row r="43" spans="1:9" x14ac:dyDescent="0.15">
      <c r="A43">
        <v>503</v>
      </c>
      <c r="B43" t="str">
        <f>VLOOKUP($A43,統計!$A:$G,2,)</f>
        <v>卷42</v>
      </c>
      <c r="C43" t="s">
        <v>71</v>
      </c>
      <c r="D43">
        <f>VLOOKUP($A43,統計!$A:$G,6,)</f>
        <v>30</v>
      </c>
      <c r="E43">
        <f>VLOOKUP($A43,統計!$A:$G,7,)</f>
        <v>35</v>
      </c>
      <c r="F43" t="s">
        <v>440</v>
      </c>
      <c r="H43" t="s">
        <v>441</v>
      </c>
      <c r="I43" t="str">
        <f t="shared" si="0"/>
        <v>[卷42](筆記/资治通鉴42.html)|漢紀三十四|30|35|陰氏世系||漢光武帝6年至11年</v>
      </c>
    </row>
    <row r="44" spans="1:9" x14ac:dyDescent="0.15">
      <c r="A44">
        <v>504</v>
      </c>
      <c r="B44" t="e">
        <f>VLOOKUP($A44,統計!$A:$G,2,)</f>
        <v>#N/A</v>
      </c>
      <c r="C44" t="s">
        <v>72</v>
      </c>
      <c r="D44" t="e">
        <f>VLOOKUP($A44,統計!$A:$G,6,)</f>
        <v>#N/A</v>
      </c>
      <c r="E44" t="e">
        <f>VLOOKUP($A44,統計!$A:$G,7,)</f>
        <v>#N/A</v>
      </c>
      <c r="I44" t="e">
        <f t="shared" si="0"/>
        <v>#N/A</v>
      </c>
    </row>
    <row r="45" spans="1:9" x14ac:dyDescent="0.15">
      <c r="A45">
        <v>505</v>
      </c>
      <c r="B45" t="e">
        <f>VLOOKUP($A45,統計!$A:$G,2,)</f>
        <v>#N/A</v>
      </c>
      <c r="C45" t="s">
        <v>73</v>
      </c>
      <c r="D45" t="e">
        <f>VLOOKUP($A45,統計!$A:$G,6,)</f>
        <v>#N/A</v>
      </c>
      <c r="E45" t="e">
        <f>VLOOKUP($A45,統計!$A:$G,7,)</f>
        <v>#N/A</v>
      </c>
      <c r="I45" t="e">
        <f t="shared" si="0"/>
        <v>#N/A</v>
      </c>
    </row>
    <row r="46" spans="1:9" x14ac:dyDescent="0.15">
      <c r="A46">
        <v>506</v>
      </c>
      <c r="B46" t="e">
        <f>VLOOKUP($A46,統計!$A:$G,2,)</f>
        <v>#N/A</v>
      </c>
      <c r="C46" t="s">
        <v>74</v>
      </c>
      <c r="D46" t="e">
        <f>VLOOKUP($A46,統計!$A:$G,6,)</f>
        <v>#N/A</v>
      </c>
      <c r="E46" t="e">
        <f>VLOOKUP($A46,統計!$A:$G,7,)</f>
        <v>#N/A</v>
      </c>
      <c r="I46" t="e">
        <f t="shared" si="0"/>
        <v>#N/A</v>
      </c>
    </row>
    <row r="47" spans="1:9" x14ac:dyDescent="0.15">
      <c r="A47">
        <v>507</v>
      </c>
      <c r="B47" t="e">
        <f>VLOOKUP($A47,統計!$A:$G,2,)</f>
        <v>#N/A</v>
      </c>
      <c r="C47" t="s">
        <v>75</v>
      </c>
      <c r="D47" t="e">
        <f>VLOOKUP($A47,統計!$A:$G,6,)</f>
        <v>#N/A</v>
      </c>
      <c r="E47" t="e">
        <f>VLOOKUP($A47,統計!$A:$G,7,)</f>
        <v>#N/A</v>
      </c>
      <c r="I47" t="e">
        <f t="shared" si="0"/>
        <v>#N/A</v>
      </c>
    </row>
    <row r="48" spans="1:9" x14ac:dyDescent="0.15">
      <c r="A48">
        <v>508</v>
      </c>
      <c r="B48" t="e">
        <f>VLOOKUP($A48,統計!$A:$G,2,)</f>
        <v>#N/A</v>
      </c>
      <c r="C48" t="s">
        <v>76</v>
      </c>
      <c r="D48" t="e">
        <f>VLOOKUP($A48,統計!$A:$G,6,)</f>
        <v>#N/A</v>
      </c>
      <c r="E48" t="e">
        <f>VLOOKUP($A48,統計!$A:$G,7,)</f>
        <v>#N/A</v>
      </c>
      <c r="I48" t="e">
        <f t="shared" si="0"/>
        <v>#N/A</v>
      </c>
    </row>
    <row r="49" spans="1:9" x14ac:dyDescent="0.15">
      <c r="A49">
        <v>509</v>
      </c>
      <c r="B49" t="e">
        <f>VLOOKUP($A49,統計!$A:$G,2,)</f>
        <v>#N/A</v>
      </c>
      <c r="C49" t="s">
        <v>77</v>
      </c>
      <c r="D49" t="e">
        <f>VLOOKUP($A49,統計!$A:$G,6,)</f>
        <v>#N/A</v>
      </c>
      <c r="E49" t="e">
        <f>VLOOKUP($A49,統計!$A:$G,7,)</f>
        <v>#N/A</v>
      </c>
      <c r="I49" t="e">
        <f t="shared" si="0"/>
        <v>#N/A</v>
      </c>
    </row>
    <row r="50" spans="1:9" x14ac:dyDescent="0.15">
      <c r="A50">
        <v>510</v>
      </c>
      <c r="B50" t="e">
        <f>VLOOKUP($A50,統計!$A:$G,2,)</f>
        <v>#N/A</v>
      </c>
      <c r="C50" t="s">
        <v>78</v>
      </c>
      <c r="D50" t="e">
        <f>VLOOKUP($A50,統計!$A:$G,6,)</f>
        <v>#N/A</v>
      </c>
      <c r="E50" t="e">
        <f>VLOOKUP($A50,統計!$A:$G,7,)</f>
        <v>#N/A</v>
      </c>
      <c r="I50" t="e">
        <f t="shared" si="0"/>
        <v>#N/A</v>
      </c>
    </row>
    <row r="51" spans="1:9" x14ac:dyDescent="0.15">
      <c r="A51">
        <v>511</v>
      </c>
      <c r="B51" t="e">
        <f>VLOOKUP($A51,統計!$A:$G,2,)</f>
        <v>#N/A</v>
      </c>
      <c r="C51" t="s">
        <v>79</v>
      </c>
      <c r="D51" t="e">
        <f>VLOOKUP($A51,統計!$A:$G,6,)</f>
        <v>#N/A</v>
      </c>
      <c r="E51" t="e">
        <f>VLOOKUP($A51,統計!$A:$G,7,)</f>
        <v>#N/A</v>
      </c>
      <c r="I51" t="e">
        <f t="shared" si="0"/>
        <v>#N/A</v>
      </c>
    </row>
    <row r="52" spans="1:9" x14ac:dyDescent="0.15">
      <c r="A52">
        <v>512</v>
      </c>
      <c r="B52" t="e">
        <f>VLOOKUP($A52,統計!$A:$G,2,)</f>
        <v>#N/A</v>
      </c>
      <c r="C52" t="s">
        <v>80</v>
      </c>
      <c r="D52" t="e">
        <f>VLOOKUP($A52,統計!$A:$G,6,)</f>
        <v>#N/A</v>
      </c>
      <c r="E52" t="e">
        <f>VLOOKUP($A52,統計!$A:$G,7,)</f>
        <v>#N/A</v>
      </c>
      <c r="I52" t="e">
        <f t="shared" si="0"/>
        <v>#N/A</v>
      </c>
    </row>
    <row r="53" spans="1:9" x14ac:dyDescent="0.15">
      <c r="A53">
        <v>513</v>
      </c>
      <c r="B53" t="e">
        <f>VLOOKUP($A53,統計!$A:$G,2,)</f>
        <v>#N/A</v>
      </c>
      <c r="C53" t="s">
        <v>81</v>
      </c>
      <c r="D53" t="e">
        <f>VLOOKUP($A53,統計!$A:$G,6,)</f>
        <v>#N/A</v>
      </c>
      <c r="E53" t="e">
        <f>VLOOKUP($A53,統計!$A:$G,7,)</f>
        <v>#N/A</v>
      </c>
      <c r="I53" t="e">
        <f t="shared" si="0"/>
        <v>#N/A</v>
      </c>
    </row>
    <row r="54" spans="1:9" x14ac:dyDescent="0.15">
      <c r="A54">
        <v>514</v>
      </c>
      <c r="B54" t="e">
        <f>VLOOKUP($A54,統計!$A:$G,2,)</f>
        <v>#N/A</v>
      </c>
      <c r="C54" t="s">
        <v>82</v>
      </c>
      <c r="D54" t="e">
        <f>VLOOKUP($A54,統計!$A:$G,6,)</f>
        <v>#N/A</v>
      </c>
      <c r="E54" t="e">
        <f>VLOOKUP($A54,統計!$A:$G,7,)</f>
        <v>#N/A</v>
      </c>
      <c r="I54" t="e">
        <f t="shared" si="0"/>
        <v>#N/A</v>
      </c>
    </row>
    <row r="55" spans="1:9" x14ac:dyDescent="0.15">
      <c r="A55">
        <v>515</v>
      </c>
      <c r="B55" t="e">
        <f>VLOOKUP($A55,統計!$A:$G,2,)</f>
        <v>#N/A</v>
      </c>
      <c r="C55" t="s">
        <v>83</v>
      </c>
      <c r="D55" t="e">
        <f>VLOOKUP($A55,統計!$A:$G,6,)</f>
        <v>#N/A</v>
      </c>
      <c r="E55" t="e">
        <f>VLOOKUP($A55,統計!$A:$G,7,)</f>
        <v>#N/A</v>
      </c>
      <c r="I55" t="e">
        <f t="shared" si="0"/>
        <v>#N/A</v>
      </c>
    </row>
    <row r="56" spans="1:9" x14ac:dyDescent="0.15">
      <c r="A56">
        <v>516</v>
      </c>
      <c r="B56" t="e">
        <f>VLOOKUP($A56,統計!$A:$G,2,)</f>
        <v>#N/A</v>
      </c>
      <c r="C56" t="s">
        <v>84</v>
      </c>
      <c r="D56" t="e">
        <f>VLOOKUP($A56,統計!$A:$G,6,)</f>
        <v>#N/A</v>
      </c>
      <c r="E56" t="e">
        <f>VLOOKUP($A56,統計!$A:$G,7,)</f>
        <v>#N/A</v>
      </c>
      <c r="I56" t="e">
        <f t="shared" si="0"/>
        <v>#N/A</v>
      </c>
    </row>
    <row r="57" spans="1:9" x14ac:dyDescent="0.15">
      <c r="A57">
        <v>517</v>
      </c>
      <c r="B57" t="e">
        <f>VLOOKUP($A57,統計!$A:$G,2,)</f>
        <v>#N/A</v>
      </c>
      <c r="C57" t="s">
        <v>85</v>
      </c>
      <c r="D57" t="e">
        <f>VLOOKUP($A57,統計!$A:$G,6,)</f>
        <v>#N/A</v>
      </c>
      <c r="E57" t="e">
        <f>VLOOKUP($A57,統計!$A:$G,7,)</f>
        <v>#N/A</v>
      </c>
      <c r="I57" t="e">
        <f t="shared" si="0"/>
        <v>#N/A</v>
      </c>
    </row>
    <row r="58" spans="1:9" x14ac:dyDescent="0.15">
      <c r="A58">
        <v>518</v>
      </c>
      <c r="B58" t="e">
        <f>VLOOKUP($A58,統計!$A:$G,2,)</f>
        <v>#N/A</v>
      </c>
      <c r="C58" t="s">
        <v>86</v>
      </c>
      <c r="D58" t="e">
        <f>VLOOKUP($A58,統計!$A:$G,6,)</f>
        <v>#N/A</v>
      </c>
      <c r="E58" t="e">
        <f>VLOOKUP($A58,統計!$A:$G,7,)</f>
        <v>#N/A</v>
      </c>
      <c r="I58" t="e">
        <f t="shared" si="0"/>
        <v>#N/A</v>
      </c>
    </row>
    <row r="59" spans="1:9" x14ac:dyDescent="0.15">
      <c r="A59">
        <v>519</v>
      </c>
      <c r="B59" t="e">
        <f>VLOOKUP($A59,統計!$A:$G,2,)</f>
        <v>#N/A</v>
      </c>
      <c r="C59" t="s">
        <v>87</v>
      </c>
      <c r="D59" t="e">
        <f>VLOOKUP($A59,統計!$A:$G,6,)</f>
        <v>#N/A</v>
      </c>
      <c r="E59" t="e">
        <f>VLOOKUP($A59,統計!$A:$G,7,)</f>
        <v>#N/A</v>
      </c>
      <c r="I59" t="e">
        <f t="shared" si="0"/>
        <v>#N/A</v>
      </c>
    </row>
    <row r="60" spans="1:9" x14ac:dyDescent="0.15">
      <c r="A60">
        <v>520</v>
      </c>
      <c r="B60" t="e">
        <f>VLOOKUP($A60,統計!$A:$G,2,)</f>
        <v>#N/A</v>
      </c>
      <c r="C60" t="s">
        <v>88</v>
      </c>
      <c r="D60" t="e">
        <f>VLOOKUP($A60,統計!$A:$G,6,)</f>
        <v>#N/A</v>
      </c>
      <c r="E60" t="e">
        <f>VLOOKUP($A60,統計!$A:$G,7,)</f>
        <v>#N/A</v>
      </c>
      <c r="I60" t="e">
        <f t="shared" si="0"/>
        <v>#N/A</v>
      </c>
    </row>
    <row r="61" spans="1:9" x14ac:dyDescent="0.15">
      <c r="A61">
        <v>521</v>
      </c>
      <c r="B61" t="e">
        <f>VLOOKUP($A61,統計!$A:$G,2,)</f>
        <v>#N/A</v>
      </c>
      <c r="C61" t="s">
        <v>89</v>
      </c>
      <c r="D61" t="e">
        <f>VLOOKUP($A61,統計!$A:$G,6,)</f>
        <v>#N/A</v>
      </c>
      <c r="E61" t="e">
        <f>VLOOKUP($A61,統計!$A:$G,7,)</f>
        <v>#N/A</v>
      </c>
      <c r="I61" t="e">
        <f t="shared" si="0"/>
        <v>#N/A</v>
      </c>
    </row>
    <row r="62" spans="1:9" x14ac:dyDescent="0.15">
      <c r="A62">
        <v>522</v>
      </c>
      <c r="B62" t="e">
        <f>VLOOKUP($A62,統計!$A:$G,2,)</f>
        <v>#N/A</v>
      </c>
      <c r="C62" t="s">
        <v>90</v>
      </c>
      <c r="D62" t="e">
        <f>VLOOKUP($A62,統計!$A:$G,6,)</f>
        <v>#N/A</v>
      </c>
      <c r="E62" t="e">
        <f>VLOOKUP($A62,統計!$A:$G,7,)</f>
        <v>#N/A</v>
      </c>
      <c r="I62" t="e">
        <f t="shared" si="0"/>
        <v>#N/A</v>
      </c>
    </row>
    <row r="63" spans="1:9" x14ac:dyDescent="0.15">
      <c r="A63">
        <v>523</v>
      </c>
      <c r="B63" t="e">
        <f>VLOOKUP($A63,統計!$A:$G,2,)</f>
        <v>#N/A</v>
      </c>
      <c r="C63" t="s">
        <v>91</v>
      </c>
      <c r="D63" t="e">
        <f>VLOOKUP($A63,統計!$A:$G,6,)</f>
        <v>#N/A</v>
      </c>
      <c r="E63" t="e">
        <f>VLOOKUP($A63,統計!$A:$G,7,)</f>
        <v>#N/A</v>
      </c>
      <c r="I63" t="e">
        <f t="shared" si="0"/>
        <v>#N/A</v>
      </c>
    </row>
    <row r="64" spans="1:9" x14ac:dyDescent="0.15">
      <c r="A64">
        <v>524</v>
      </c>
      <c r="B64" t="e">
        <f>VLOOKUP($A64,統計!$A:$G,2,)</f>
        <v>#N/A</v>
      </c>
      <c r="C64" t="s">
        <v>92</v>
      </c>
      <c r="D64" t="e">
        <f>VLOOKUP($A64,統計!$A:$G,6,)</f>
        <v>#N/A</v>
      </c>
      <c r="E64" t="e">
        <f>VLOOKUP($A64,統計!$A:$G,7,)</f>
        <v>#N/A</v>
      </c>
      <c r="I64" t="e">
        <f t="shared" si="0"/>
        <v>#N/A</v>
      </c>
    </row>
    <row r="65" spans="1:9" x14ac:dyDescent="0.15">
      <c r="A65">
        <v>525</v>
      </c>
      <c r="B65" t="e">
        <f>VLOOKUP($A65,統計!$A:$G,2,)</f>
        <v>#N/A</v>
      </c>
      <c r="C65" t="s">
        <v>93</v>
      </c>
      <c r="D65" t="e">
        <f>VLOOKUP($A65,統計!$A:$G,6,)</f>
        <v>#N/A</v>
      </c>
      <c r="E65" t="e">
        <f>VLOOKUP($A65,統計!$A:$G,7,)</f>
        <v>#N/A</v>
      </c>
      <c r="I65" t="e">
        <f t="shared" si="0"/>
        <v>#N/A</v>
      </c>
    </row>
    <row r="66" spans="1:9" x14ac:dyDescent="0.15">
      <c r="A66">
        <v>526</v>
      </c>
      <c r="B66" t="e">
        <f>VLOOKUP($A66,統計!$A:$G,2,)</f>
        <v>#N/A</v>
      </c>
      <c r="C66" t="s">
        <v>94</v>
      </c>
      <c r="D66" t="e">
        <f>VLOOKUP($A66,統計!$A:$G,6,)</f>
        <v>#N/A</v>
      </c>
      <c r="E66" t="e">
        <f>VLOOKUP($A66,統計!$A:$G,7,)</f>
        <v>#N/A</v>
      </c>
      <c r="I66" t="e">
        <f t="shared" si="0"/>
        <v>#N/A</v>
      </c>
    </row>
    <row r="67" spans="1:9" x14ac:dyDescent="0.15">
      <c r="A67">
        <v>527</v>
      </c>
      <c r="B67" t="e">
        <f>VLOOKUP($A67,統計!$A:$G,2,)</f>
        <v>#N/A</v>
      </c>
      <c r="C67" t="s">
        <v>95</v>
      </c>
      <c r="D67" t="e">
        <f>VLOOKUP($A67,統計!$A:$G,6,)</f>
        <v>#N/A</v>
      </c>
      <c r="E67" t="e">
        <f>VLOOKUP($A67,統計!$A:$G,7,)</f>
        <v>#N/A</v>
      </c>
      <c r="I67" t="e">
        <f t="shared" ref="I67:I130" si="1">"["&amp;B67&amp;"](筆記/资治通鉴"&amp;SUBSTITUTE(B67,"卷","")&amp;".html)|"&amp;C67&amp;"|"&amp;D67&amp;"|"&amp;E67&amp;"|"&amp;F67&amp;"|"&amp;G67&amp;"|"&amp;H67</f>
        <v>#N/A</v>
      </c>
    </row>
    <row r="68" spans="1:9" x14ac:dyDescent="0.15">
      <c r="A68">
        <v>528</v>
      </c>
      <c r="B68" t="e">
        <f>VLOOKUP($A68,統計!$A:$G,2,)</f>
        <v>#N/A</v>
      </c>
      <c r="C68" t="s">
        <v>96</v>
      </c>
      <c r="D68" t="e">
        <f>VLOOKUP($A68,統計!$A:$G,6,)</f>
        <v>#N/A</v>
      </c>
      <c r="E68" t="e">
        <f>VLOOKUP($A68,統計!$A:$G,7,)</f>
        <v>#N/A</v>
      </c>
      <c r="I68" t="e">
        <f t="shared" si="1"/>
        <v>#N/A</v>
      </c>
    </row>
    <row r="69" spans="1:9" x14ac:dyDescent="0.15">
      <c r="A69">
        <v>529</v>
      </c>
      <c r="B69" t="e">
        <f>VLOOKUP($A69,統計!$A:$G,2,)</f>
        <v>#N/A</v>
      </c>
      <c r="C69" t="s">
        <v>97</v>
      </c>
      <c r="D69" t="e">
        <f>VLOOKUP($A69,統計!$A:$G,6,)</f>
        <v>#N/A</v>
      </c>
      <c r="E69" t="e">
        <f>VLOOKUP($A69,統計!$A:$G,7,)</f>
        <v>#N/A</v>
      </c>
      <c r="I69" t="e">
        <f t="shared" si="1"/>
        <v>#N/A</v>
      </c>
    </row>
    <row r="70" spans="1:9" x14ac:dyDescent="0.15">
      <c r="A70">
        <v>601</v>
      </c>
      <c r="B70" t="e">
        <f>VLOOKUP($A70,統計!$A:$G,2,)</f>
        <v>#N/A</v>
      </c>
      <c r="C70" t="s">
        <v>98</v>
      </c>
      <c r="D70" t="e">
        <f>VLOOKUP($A70,統計!$A:$G,6,)</f>
        <v>#N/A</v>
      </c>
      <c r="E70" t="e">
        <f>VLOOKUP($A70,統計!$A:$G,7,)</f>
        <v>#N/A</v>
      </c>
      <c r="I70" t="e">
        <f t="shared" si="1"/>
        <v>#N/A</v>
      </c>
    </row>
    <row r="71" spans="1:9" x14ac:dyDescent="0.15">
      <c r="A71">
        <v>602</v>
      </c>
      <c r="B71" t="e">
        <f>VLOOKUP($A71,統計!$A:$G,2,)</f>
        <v>#N/A</v>
      </c>
      <c r="C71" t="s">
        <v>99</v>
      </c>
      <c r="D71" t="e">
        <f>VLOOKUP($A71,統計!$A:$G,6,)</f>
        <v>#N/A</v>
      </c>
      <c r="E71" t="e">
        <f>VLOOKUP($A71,統計!$A:$G,7,)</f>
        <v>#N/A</v>
      </c>
      <c r="I71" t="e">
        <f t="shared" si="1"/>
        <v>#N/A</v>
      </c>
    </row>
    <row r="72" spans="1:9" x14ac:dyDescent="0.15">
      <c r="A72">
        <v>603</v>
      </c>
      <c r="B72" t="e">
        <f>VLOOKUP($A72,統計!$A:$G,2,)</f>
        <v>#N/A</v>
      </c>
      <c r="C72" t="s">
        <v>100</v>
      </c>
      <c r="D72" t="e">
        <f>VLOOKUP($A72,統計!$A:$G,6,)</f>
        <v>#N/A</v>
      </c>
      <c r="E72" t="e">
        <f>VLOOKUP($A72,統計!$A:$G,7,)</f>
        <v>#N/A</v>
      </c>
      <c r="I72" t="e">
        <f t="shared" si="1"/>
        <v>#N/A</v>
      </c>
    </row>
    <row r="73" spans="1:9" x14ac:dyDescent="0.15">
      <c r="A73">
        <v>604</v>
      </c>
      <c r="B73" t="e">
        <f>VLOOKUP($A73,統計!$A:$G,2,)</f>
        <v>#N/A</v>
      </c>
      <c r="C73" t="s">
        <v>101</v>
      </c>
      <c r="D73" t="e">
        <f>VLOOKUP($A73,統計!$A:$G,6,)</f>
        <v>#N/A</v>
      </c>
      <c r="E73" t="e">
        <f>VLOOKUP($A73,統計!$A:$G,7,)</f>
        <v>#N/A</v>
      </c>
      <c r="I73" t="e">
        <f t="shared" si="1"/>
        <v>#N/A</v>
      </c>
    </row>
    <row r="74" spans="1:9" x14ac:dyDescent="0.15">
      <c r="A74">
        <v>605</v>
      </c>
      <c r="B74" t="e">
        <f>VLOOKUP($A74,統計!$A:$G,2,)</f>
        <v>#N/A</v>
      </c>
      <c r="C74" t="s">
        <v>102</v>
      </c>
      <c r="D74" t="e">
        <f>VLOOKUP($A74,統計!$A:$G,6,)</f>
        <v>#N/A</v>
      </c>
      <c r="E74" t="e">
        <f>VLOOKUP($A74,統計!$A:$G,7,)</f>
        <v>#N/A</v>
      </c>
      <c r="I74" t="e">
        <f t="shared" si="1"/>
        <v>#N/A</v>
      </c>
    </row>
    <row r="75" spans="1:9" x14ac:dyDescent="0.15">
      <c r="A75">
        <v>606</v>
      </c>
      <c r="B75" t="e">
        <f>VLOOKUP($A75,統計!$A:$G,2,)</f>
        <v>#N/A</v>
      </c>
      <c r="C75" t="s">
        <v>103</v>
      </c>
      <c r="D75" t="e">
        <f>VLOOKUP($A75,統計!$A:$G,6,)</f>
        <v>#N/A</v>
      </c>
      <c r="E75" t="e">
        <f>VLOOKUP($A75,統計!$A:$G,7,)</f>
        <v>#N/A</v>
      </c>
      <c r="I75" t="e">
        <f t="shared" si="1"/>
        <v>#N/A</v>
      </c>
    </row>
    <row r="76" spans="1:9" x14ac:dyDescent="0.15">
      <c r="A76">
        <v>607</v>
      </c>
      <c r="B76" t="e">
        <f>VLOOKUP($A76,統計!$A:$G,2,)</f>
        <v>#N/A</v>
      </c>
      <c r="C76" t="s">
        <v>104</v>
      </c>
      <c r="D76" t="e">
        <f>VLOOKUP($A76,統計!$A:$G,6,)</f>
        <v>#N/A</v>
      </c>
      <c r="E76" t="e">
        <f>VLOOKUP($A76,統計!$A:$G,7,)</f>
        <v>#N/A</v>
      </c>
      <c r="I76" t="e">
        <f t="shared" si="1"/>
        <v>#N/A</v>
      </c>
    </row>
    <row r="77" spans="1:9" x14ac:dyDescent="0.15">
      <c r="A77">
        <v>608</v>
      </c>
      <c r="B77" t="e">
        <f>VLOOKUP($A77,統計!$A:$G,2,)</f>
        <v>#N/A</v>
      </c>
      <c r="C77" t="s">
        <v>105</v>
      </c>
      <c r="D77" t="e">
        <f>VLOOKUP($A77,統計!$A:$G,6,)</f>
        <v>#N/A</v>
      </c>
      <c r="E77" t="e">
        <f>VLOOKUP($A77,統計!$A:$G,7,)</f>
        <v>#N/A</v>
      </c>
      <c r="I77" t="e">
        <f t="shared" si="1"/>
        <v>#N/A</v>
      </c>
    </row>
    <row r="78" spans="1:9" x14ac:dyDescent="0.15">
      <c r="A78">
        <v>609</v>
      </c>
      <c r="B78" t="e">
        <f>VLOOKUP($A78,統計!$A:$G,2,)</f>
        <v>#N/A</v>
      </c>
      <c r="C78" t="s">
        <v>106</v>
      </c>
      <c r="D78" t="e">
        <f>VLOOKUP($A78,統計!$A:$G,6,)</f>
        <v>#N/A</v>
      </c>
      <c r="E78" t="e">
        <f>VLOOKUP($A78,統計!$A:$G,7,)</f>
        <v>#N/A</v>
      </c>
      <c r="I78" t="e">
        <f t="shared" si="1"/>
        <v>#N/A</v>
      </c>
    </row>
    <row r="79" spans="1:9" x14ac:dyDescent="0.15">
      <c r="A79">
        <v>610</v>
      </c>
      <c r="B79" t="e">
        <f>VLOOKUP($A79,統計!$A:$G,2,)</f>
        <v>#N/A</v>
      </c>
      <c r="C79" t="s">
        <v>107</v>
      </c>
      <c r="D79" t="e">
        <f>VLOOKUP($A79,統計!$A:$G,6,)</f>
        <v>#N/A</v>
      </c>
      <c r="E79" t="e">
        <f>VLOOKUP($A79,統計!$A:$G,7,)</f>
        <v>#N/A</v>
      </c>
      <c r="I79" t="e">
        <f t="shared" si="1"/>
        <v>#N/A</v>
      </c>
    </row>
    <row r="80" spans="1:9" x14ac:dyDescent="0.15">
      <c r="A80">
        <v>701</v>
      </c>
      <c r="B80" t="e">
        <f>VLOOKUP($A80,統計!$A:$G,2,)</f>
        <v>#N/A</v>
      </c>
      <c r="C80" t="s">
        <v>108</v>
      </c>
      <c r="D80" t="e">
        <f>VLOOKUP($A80,統計!$A:$G,6,)</f>
        <v>#N/A</v>
      </c>
      <c r="E80" t="e">
        <f>VLOOKUP($A80,統計!$A:$G,7,)</f>
        <v>#N/A</v>
      </c>
      <c r="I80" t="e">
        <f t="shared" si="1"/>
        <v>#N/A</v>
      </c>
    </row>
    <row r="81" spans="1:9" x14ac:dyDescent="0.15">
      <c r="A81">
        <v>702</v>
      </c>
      <c r="B81" t="e">
        <f>VLOOKUP($A81,統計!$A:$G,2,)</f>
        <v>#N/A</v>
      </c>
      <c r="C81" t="s">
        <v>109</v>
      </c>
      <c r="D81" t="e">
        <f>VLOOKUP($A81,統計!$A:$G,6,)</f>
        <v>#N/A</v>
      </c>
      <c r="E81" t="e">
        <f>VLOOKUP($A81,統計!$A:$G,7,)</f>
        <v>#N/A</v>
      </c>
      <c r="I81" t="e">
        <f t="shared" si="1"/>
        <v>#N/A</v>
      </c>
    </row>
    <row r="82" spans="1:9" x14ac:dyDescent="0.15">
      <c r="A82">
        <v>703</v>
      </c>
      <c r="B82" t="e">
        <f>VLOOKUP($A82,統計!$A:$G,2,)</f>
        <v>#N/A</v>
      </c>
      <c r="C82" t="s">
        <v>110</v>
      </c>
      <c r="D82" t="e">
        <f>VLOOKUP($A82,統計!$A:$G,6,)</f>
        <v>#N/A</v>
      </c>
      <c r="E82" t="e">
        <f>VLOOKUP($A82,統計!$A:$G,7,)</f>
        <v>#N/A</v>
      </c>
      <c r="I82" t="e">
        <f t="shared" si="1"/>
        <v>#N/A</v>
      </c>
    </row>
    <row r="83" spans="1:9" x14ac:dyDescent="0.15">
      <c r="A83">
        <v>704</v>
      </c>
      <c r="B83" t="e">
        <f>VLOOKUP($A83,統計!$A:$G,2,)</f>
        <v>#N/A</v>
      </c>
      <c r="C83" t="s">
        <v>111</v>
      </c>
      <c r="D83" t="e">
        <f>VLOOKUP($A83,統計!$A:$G,6,)</f>
        <v>#N/A</v>
      </c>
      <c r="E83" t="e">
        <f>VLOOKUP($A83,統計!$A:$G,7,)</f>
        <v>#N/A</v>
      </c>
      <c r="I83" t="e">
        <f t="shared" si="1"/>
        <v>#N/A</v>
      </c>
    </row>
    <row r="84" spans="1:9" x14ac:dyDescent="0.15">
      <c r="A84">
        <v>705</v>
      </c>
      <c r="B84" t="e">
        <f>VLOOKUP($A84,統計!$A:$G,2,)</f>
        <v>#N/A</v>
      </c>
      <c r="C84" t="s">
        <v>112</v>
      </c>
      <c r="D84" t="e">
        <f>VLOOKUP($A84,統計!$A:$G,6,)</f>
        <v>#N/A</v>
      </c>
      <c r="E84" t="e">
        <f>VLOOKUP($A84,統計!$A:$G,7,)</f>
        <v>#N/A</v>
      </c>
      <c r="I84" t="e">
        <f t="shared" si="1"/>
        <v>#N/A</v>
      </c>
    </row>
    <row r="85" spans="1:9" x14ac:dyDescent="0.15">
      <c r="A85">
        <v>706</v>
      </c>
      <c r="B85" t="e">
        <f>VLOOKUP($A85,統計!$A:$G,2,)</f>
        <v>#N/A</v>
      </c>
      <c r="C85" t="s">
        <v>113</v>
      </c>
      <c r="D85" t="e">
        <f>VLOOKUP($A85,統計!$A:$G,6,)</f>
        <v>#N/A</v>
      </c>
      <c r="E85" t="e">
        <f>VLOOKUP($A85,統計!$A:$G,7,)</f>
        <v>#N/A</v>
      </c>
      <c r="I85" t="e">
        <f t="shared" si="1"/>
        <v>#N/A</v>
      </c>
    </row>
    <row r="86" spans="1:9" x14ac:dyDescent="0.15">
      <c r="A86">
        <v>707</v>
      </c>
      <c r="B86" t="e">
        <f>VLOOKUP($A86,統計!$A:$G,2,)</f>
        <v>#N/A</v>
      </c>
      <c r="C86" t="s">
        <v>114</v>
      </c>
      <c r="D86" t="e">
        <f>VLOOKUP($A86,統計!$A:$G,6,)</f>
        <v>#N/A</v>
      </c>
      <c r="E86" t="e">
        <f>VLOOKUP($A86,統計!$A:$G,7,)</f>
        <v>#N/A</v>
      </c>
      <c r="I86" t="e">
        <f t="shared" si="1"/>
        <v>#N/A</v>
      </c>
    </row>
    <row r="87" spans="1:9" x14ac:dyDescent="0.15">
      <c r="A87">
        <v>708</v>
      </c>
      <c r="B87" t="e">
        <f>VLOOKUP($A87,統計!$A:$G,2,)</f>
        <v>#N/A</v>
      </c>
      <c r="C87" t="s">
        <v>115</v>
      </c>
      <c r="D87" t="e">
        <f>VLOOKUP($A87,統計!$A:$G,6,)</f>
        <v>#N/A</v>
      </c>
      <c r="E87" t="e">
        <f>VLOOKUP($A87,統計!$A:$G,7,)</f>
        <v>#N/A</v>
      </c>
      <c r="I87" t="e">
        <f t="shared" si="1"/>
        <v>#N/A</v>
      </c>
    </row>
    <row r="88" spans="1:9" x14ac:dyDescent="0.15">
      <c r="A88">
        <v>709</v>
      </c>
      <c r="B88" t="e">
        <f>VLOOKUP($A88,統計!$A:$G,2,)</f>
        <v>#N/A</v>
      </c>
      <c r="C88" t="s">
        <v>116</v>
      </c>
      <c r="D88" t="e">
        <f>VLOOKUP($A88,統計!$A:$G,6,)</f>
        <v>#N/A</v>
      </c>
      <c r="E88" t="e">
        <f>VLOOKUP($A88,統計!$A:$G,7,)</f>
        <v>#N/A</v>
      </c>
      <c r="I88" t="e">
        <f t="shared" si="1"/>
        <v>#N/A</v>
      </c>
    </row>
    <row r="89" spans="1:9" x14ac:dyDescent="0.15">
      <c r="A89">
        <v>710</v>
      </c>
      <c r="B89" t="e">
        <f>VLOOKUP($A89,統計!$A:$G,2,)</f>
        <v>#N/A</v>
      </c>
      <c r="C89" t="s">
        <v>117</v>
      </c>
      <c r="D89" t="e">
        <f>VLOOKUP($A89,統計!$A:$G,6,)</f>
        <v>#N/A</v>
      </c>
      <c r="E89" t="e">
        <f>VLOOKUP($A89,統計!$A:$G,7,)</f>
        <v>#N/A</v>
      </c>
      <c r="I89" t="e">
        <f t="shared" si="1"/>
        <v>#N/A</v>
      </c>
    </row>
    <row r="90" spans="1:9" x14ac:dyDescent="0.15">
      <c r="A90">
        <v>711</v>
      </c>
      <c r="B90" t="e">
        <f>VLOOKUP($A90,統計!$A:$G,2,)</f>
        <v>#N/A</v>
      </c>
      <c r="C90" t="s">
        <v>118</v>
      </c>
      <c r="D90" t="e">
        <f>VLOOKUP($A90,統計!$A:$G,6,)</f>
        <v>#N/A</v>
      </c>
      <c r="E90" t="e">
        <f>VLOOKUP($A90,統計!$A:$G,7,)</f>
        <v>#N/A</v>
      </c>
      <c r="I90" t="e">
        <f t="shared" si="1"/>
        <v>#N/A</v>
      </c>
    </row>
    <row r="91" spans="1:9" x14ac:dyDescent="0.15">
      <c r="A91">
        <v>712</v>
      </c>
      <c r="B91" t="e">
        <f>VLOOKUP($A91,統計!$A:$G,2,)</f>
        <v>#N/A</v>
      </c>
      <c r="C91" t="s">
        <v>119</v>
      </c>
      <c r="D91" t="e">
        <f>VLOOKUP($A91,統計!$A:$G,6,)</f>
        <v>#N/A</v>
      </c>
      <c r="E91" t="e">
        <f>VLOOKUP($A91,統計!$A:$G,7,)</f>
        <v>#N/A</v>
      </c>
      <c r="I91" t="e">
        <f t="shared" si="1"/>
        <v>#N/A</v>
      </c>
    </row>
    <row r="92" spans="1:9" x14ac:dyDescent="0.15">
      <c r="A92">
        <v>713</v>
      </c>
      <c r="B92" t="e">
        <f>VLOOKUP($A92,統計!$A:$G,2,)</f>
        <v>#N/A</v>
      </c>
      <c r="C92" t="s">
        <v>120</v>
      </c>
      <c r="D92" t="e">
        <f>VLOOKUP($A92,統計!$A:$G,6,)</f>
        <v>#N/A</v>
      </c>
      <c r="E92" t="e">
        <f>VLOOKUP($A92,統計!$A:$G,7,)</f>
        <v>#N/A</v>
      </c>
      <c r="I92" t="e">
        <f t="shared" si="1"/>
        <v>#N/A</v>
      </c>
    </row>
    <row r="93" spans="1:9" x14ac:dyDescent="0.15">
      <c r="A93">
        <v>714</v>
      </c>
      <c r="B93" t="e">
        <f>VLOOKUP($A93,統計!$A:$G,2,)</f>
        <v>#N/A</v>
      </c>
      <c r="C93" t="s">
        <v>121</v>
      </c>
      <c r="D93" t="e">
        <f>VLOOKUP($A93,統計!$A:$G,6,)</f>
        <v>#N/A</v>
      </c>
      <c r="E93" t="e">
        <f>VLOOKUP($A93,統計!$A:$G,7,)</f>
        <v>#N/A</v>
      </c>
      <c r="I93" t="e">
        <f t="shared" si="1"/>
        <v>#N/A</v>
      </c>
    </row>
    <row r="94" spans="1:9" x14ac:dyDescent="0.15">
      <c r="A94">
        <v>715</v>
      </c>
      <c r="B94" t="e">
        <f>VLOOKUP($A94,統計!$A:$G,2,)</f>
        <v>#N/A</v>
      </c>
      <c r="C94" t="s">
        <v>122</v>
      </c>
      <c r="D94" t="e">
        <f>VLOOKUP($A94,統計!$A:$G,6,)</f>
        <v>#N/A</v>
      </c>
      <c r="E94" t="e">
        <f>VLOOKUP($A94,統計!$A:$G,7,)</f>
        <v>#N/A</v>
      </c>
      <c r="I94" t="e">
        <f t="shared" si="1"/>
        <v>#N/A</v>
      </c>
    </row>
    <row r="95" spans="1:9" x14ac:dyDescent="0.15">
      <c r="A95">
        <v>716</v>
      </c>
      <c r="B95" t="e">
        <f>VLOOKUP($A95,統計!$A:$G,2,)</f>
        <v>#N/A</v>
      </c>
      <c r="C95" t="s">
        <v>123</v>
      </c>
      <c r="D95" t="e">
        <f>VLOOKUP($A95,統計!$A:$G,6,)</f>
        <v>#N/A</v>
      </c>
      <c r="E95" t="e">
        <f>VLOOKUP($A95,統計!$A:$G,7,)</f>
        <v>#N/A</v>
      </c>
      <c r="I95" t="e">
        <f t="shared" si="1"/>
        <v>#N/A</v>
      </c>
    </row>
    <row r="96" spans="1:9" x14ac:dyDescent="0.15">
      <c r="A96">
        <v>717</v>
      </c>
      <c r="B96" t="e">
        <f>VLOOKUP($A96,統計!$A:$G,2,)</f>
        <v>#N/A</v>
      </c>
      <c r="C96" t="s">
        <v>124</v>
      </c>
      <c r="D96" t="e">
        <f>VLOOKUP($A96,統計!$A:$G,6,)</f>
        <v>#N/A</v>
      </c>
      <c r="E96" t="e">
        <f>VLOOKUP($A96,統計!$A:$G,7,)</f>
        <v>#N/A</v>
      </c>
      <c r="I96" t="e">
        <f t="shared" si="1"/>
        <v>#N/A</v>
      </c>
    </row>
    <row r="97" spans="1:9" x14ac:dyDescent="0.15">
      <c r="A97">
        <v>718</v>
      </c>
      <c r="B97" t="e">
        <f>VLOOKUP($A97,統計!$A:$G,2,)</f>
        <v>#N/A</v>
      </c>
      <c r="C97" t="s">
        <v>125</v>
      </c>
      <c r="D97" t="e">
        <f>VLOOKUP($A97,統計!$A:$G,6,)</f>
        <v>#N/A</v>
      </c>
      <c r="E97" t="e">
        <f>VLOOKUP($A97,統計!$A:$G,7,)</f>
        <v>#N/A</v>
      </c>
      <c r="I97" t="e">
        <f t="shared" si="1"/>
        <v>#N/A</v>
      </c>
    </row>
    <row r="98" spans="1:9" x14ac:dyDescent="0.15">
      <c r="A98">
        <v>719</v>
      </c>
      <c r="B98" t="e">
        <f>VLOOKUP($A98,統計!$A:$G,2,)</f>
        <v>#N/A</v>
      </c>
      <c r="C98" t="s">
        <v>126</v>
      </c>
      <c r="D98" t="e">
        <f>VLOOKUP($A98,統計!$A:$G,6,)</f>
        <v>#N/A</v>
      </c>
      <c r="E98" t="e">
        <f>VLOOKUP($A98,統計!$A:$G,7,)</f>
        <v>#N/A</v>
      </c>
      <c r="I98" t="e">
        <f t="shared" si="1"/>
        <v>#N/A</v>
      </c>
    </row>
    <row r="99" spans="1:9" x14ac:dyDescent="0.15">
      <c r="A99">
        <v>720</v>
      </c>
      <c r="B99" t="e">
        <f>VLOOKUP($A99,統計!$A:$G,2,)</f>
        <v>#N/A</v>
      </c>
      <c r="C99" t="s">
        <v>127</v>
      </c>
      <c r="D99" t="e">
        <f>VLOOKUP($A99,統計!$A:$G,6,)</f>
        <v>#N/A</v>
      </c>
      <c r="E99" t="e">
        <f>VLOOKUP($A99,統計!$A:$G,7,)</f>
        <v>#N/A</v>
      </c>
      <c r="I99" t="e">
        <f t="shared" si="1"/>
        <v>#N/A</v>
      </c>
    </row>
    <row r="100" spans="1:9" x14ac:dyDescent="0.15">
      <c r="A100">
        <v>721</v>
      </c>
      <c r="B100" t="e">
        <f>VLOOKUP($A100,統計!$A:$G,2,)</f>
        <v>#N/A</v>
      </c>
      <c r="C100" t="s">
        <v>128</v>
      </c>
      <c r="D100" t="e">
        <f>VLOOKUP($A100,統計!$A:$G,6,)</f>
        <v>#N/A</v>
      </c>
      <c r="E100" t="e">
        <f>VLOOKUP($A100,統計!$A:$G,7,)</f>
        <v>#N/A</v>
      </c>
      <c r="I100" t="e">
        <f t="shared" si="1"/>
        <v>#N/A</v>
      </c>
    </row>
    <row r="101" spans="1:9" x14ac:dyDescent="0.15">
      <c r="A101">
        <v>722</v>
      </c>
      <c r="B101" t="e">
        <f>VLOOKUP($A101,統計!$A:$G,2,)</f>
        <v>#N/A</v>
      </c>
      <c r="C101" t="s">
        <v>129</v>
      </c>
      <c r="D101" t="e">
        <f>VLOOKUP($A101,統計!$A:$G,6,)</f>
        <v>#N/A</v>
      </c>
      <c r="E101" t="e">
        <f>VLOOKUP($A101,統計!$A:$G,7,)</f>
        <v>#N/A</v>
      </c>
      <c r="I101" t="e">
        <f t="shared" si="1"/>
        <v>#N/A</v>
      </c>
    </row>
    <row r="102" spans="1:9" x14ac:dyDescent="0.15">
      <c r="A102">
        <v>723</v>
      </c>
      <c r="B102" t="e">
        <f>VLOOKUP($A102,統計!$A:$G,2,)</f>
        <v>#N/A</v>
      </c>
      <c r="C102" t="s">
        <v>130</v>
      </c>
      <c r="D102" t="e">
        <f>VLOOKUP($A102,統計!$A:$G,6,)</f>
        <v>#N/A</v>
      </c>
      <c r="E102" t="e">
        <f>VLOOKUP($A102,統計!$A:$G,7,)</f>
        <v>#N/A</v>
      </c>
      <c r="I102" t="e">
        <f t="shared" si="1"/>
        <v>#N/A</v>
      </c>
    </row>
    <row r="103" spans="1:9" x14ac:dyDescent="0.15">
      <c r="A103">
        <v>724</v>
      </c>
      <c r="B103" t="e">
        <f>VLOOKUP($A103,統計!$A:$G,2,)</f>
        <v>#N/A</v>
      </c>
      <c r="C103" t="s">
        <v>131</v>
      </c>
      <c r="D103" t="e">
        <f>VLOOKUP($A103,統計!$A:$G,6,)</f>
        <v>#N/A</v>
      </c>
      <c r="E103" t="e">
        <f>VLOOKUP($A103,統計!$A:$G,7,)</f>
        <v>#N/A</v>
      </c>
      <c r="I103" t="e">
        <f t="shared" si="1"/>
        <v>#N/A</v>
      </c>
    </row>
    <row r="104" spans="1:9" x14ac:dyDescent="0.15">
      <c r="A104">
        <v>725</v>
      </c>
      <c r="B104" t="e">
        <f>VLOOKUP($A104,統計!$A:$G,2,)</f>
        <v>#N/A</v>
      </c>
      <c r="C104" t="s">
        <v>132</v>
      </c>
      <c r="D104" t="e">
        <f>VLOOKUP($A104,統計!$A:$G,6,)</f>
        <v>#N/A</v>
      </c>
      <c r="E104" t="e">
        <f>VLOOKUP($A104,統計!$A:$G,7,)</f>
        <v>#N/A</v>
      </c>
      <c r="I104" t="e">
        <f t="shared" si="1"/>
        <v>#N/A</v>
      </c>
    </row>
    <row r="105" spans="1:9" x14ac:dyDescent="0.15">
      <c r="A105">
        <v>726</v>
      </c>
      <c r="B105" t="e">
        <f>VLOOKUP($A105,統計!$A:$G,2,)</f>
        <v>#N/A</v>
      </c>
      <c r="C105" t="s">
        <v>133</v>
      </c>
      <c r="D105" t="e">
        <f>VLOOKUP($A105,統計!$A:$G,6,)</f>
        <v>#N/A</v>
      </c>
      <c r="E105" t="e">
        <f>VLOOKUP($A105,統計!$A:$G,7,)</f>
        <v>#N/A</v>
      </c>
      <c r="I105" t="e">
        <f t="shared" si="1"/>
        <v>#N/A</v>
      </c>
    </row>
    <row r="106" spans="1:9" x14ac:dyDescent="0.15">
      <c r="A106">
        <v>727</v>
      </c>
      <c r="B106" t="e">
        <f>VLOOKUP($A106,統計!$A:$G,2,)</f>
        <v>#N/A</v>
      </c>
      <c r="C106" t="s">
        <v>134</v>
      </c>
      <c r="D106" t="e">
        <f>VLOOKUP($A106,統計!$A:$G,6,)</f>
        <v>#N/A</v>
      </c>
      <c r="E106" t="e">
        <f>VLOOKUP($A106,統計!$A:$G,7,)</f>
        <v>#N/A</v>
      </c>
      <c r="I106" t="e">
        <f t="shared" si="1"/>
        <v>#N/A</v>
      </c>
    </row>
    <row r="107" spans="1:9" x14ac:dyDescent="0.15">
      <c r="A107">
        <v>728</v>
      </c>
      <c r="B107" t="e">
        <f>VLOOKUP($A107,統計!$A:$G,2,)</f>
        <v>#N/A</v>
      </c>
      <c r="C107" t="s">
        <v>135</v>
      </c>
      <c r="D107" t="e">
        <f>VLOOKUP($A107,統計!$A:$G,6,)</f>
        <v>#N/A</v>
      </c>
      <c r="E107" t="e">
        <f>VLOOKUP($A107,統計!$A:$G,7,)</f>
        <v>#N/A</v>
      </c>
      <c r="I107" t="e">
        <f t="shared" si="1"/>
        <v>#N/A</v>
      </c>
    </row>
    <row r="108" spans="1:9" x14ac:dyDescent="0.15">
      <c r="A108">
        <v>729</v>
      </c>
      <c r="B108" t="e">
        <f>VLOOKUP($A108,統計!$A:$G,2,)</f>
        <v>#N/A</v>
      </c>
      <c r="C108" t="s">
        <v>136</v>
      </c>
      <c r="D108" t="e">
        <f>VLOOKUP($A108,統計!$A:$G,6,)</f>
        <v>#N/A</v>
      </c>
      <c r="E108" t="e">
        <f>VLOOKUP($A108,統計!$A:$G,7,)</f>
        <v>#N/A</v>
      </c>
      <c r="I108" t="e">
        <f t="shared" si="1"/>
        <v>#N/A</v>
      </c>
    </row>
    <row r="109" spans="1:9" x14ac:dyDescent="0.15">
      <c r="A109">
        <v>730</v>
      </c>
      <c r="B109" t="e">
        <f>VLOOKUP($A109,統計!$A:$G,2,)</f>
        <v>#N/A</v>
      </c>
      <c r="C109" t="s">
        <v>137</v>
      </c>
      <c r="D109" t="e">
        <f>VLOOKUP($A109,統計!$A:$G,6,)</f>
        <v>#N/A</v>
      </c>
      <c r="E109" t="e">
        <f>VLOOKUP($A109,統計!$A:$G,7,)</f>
        <v>#N/A</v>
      </c>
      <c r="I109" t="e">
        <f t="shared" si="1"/>
        <v>#N/A</v>
      </c>
    </row>
    <row r="110" spans="1:9" x14ac:dyDescent="0.15">
      <c r="A110">
        <v>731</v>
      </c>
      <c r="B110" t="e">
        <f>VLOOKUP($A110,統計!$A:$G,2,)</f>
        <v>#N/A</v>
      </c>
      <c r="C110" t="s">
        <v>138</v>
      </c>
      <c r="D110" t="e">
        <f>VLOOKUP($A110,統計!$A:$G,6,)</f>
        <v>#N/A</v>
      </c>
      <c r="E110" t="e">
        <f>VLOOKUP($A110,統計!$A:$G,7,)</f>
        <v>#N/A</v>
      </c>
      <c r="I110" t="e">
        <f t="shared" si="1"/>
        <v>#N/A</v>
      </c>
    </row>
    <row r="111" spans="1:9" x14ac:dyDescent="0.15">
      <c r="A111">
        <v>732</v>
      </c>
      <c r="B111" t="e">
        <f>VLOOKUP($A111,統計!$A:$G,2,)</f>
        <v>#N/A</v>
      </c>
      <c r="C111" t="s">
        <v>139</v>
      </c>
      <c r="D111" t="e">
        <f>VLOOKUP($A111,統計!$A:$G,6,)</f>
        <v>#N/A</v>
      </c>
      <c r="E111" t="e">
        <f>VLOOKUP($A111,統計!$A:$G,7,)</f>
        <v>#N/A</v>
      </c>
      <c r="I111" t="e">
        <f t="shared" si="1"/>
        <v>#N/A</v>
      </c>
    </row>
    <row r="112" spans="1:9" x14ac:dyDescent="0.15">
      <c r="A112">
        <v>733</v>
      </c>
      <c r="B112" t="e">
        <f>VLOOKUP($A112,統計!$A:$G,2,)</f>
        <v>#N/A</v>
      </c>
      <c r="C112" t="s">
        <v>140</v>
      </c>
      <c r="D112" t="e">
        <f>VLOOKUP($A112,統計!$A:$G,6,)</f>
        <v>#N/A</v>
      </c>
      <c r="E112" t="e">
        <f>VLOOKUP($A112,統計!$A:$G,7,)</f>
        <v>#N/A</v>
      </c>
      <c r="I112" t="e">
        <f t="shared" si="1"/>
        <v>#N/A</v>
      </c>
    </row>
    <row r="113" spans="1:9" x14ac:dyDescent="0.15">
      <c r="A113">
        <v>734</v>
      </c>
      <c r="B113" t="e">
        <f>VLOOKUP($A113,統計!$A:$G,2,)</f>
        <v>#N/A</v>
      </c>
      <c r="C113" t="s">
        <v>141</v>
      </c>
      <c r="D113" t="e">
        <f>VLOOKUP($A113,統計!$A:$G,6,)</f>
        <v>#N/A</v>
      </c>
      <c r="E113" t="e">
        <f>VLOOKUP($A113,統計!$A:$G,7,)</f>
        <v>#N/A</v>
      </c>
      <c r="I113" t="e">
        <f t="shared" si="1"/>
        <v>#N/A</v>
      </c>
    </row>
    <row r="114" spans="1:9" x14ac:dyDescent="0.15">
      <c r="A114">
        <v>735</v>
      </c>
      <c r="B114" t="e">
        <f>VLOOKUP($A114,統計!$A:$G,2,)</f>
        <v>#N/A</v>
      </c>
      <c r="C114" t="s">
        <v>142</v>
      </c>
      <c r="D114" t="e">
        <f>VLOOKUP($A114,統計!$A:$G,6,)</f>
        <v>#N/A</v>
      </c>
      <c r="E114" t="e">
        <f>VLOOKUP($A114,統計!$A:$G,7,)</f>
        <v>#N/A</v>
      </c>
      <c r="I114" t="e">
        <f t="shared" si="1"/>
        <v>#N/A</v>
      </c>
    </row>
    <row r="115" spans="1:9" x14ac:dyDescent="0.15">
      <c r="A115">
        <v>736</v>
      </c>
      <c r="B115" t="e">
        <f>VLOOKUP($A115,統計!$A:$G,2,)</f>
        <v>#N/A</v>
      </c>
      <c r="C115" t="s">
        <v>143</v>
      </c>
      <c r="D115" t="e">
        <f>VLOOKUP($A115,統計!$A:$G,6,)</f>
        <v>#N/A</v>
      </c>
      <c r="E115" t="e">
        <f>VLOOKUP($A115,統計!$A:$G,7,)</f>
        <v>#N/A</v>
      </c>
      <c r="I115" t="e">
        <f t="shared" si="1"/>
        <v>#N/A</v>
      </c>
    </row>
    <row r="116" spans="1:9" x14ac:dyDescent="0.15">
      <c r="A116">
        <v>737</v>
      </c>
      <c r="B116" t="e">
        <f>VLOOKUP($A116,統計!$A:$G,2,)</f>
        <v>#N/A</v>
      </c>
      <c r="C116" t="s">
        <v>144</v>
      </c>
      <c r="D116" t="e">
        <f>VLOOKUP($A116,統計!$A:$G,6,)</f>
        <v>#N/A</v>
      </c>
      <c r="E116" t="e">
        <f>VLOOKUP($A116,統計!$A:$G,7,)</f>
        <v>#N/A</v>
      </c>
      <c r="I116" t="e">
        <f t="shared" si="1"/>
        <v>#N/A</v>
      </c>
    </row>
    <row r="117" spans="1:9" x14ac:dyDescent="0.15">
      <c r="A117">
        <v>738</v>
      </c>
      <c r="B117" t="e">
        <f>VLOOKUP($A117,統計!$A:$G,2,)</f>
        <v>#N/A</v>
      </c>
      <c r="C117" t="s">
        <v>145</v>
      </c>
      <c r="D117" t="e">
        <f>VLOOKUP($A117,統計!$A:$G,6,)</f>
        <v>#N/A</v>
      </c>
      <c r="E117" t="e">
        <f>VLOOKUP($A117,統計!$A:$G,7,)</f>
        <v>#N/A</v>
      </c>
      <c r="I117" t="e">
        <f t="shared" si="1"/>
        <v>#N/A</v>
      </c>
    </row>
    <row r="118" spans="1:9" x14ac:dyDescent="0.15">
      <c r="A118">
        <v>739</v>
      </c>
      <c r="B118" t="e">
        <f>VLOOKUP($A118,統計!$A:$G,2,)</f>
        <v>#N/A</v>
      </c>
      <c r="C118" t="s">
        <v>146</v>
      </c>
      <c r="D118" t="e">
        <f>VLOOKUP($A118,統計!$A:$G,6,)</f>
        <v>#N/A</v>
      </c>
      <c r="E118" t="e">
        <f>VLOOKUP($A118,統計!$A:$G,7,)</f>
        <v>#N/A</v>
      </c>
      <c r="I118" t="e">
        <f t="shared" si="1"/>
        <v>#N/A</v>
      </c>
    </row>
    <row r="119" spans="1:9" x14ac:dyDescent="0.15">
      <c r="A119">
        <v>740</v>
      </c>
      <c r="B119" t="e">
        <f>VLOOKUP($A119,統計!$A:$G,2,)</f>
        <v>#N/A</v>
      </c>
      <c r="C119" t="s">
        <v>147</v>
      </c>
      <c r="D119" t="e">
        <f>VLOOKUP($A119,統計!$A:$G,6,)</f>
        <v>#N/A</v>
      </c>
      <c r="E119" t="e">
        <f>VLOOKUP($A119,統計!$A:$G,7,)</f>
        <v>#N/A</v>
      </c>
      <c r="I119" t="e">
        <f t="shared" si="1"/>
        <v>#N/A</v>
      </c>
    </row>
    <row r="120" spans="1:9" x14ac:dyDescent="0.15">
      <c r="A120">
        <v>801</v>
      </c>
      <c r="B120" t="e">
        <f>VLOOKUP($A120,統計!$A:$G,2,)</f>
        <v>#N/A</v>
      </c>
      <c r="C120" t="s">
        <v>148</v>
      </c>
      <c r="D120" t="e">
        <f>VLOOKUP($A120,統計!$A:$G,6,)</f>
        <v>#N/A</v>
      </c>
      <c r="E120" t="e">
        <f>VLOOKUP($A120,統計!$A:$G,7,)</f>
        <v>#N/A</v>
      </c>
      <c r="I120" t="e">
        <f t="shared" si="1"/>
        <v>#N/A</v>
      </c>
    </row>
    <row r="121" spans="1:9" x14ac:dyDescent="0.15">
      <c r="A121">
        <v>802</v>
      </c>
      <c r="B121" t="e">
        <f>VLOOKUP($A121,統計!$A:$G,2,)</f>
        <v>#N/A</v>
      </c>
      <c r="C121" t="s">
        <v>149</v>
      </c>
      <c r="D121" t="e">
        <f>VLOOKUP($A121,統計!$A:$G,6,)</f>
        <v>#N/A</v>
      </c>
      <c r="E121" t="e">
        <f>VLOOKUP($A121,統計!$A:$G,7,)</f>
        <v>#N/A</v>
      </c>
      <c r="I121" t="e">
        <f t="shared" si="1"/>
        <v>#N/A</v>
      </c>
    </row>
    <row r="122" spans="1:9" x14ac:dyDescent="0.15">
      <c r="A122">
        <v>803</v>
      </c>
      <c r="B122" t="e">
        <f>VLOOKUP($A122,統計!$A:$G,2,)</f>
        <v>#N/A</v>
      </c>
      <c r="C122" t="s">
        <v>150</v>
      </c>
      <c r="D122" t="e">
        <f>VLOOKUP($A122,統計!$A:$G,6,)</f>
        <v>#N/A</v>
      </c>
      <c r="E122" t="e">
        <f>VLOOKUP($A122,統計!$A:$G,7,)</f>
        <v>#N/A</v>
      </c>
      <c r="I122" t="e">
        <f t="shared" si="1"/>
        <v>#N/A</v>
      </c>
    </row>
    <row r="123" spans="1:9" x14ac:dyDescent="0.15">
      <c r="A123">
        <v>804</v>
      </c>
      <c r="B123" t="e">
        <f>VLOOKUP($A123,統計!$A:$G,2,)</f>
        <v>#N/A</v>
      </c>
      <c r="C123" t="s">
        <v>151</v>
      </c>
      <c r="D123" t="e">
        <f>VLOOKUP($A123,統計!$A:$G,6,)</f>
        <v>#N/A</v>
      </c>
      <c r="E123" t="e">
        <f>VLOOKUP($A123,統計!$A:$G,7,)</f>
        <v>#N/A</v>
      </c>
      <c r="I123" t="e">
        <f t="shared" si="1"/>
        <v>#N/A</v>
      </c>
    </row>
    <row r="124" spans="1:9" x14ac:dyDescent="0.15">
      <c r="A124">
        <v>805</v>
      </c>
      <c r="B124" t="e">
        <f>VLOOKUP($A124,統計!$A:$G,2,)</f>
        <v>#N/A</v>
      </c>
      <c r="C124" t="s">
        <v>152</v>
      </c>
      <c r="D124" t="e">
        <f>VLOOKUP($A124,統計!$A:$G,6,)</f>
        <v>#N/A</v>
      </c>
      <c r="E124" t="e">
        <f>VLOOKUP($A124,統計!$A:$G,7,)</f>
        <v>#N/A</v>
      </c>
      <c r="I124" t="e">
        <f t="shared" si="1"/>
        <v>#N/A</v>
      </c>
    </row>
    <row r="125" spans="1:9" x14ac:dyDescent="0.15">
      <c r="A125">
        <v>806</v>
      </c>
      <c r="B125" t="e">
        <f>VLOOKUP($A125,統計!$A:$G,2,)</f>
        <v>#N/A</v>
      </c>
      <c r="C125" t="s">
        <v>153</v>
      </c>
      <c r="D125" t="e">
        <f>VLOOKUP($A125,統計!$A:$G,6,)</f>
        <v>#N/A</v>
      </c>
      <c r="E125" t="e">
        <f>VLOOKUP($A125,統計!$A:$G,7,)</f>
        <v>#N/A</v>
      </c>
      <c r="I125" t="e">
        <f t="shared" si="1"/>
        <v>#N/A</v>
      </c>
    </row>
    <row r="126" spans="1:9" x14ac:dyDescent="0.15">
      <c r="A126">
        <v>807</v>
      </c>
      <c r="B126" t="e">
        <f>VLOOKUP($A126,統計!$A:$G,2,)</f>
        <v>#N/A</v>
      </c>
      <c r="C126" t="s">
        <v>154</v>
      </c>
      <c r="D126" t="e">
        <f>VLOOKUP($A126,統計!$A:$G,6,)</f>
        <v>#N/A</v>
      </c>
      <c r="E126" t="e">
        <f>VLOOKUP($A126,統計!$A:$G,7,)</f>
        <v>#N/A</v>
      </c>
      <c r="I126" t="e">
        <f t="shared" si="1"/>
        <v>#N/A</v>
      </c>
    </row>
    <row r="127" spans="1:9" x14ac:dyDescent="0.15">
      <c r="A127">
        <v>808</v>
      </c>
      <c r="B127" t="e">
        <f>VLOOKUP($A127,統計!$A:$G,2,)</f>
        <v>#N/A</v>
      </c>
      <c r="C127" t="s">
        <v>155</v>
      </c>
      <c r="D127" t="e">
        <f>VLOOKUP($A127,統計!$A:$G,6,)</f>
        <v>#N/A</v>
      </c>
      <c r="E127" t="e">
        <f>VLOOKUP($A127,統計!$A:$G,7,)</f>
        <v>#N/A</v>
      </c>
      <c r="I127" t="e">
        <f t="shared" si="1"/>
        <v>#N/A</v>
      </c>
    </row>
    <row r="128" spans="1:9" x14ac:dyDescent="0.15">
      <c r="A128">
        <v>809</v>
      </c>
      <c r="B128" t="e">
        <f>VLOOKUP($A128,統計!$A:$G,2,)</f>
        <v>#N/A</v>
      </c>
      <c r="C128" t="s">
        <v>156</v>
      </c>
      <c r="D128" t="e">
        <f>VLOOKUP($A128,統計!$A:$G,6,)</f>
        <v>#N/A</v>
      </c>
      <c r="E128" t="e">
        <f>VLOOKUP($A128,統計!$A:$G,7,)</f>
        <v>#N/A</v>
      </c>
      <c r="I128" t="e">
        <f t="shared" si="1"/>
        <v>#N/A</v>
      </c>
    </row>
    <row r="129" spans="1:9" x14ac:dyDescent="0.15">
      <c r="A129">
        <v>810</v>
      </c>
      <c r="B129" t="e">
        <f>VLOOKUP($A129,統計!$A:$G,2,)</f>
        <v>#N/A</v>
      </c>
      <c r="C129" t="s">
        <v>157</v>
      </c>
      <c r="D129" t="e">
        <f>VLOOKUP($A129,統計!$A:$G,6,)</f>
        <v>#N/A</v>
      </c>
      <c r="E129" t="e">
        <f>VLOOKUP($A129,統計!$A:$G,7,)</f>
        <v>#N/A</v>
      </c>
      <c r="I129" t="e">
        <f t="shared" si="1"/>
        <v>#N/A</v>
      </c>
    </row>
    <row r="130" spans="1:9" x14ac:dyDescent="0.15">
      <c r="A130">
        <v>811</v>
      </c>
      <c r="B130" t="e">
        <f>VLOOKUP($A130,統計!$A:$G,2,)</f>
        <v>#N/A</v>
      </c>
      <c r="C130" t="s">
        <v>158</v>
      </c>
      <c r="D130" t="e">
        <f>VLOOKUP($A130,統計!$A:$G,6,)</f>
        <v>#N/A</v>
      </c>
      <c r="E130" t="e">
        <f>VLOOKUP($A130,統計!$A:$G,7,)</f>
        <v>#N/A</v>
      </c>
      <c r="I130" t="e">
        <f t="shared" si="1"/>
        <v>#N/A</v>
      </c>
    </row>
    <row r="131" spans="1:9" x14ac:dyDescent="0.15">
      <c r="A131">
        <v>812</v>
      </c>
      <c r="B131" t="e">
        <f>VLOOKUP($A131,統計!$A:$G,2,)</f>
        <v>#N/A</v>
      </c>
      <c r="C131" t="s">
        <v>159</v>
      </c>
      <c r="D131" t="e">
        <f>VLOOKUP($A131,統計!$A:$G,6,)</f>
        <v>#N/A</v>
      </c>
      <c r="E131" t="e">
        <f>VLOOKUP($A131,統計!$A:$G,7,)</f>
        <v>#N/A</v>
      </c>
      <c r="I131" t="e">
        <f t="shared" ref="I131:I194" si="2">"["&amp;B131&amp;"](筆記/资治通鉴"&amp;SUBSTITUTE(B131,"卷","")&amp;".html)|"&amp;C131&amp;"|"&amp;D131&amp;"|"&amp;E131&amp;"|"&amp;F131&amp;"|"&amp;G131&amp;"|"&amp;H131</f>
        <v>#N/A</v>
      </c>
    </row>
    <row r="132" spans="1:9" x14ac:dyDescent="0.15">
      <c r="A132">
        <v>813</v>
      </c>
      <c r="B132" t="e">
        <f>VLOOKUP($A132,統計!$A:$G,2,)</f>
        <v>#N/A</v>
      </c>
      <c r="C132" t="s">
        <v>160</v>
      </c>
      <c r="D132" t="e">
        <f>VLOOKUP($A132,統計!$A:$G,6,)</f>
        <v>#N/A</v>
      </c>
      <c r="E132" t="e">
        <f>VLOOKUP($A132,統計!$A:$G,7,)</f>
        <v>#N/A</v>
      </c>
      <c r="I132" t="e">
        <f t="shared" si="2"/>
        <v>#N/A</v>
      </c>
    </row>
    <row r="133" spans="1:9" x14ac:dyDescent="0.15">
      <c r="A133">
        <v>814</v>
      </c>
      <c r="B133" t="e">
        <f>VLOOKUP($A133,統計!$A:$G,2,)</f>
        <v>#N/A</v>
      </c>
      <c r="C133" t="s">
        <v>161</v>
      </c>
      <c r="D133" t="e">
        <f>VLOOKUP($A133,統計!$A:$G,6,)</f>
        <v>#N/A</v>
      </c>
      <c r="E133" t="e">
        <f>VLOOKUP($A133,統計!$A:$G,7,)</f>
        <v>#N/A</v>
      </c>
      <c r="I133" t="e">
        <f t="shared" si="2"/>
        <v>#N/A</v>
      </c>
    </row>
    <row r="134" spans="1:9" x14ac:dyDescent="0.15">
      <c r="A134">
        <v>815</v>
      </c>
      <c r="B134" t="e">
        <f>VLOOKUP($A134,統計!$A:$G,2,)</f>
        <v>#N/A</v>
      </c>
      <c r="C134" t="s">
        <v>162</v>
      </c>
      <c r="D134" t="e">
        <f>VLOOKUP($A134,統計!$A:$G,6,)</f>
        <v>#N/A</v>
      </c>
      <c r="E134" t="e">
        <f>VLOOKUP($A134,統計!$A:$G,7,)</f>
        <v>#N/A</v>
      </c>
      <c r="I134" t="e">
        <f t="shared" si="2"/>
        <v>#N/A</v>
      </c>
    </row>
    <row r="135" spans="1:9" x14ac:dyDescent="0.15">
      <c r="A135">
        <v>816</v>
      </c>
      <c r="B135" t="e">
        <f>VLOOKUP($A135,統計!$A:$G,2,)</f>
        <v>#N/A</v>
      </c>
      <c r="C135" t="s">
        <v>163</v>
      </c>
      <c r="D135" t="e">
        <f>VLOOKUP($A135,統計!$A:$G,6,)</f>
        <v>#N/A</v>
      </c>
      <c r="E135" t="e">
        <f>VLOOKUP($A135,統計!$A:$G,7,)</f>
        <v>#N/A</v>
      </c>
      <c r="I135" t="e">
        <f t="shared" si="2"/>
        <v>#N/A</v>
      </c>
    </row>
    <row r="136" spans="1:9" x14ac:dyDescent="0.15">
      <c r="A136">
        <v>901</v>
      </c>
      <c r="B136" t="e">
        <f>VLOOKUP($A136,統計!$A:$G,2,)</f>
        <v>#N/A</v>
      </c>
      <c r="C136" t="s">
        <v>164</v>
      </c>
      <c r="D136" t="e">
        <f>VLOOKUP($A136,統計!$A:$G,6,)</f>
        <v>#N/A</v>
      </c>
      <c r="E136" t="e">
        <f>VLOOKUP($A136,統計!$A:$G,7,)</f>
        <v>#N/A</v>
      </c>
      <c r="I136" t="e">
        <f t="shared" si="2"/>
        <v>#N/A</v>
      </c>
    </row>
    <row r="137" spans="1:9" x14ac:dyDescent="0.15">
      <c r="A137">
        <v>902</v>
      </c>
      <c r="B137" t="e">
        <f>VLOOKUP($A137,統計!$A:$G,2,)</f>
        <v>#N/A</v>
      </c>
      <c r="C137" t="s">
        <v>165</v>
      </c>
      <c r="D137" t="e">
        <f>VLOOKUP($A137,統計!$A:$G,6,)</f>
        <v>#N/A</v>
      </c>
      <c r="E137" t="e">
        <f>VLOOKUP($A137,統計!$A:$G,7,)</f>
        <v>#N/A</v>
      </c>
      <c r="I137" t="e">
        <f t="shared" si="2"/>
        <v>#N/A</v>
      </c>
    </row>
    <row r="138" spans="1:9" x14ac:dyDescent="0.15">
      <c r="A138">
        <v>903</v>
      </c>
      <c r="B138" t="e">
        <f>VLOOKUP($A138,統計!$A:$G,2,)</f>
        <v>#N/A</v>
      </c>
      <c r="C138" t="s">
        <v>166</v>
      </c>
      <c r="D138" t="e">
        <f>VLOOKUP($A138,統計!$A:$G,6,)</f>
        <v>#N/A</v>
      </c>
      <c r="E138" t="e">
        <f>VLOOKUP($A138,統計!$A:$G,7,)</f>
        <v>#N/A</v>
      </c>
      <c r="I138" t="e">
        <f t="shared" si="2"/>
        <v>#N/A</v>
      </c>
    </row>
    <row r="139" spans="1:9" x14ac:dyDescent="0.15">
      <c r="A139">
        <v>904</v>
      </c>
      <c r="B139" t="e">
        <f>VLOOKUP($A139,統計!$A:$G,2,)</f>
        <v>#N/A</v>
      </c>
      <c r="C139" t="s">
        <v>167</v>
      </c>
      <c r="D139" t="e">
        <f>VLOOKUP($A139,統計!$A:$G,6,)</f>
        <v>#N/A</v>
      </c>
      <c r="E139" t="e">
        <f>VLOOKUP($A139,統計!$A:$G,7,)</f>
        <v>#N/A</v>
      </c>
      <c r="I139" t="e">
        <f t="shared" si="2"/>
        <v>#N/A</v>
      </c>
    </row>
    <row r="140" spans="1:9" x14ac:dyDescent="0.15">
      <c r="A140">
        <v>905</v>
      </c>
      <c r="B140" t="e">
        <f>VLOOKUP($A140,統計!$A:$G,2,)</f>
        <v>#N/A</v>
      </c>
      <c r="C140" t="s">
        <v>168</v>
      </c>
      <c r="D140" t="e">
        <f>VLOOKUP($A140,統計!$A:$G,6,)</f>
        <v>#N/A</v>
      </c>
      <c r="E140" t="e">
        <f>VLOOKUP($A140,統計!$A:$G,7,)</f>
        <v>#N/A</v>
      </c>
      <c r="I140" t="e">
        <f t="shared" si="2"/>
        <v>#N/A</v>
      </c>
    </row>
    <row r="141" spans="1:9" x14ac:dyDescent="0.15">
      <c r="A141">
        <v>906</v>
      </c>
      <c r="B141" t="e">
        <f>VLOOKUP($A141,統計!$A:$G,2,)</f>
        <v>#N/A</v>
      </c>
      <c r="C141" t="s">
        <v>169</v>
      </c>
      <c r="D141" t="e">
        <f>VLOOKUP($A141,統計!$A:$G,6,)</f>
        <v>#N/A</v>
      </c>
      <c r="E141" t="e">
        <f>VLOOKUP($A141,統計!$A:$G,7,)</f>
        <v>#N/A</v>
      </c>
      <c r="I141" t="e">
        <f t="shared" si="2"/>
        <v>#N/A</v>
      </c>
    </row>
    <row r="142" spans="1:9" x14ac:dyDescent="0.15">
      <c r="A142">
        <v>907</v>
      </c>
      <c r="B142" t="e">
        <f>VLOOKUP($A142,統計!$A:$G,2,)</f>
        <v>#N/A</v>
      </c>
      <c r="C142" t="s">
        <v>170</v>
      </c>
      <c r="D142" t="e">
        <f>VLOOKUP($A142,統計!$A:$G,6,)</f>
        <v>#N/A</v>
      </c>
      <c r="E142" t="e">
        <f>VLOOKUP($A142,統計!$A:$G,7,)</f>
        <v>#N/A</v>
      </c>
      <c r="I142" t="e">
        <f t="shared" si="2"/>
        <v>#N/A</v>
      </c>
    </row>
    <row r="143" spans="1:9" x14ac:dyDescent="0.15">
      <c r="A143">
        <v>908</v>
      </c>
      <c r="B143" t="e">
        <f>VLOOKUP($A143,統計!$A:$G,2,)</f>
        <v>#N/A</v>
      </c>
      <c r="C143" t="s">
        <v>171</v>
      </c>
      <c r="D143" t="e">
        <f>VLOOKUP($A143,統計!$A:$G,6,)</f>
        <v>#N/A</v>
      </c>
      <c r="E143" t="e">
        <f>VLOOKUP($A143,統計!$A:$G,7,)</f>
        <v>#N/A</v>
      </c>
      <c r="I143" t="e">
        <f t="shared" si="2"/>
        <v>#N/A</v>
      </c>
    </row>
    <row r="144" spans="1:9" x14ac:dyDescent="0.15">
      <c r="A144">
        <v>909</v>
      </c>
      <c r="B144" t="e">
        <f>VLOOKUP($A144,統計!$A:$G,2,)</f>
        <v>#N/A</v>
      </c>
      <c r="C144" t="s">
        <v>172</v>
      </c>
      <c r="D144" t="e">
        <f>VLOOKUP($A144,統計!$A:$G,6,)</f>
        <v>#N/A</v>
      </c>
      <c r="E144" t="e">
        <f>VLOOKUP($A144,統計!$A:$G,7,)</f>
        <v>#N/A</v>
      </c>
      <c r="I144" t="e">
        <f t="shared" si="2"/>
        <v>#N/A</v>
      </c>
    </row>
    <row r="145" spans="1:9" x14ac:dyDescent="0.15">
      <c r="A145">
        <v>910</v>
      </c>
      <c r="B145" t="e">
        <f>VLOOKUP($A145,統計!$A:$G,2,)</f>
        <v>#N/A</v>
      </c>
      <c r="C145" t="s">
        <v>173</v>
      </c>
      <c r="D145" t="e">
        <f>VLOOKUP($A145,統計!$A:$G,6,)</f>
        <v>#N/A</v>
      </c>
      <c r="E145" t="e">
        <f>VLOOKUP($A145,統計!$A:$G,7,)</f>
        <v>#N/A</v>
      </c>
      <c r="I145" t="e">
        <f t="shared" si="2"/>
        <v>#N/A</v>
      </c>
    </row>
    <row r="146" spans="1:9" x14ac:dyDescent="0.15">
      <c r="A146">
        <v>1001</v>
      </c>
      <c r="B146" t="e">
        <f>VLOOKUP($A146,統計!$A:$G,2,)</f>
        <v>#N/A</v>
      </c>
      <c r="C146" t="s">
        <v>174</v>
      </c>
      <c r="D146" t="e">
        <f>VLOOKUP($A146,統計!$A:$G,6,)</f>
        <v>#N/A</v>
      </c>
      <c r="E146" t="e">
        <f>VLOOKUP($A146,統計!$A:$G,7,)</f>
        <v>#N/A</v>
      </c>
      <c r="I146" t="e">
        <f t="shared" si="2"/>
        <v>#N/A</v>
      </c>
    </row>
    <row r="147" spans="1:9" x14ac:dyDescent="0.15">
      <c r="A147">
        <v>1002</v>
      </c>
      <c r="B147" t="e">
        <f>VLOOKUP($A147,統計!$A:$G,2,)</f>
        <v>#N/A</v>
      </c>
      <c r="C147" t="s">
        <v>175</v>
      </c>
      <c r="D147" t="e">
        <f>VLOOKUP($A147,統計!$A:$G,6,)</f>
        <v>#N/A</v>
      </c>
      <c r="E147" t="e">
        <f>VLOOKUP($A147,統計!$A:$G,7,)</f>
        <v>#N/A</v>
      </c>
      <c r="I147" t="e">
        <f t="shared" si="2"/>
        <v>#N/A</v>
      </c>
    </row>
    <row r="148" spans="1:9" x14ac:dyDescent="0.15">
      <c r="A148">
        <v>1003</v>
      </c>
      <c r="B148" t="e">
        <f>VLOOKUP($A148,統計!$A:$G,2,)</f>
        <v>#N/A</v>
      </c>
      <c r="C148" t="s">
        <v>176</v>
      </c>
      <c r="D148" t="e">
        <f>VLOOKUP($A148,統計!$A:$G,6,)</f>
        <v>#N/A</v>
      </c>
      <c r="E148" t="e">
        <f>VLOOKUP($A148,統計!$A:$G,7,)</f>
        <v>#N/A</v>
      </c>
      <c r="I148" t="e">
        <f t="shared" si="2"/>
        <v>#N/A</v>
      </c>
    </row>
    <row r="149" spans="1:9" x14ac:dyDescent="0.15">
      <c r="A149">
        <v>1004</v>
      </c>
      <c r="B149" t="e">
        <f>VLOOKUP($A149,統計!$A:$G,2,)</f>
        <v>#N/A</v>
      </c>
      <c r="C149" t="s">
        <v>177</v>
      </c>
      <c r="D149" t="e">
        <f>VLOOKUP($A149,統計!$A:$G,6,)</f>
        <v>#N/A</v>
      </c>
      <c r="E149" t="e">
        <f>VLOOKUP($A149,統計!$A:$G,7,)</f>
        <v>#N/A</v>
      </c>
      <c r="I149" t="e">
        <f t="shared" si="2"/>
        <v>#N/A</v>
      </c>
    </row>
    <row r="150" spans="1:9" x14ac:dyDescent="0.15">
      <c r="A150">
        <v>1005</v>
      </c>
      <c r="B150" t="e">
        <f>VLOOKUP($A150,統計!$A:$G,2,)</f>
        <v>#N/A</v>
      </c>
      <c r="C150" t="s">
        <v>178</v>
      </c>
      <c r="D150" t="e">
        <f>VLOOKUP($A150,統計!$A:$G,6,)</f>
        <v>#N/A</v>
      </c>
      <c r="E150" t="e">
        <f>VLOOKUP($A150,統計!$A:$G,7,)</f>
        <v>#N/A</v>
      </c>
      <c r="I150" t="e">
        <f t="shared" si="2"/>
        <v>#N/A</v>
      </c>
    </row>
    <row r="151" spans="1:9" x14ac:dyDescent="0.15">
      <c r="A151">
        <v>1006</v>
      </c>
      <c r="B151" t="e">
        <f>VLOOKUP($A151,統計!$A:$G,2,)</f>
        <v>#N/A</v>
      </c>
      <c r="C151" t="s">
        <v>179</v>
      </c>
      <c r="D151" t="e">
        <f>VLOOKUP($A151,統計!$A:$G,6,)</f>
        <v>#N/A</v>
      </c>
      <c r="E151" t="e">
        <f>VLOOKUP($A151,統計!$A:$G,7,)</f>
        <v>#N/A</v>
      </c>
      <c r="I151" t="e">
        <f t="shared" si="2"/>
        <v>#N/A</v>
      </c>
    </row>
    <row r="152" spans="1:9" x14ac:dyDescent="0.15">
      <c r="A152">
        <v>1007</v>
      </c>
      <c r="B152" t="e">
        <f>VLOOKUP($A152,統計!$A:$G,2,)</f>
        <v>#N/A</v>
      </c>
      <c r="C152" t="s">
        <v>180</v>
      </c>
      <c r="D152" t="e">
        <f>VLOOKUP($A152,統計!$A:$G,6,)</f>
        <v>#N/A</v>
      </c>
      <c r="E152" t="e">
        <f>VLOOKUP($A152,統計!$A:$G,7,)</f>
        <v>#N/A</v>
      </c>
      <c r="I152" t="e">
        <f t="shared" si="2"/>
        <v>#N/A</v>
      </c>
    </row>
    <row r="153" spans="1:9" x14ac:dyDescent="0.15">
      <c r="A153">
        <v>1008</v>
      </c>
      <c r="B153" t="e">
        <f>VLOOKUP($A153,統計!$A:$G,2,)</f>
        <v>#N/A</v>
      </c>
      <c r="C153" t="s">
        <v>181</v>
      </c>
      <c r="D153" t="e">
        <f>VLOOKUP($A153,統計!$A:$G,6,)</f>
        <v>#N/A</v>
      </c>
      <c r="E153" t="e">
        <f>VLOOKUP($A153,統計!$A:$G,7,)</f>
        <v>#N/A</v>
      </c>
      <c r="I153" t="e">
        <f t="shared" si="2"/>
        <v>#N/A</v>
      </c>
    </row>
    <row r="154" spans="1:9" x14ac:dyDescent="0.15">
      <c r="A154">
        <v>1009</v>
      </c>
      <c r="B154" t="e">
        <f>VLOOKUP($A154,統計!$A:$G,2,)</f>
        <v>#N/A</v>
      </c>
      <c r="C154" t="s">
        <v>182</v>
      </c>
      <c r="D154" t="e">
        <f>VLOOKUP($A154,統計!$A:$G,6,)</f>
        <v>#N/A</v>
      </c>
      <c r="E154" t="e">
        <f>VLOOKUP($A154,統計!$A:$G,7,)</f>
        <v>#N/A</v>
      </c>
      <c r="I154" t="e">
        <f t="shared" si="2"/>
        <v>#N/A</v>
      </c>
    </row>
    <row r="155" spans="1:9" x14ac:dyDescent="0.15">
      <c r="A155">
        <v>1010</v>
      </c>
      <c r="B155" t="e">
        <f>VLOOKUP($A155,統計!$A:$G,2,)</f>
        <v>#N/A</v>
      </c>
      <c r="C155" t="s">
        <v>183</v>
      </c>
      <c r="D155" t="e">
        <f>VLOOKUP($A155,統計!$A:$G,6,)</f>
        <v>#N/A</v>
      </c>
      <c r="E155" t="e">
        <f>VLOOKUP($A155,統計!$A:$G,7,)</f>
        <v>#N/A</v>
      </c>
      <c r="I155" t="e">
        <f t="shared" si="2"/>
        <v>#N/A</v>
      </c>
    </row>
    <row r="156" spans="1:9" x14ac:dyDescent="0.15">
      <c r="A156">
        <v>1011</v>
      </c>
      <c r="B156" t="e">
        <f>VLOOKUP($A156,統計!$A:$G,2,)</f>
        <v>#N/A</v>
      </c>
      <c r="C156" t="s">
        <v>184</v>
      </c>
      <c r="D156" t="e">
        <f>VLOOKUP($A156,統計!$A:$G,6,)</f>
        <v>#N/A</v>
      </c>
      <c r="E156" t="e">
        <f>VLOOKUP($A156,統計!$A:$G,7,)</f>
        <v>#N/A</v>
      </c>
      <c r="I156" t="e">
        <f t="shared" si="2"/>
        <v>#N/A</v>
      </c>
    </row>
    <row r="157" spans="1:9" x14ac:dyDescent="0.15">
      <c r="A157">
        <v>1012</v>
      </c>
      <c r="B157" t="e">
        <f>VLOOKUP($A157,統計!$A:$G,2,)</f>
        <v>#N/A</v>
      </c>
      <c r="C157" t="s">
        <v>185</v>
      </c>
      <c r="D157" t="e">
        <f>VLOOKUP($A157,統計!$A:$G,6,)</f>
        <v>#N/A</v>
      </c>
      <c r="E157" t="e">
        <f>VLOOKUP($A157,統計!$A:$G,7,)</f>
        <v>#N/A</v>
      </c>
      <c r="I157" t="e">
        <f t="shared" si="2"/>
        <v>#N/A</v>
      </c>
    </row>
    <row r="158" spans="1:9" x14ac:dyDescent="0.15">
      <c r="A158">
        <v>1013</v>
      </c>
      <c r="B158" t="e">
        <f>VLOOKUP($A158,統計!$A:$G,2,)</f>
        <v>#N/A</v>
      </c>
      <c r="C158" t="s">
        <v>186</v>
      </c>
      <c r="D158" t="e">
        <f>VLOOKUP($A158,統計!$A:$G,6,)</f>
        <v>#N/A</v>
      </c>
      <c r="E158" t="e">
        <f>VLOOKUP($A158,統計!$A:$G,7,)</f>
        <v>#N/A</v>
      </c>
      <c r="I158" t="e">
        <f t="shared" si="2"/>
        <v>#N/A</v>
      </c>
    </row>
    <row r="159" spans="1:9" x14ac:dyDescent="0.15">
      <c r="A159">
        <v>1014</v>
      </c>
      <c r="B159" t="e">
        <f>VLOOKUP($A159,統計!$A:$G,2,)</f>
        <v>#N/A</v>
      </c>
      <c r="C159" t="s">
        <v>187</v>
      </c>
      <c r="D159" t="e">
        <f>VLOOKUP($A159,統計!$A:$G,6,)</f>
        <v>#N/A</v>
      </c>
      <c r="E159" t="e">
        <f>VLOOKUP($A159,統計!$A:$G,7,)</f>
        <v>#N/A</v>
      </c>
      <c r="I159" t="e">
        <f t="shared" si="2"/>
        <v>#N/A</v>
      </c>
    </row>
    <row r="160" spans="1:9" x14ac:dyDescent="0.15">
      <c r="A160">
        <v>1015</v>
      </c>
      <c r="B160" t="e">
        <f>VLOOKUP($A160,統計!$A:$G,2,)</f>
        <v>#N/A</v>
      </c>
      <c r="C160" t="s">
        <v>188</v>
      </c>
      <c r="D160" t="e">
        <f>VLOOKUP($A160,統計!$A:$G,6,)</f>
        <v>#N/A</v>
      </c>
      <c r="E160" t="e">
        <f>VLOOKUP($A160,統計!$A:$G,7,)</f>
        <v>#N/A</v>
      </c>
      <c r="I160" t="e">
        <f t="shared" si="2"/>
        <v>#N/A</v>
      </c>
    </row>
    <row r="161" spans="1:9" x14ac:dyDescent="0.15">
      <c r="A161">
        <v>1016</v>
      </c>
      <c r="B161" t="e">
        <f>VLOOKUP($A161,統計!$A:$G,2,)</f>
        <v>#N/A</v>
      </c>
      <c r="C161" t="s">
        <v>189</v>
      </c>
      <c r="D161" t="e">
        <f>VLOOKUP($A161,統計!$A:$G,6,)</f>
        <v>#N/A</v>
      </c>
      <c r="E161" t="e">
        <f>VLOOKUP($A161,統計!$A:$G,7,)</f>
        <v>#N/A</v>
      </c>
      <c r="I161" t="e">
        <f t="shared" si="2"/>
        <v>#N/A</v>
      </c>
    </row>
    <row r="162" spans="1:9" x14ac:dyDescent="0.15">
      <c r="A162">
        <v>1017</v>
      </c>
      <c r="B162" t="e">
        <f>VLOOKUP($A162,統計!$A:$G,2,)</f>
        <v>#N/A</v>
      </c>
      <c r="C162" t="s">
        <v>190</v>
      </c>
      <c r="D162" t="e">
        <f>VLOOKUP($A162,統計!$A:$G,6,)</f>
        <v>#N/A</v>
      </c>
      <c r="E162" t="e">
        <f>VLOOKUP($A162,統計!$A:$G,7,)</f>
        <v>#N/A</v>
      </c>
      <c r="I162" t="e">
        <f t="shared" si="2"/>
        <v>#N/A</v>
      </c>
    </row>
    <row r="163" spans="1:9" x14ac:dyDescent="0.15">
      <c r="A163">
        <v>1018</v>
      </c>
      <c r="B163" t="e">
        <f>VLOOKUP($A163,統計!$A:$G,2,)</f>
        <v>#N/A</v>
      </c>
      <c r="C163" t="s">
        <v>191</v>
      </c>
      <c r="D163" t="e">
        <f>VLOOKUP($A163,統計!$A:$G,6,)</f>
        <v>#N/A</v>
      </c>
      <c r="E163" t="e">
        <f>VLOOKUP($A163,統計!$A:$G,7,)</f>
        <v>#N/A</v>
      </c>
      <c r="I163" t="e">
        <f t="shared" si="2"/>
        <v>#N/A</v>
      </c>
    </row>
    <row r="164" spans="1:9" x14ac:dyDescent="0.15">
      <c r="A164">
        <v>1019</v>
      </c>
      <c r="B164" t="e">
        <f>VLOOKUP($A164,統計!$A:$G,2,)</f>
        <v>#N/A</v>
      </c>
      <c r="C164" t="s">
        <v>192</v>
      </c>
      <c r="D164" t="e">
        <f>VLOOKUP($A164,統計!$A:$G,6,)</f>
        <v>#N/A</v>
      </c>
      <c r="E164" t="e">
        <f>VLOOKUP($A164,統計!$A:$G,7,)</f>
        <v>#N/A</v>
      </c>
      <c r="I164" t="e">
        <f t="shared" si="2"/>
        <v>#N/A</v>
      </c>
    </row>
    <row r="165" spans="1:9" x14ac:dyDescent="0.15">
      <c r="A165">
        <v>1020</v>
      </c>
      <c r="B165" t="e">
        <f>VLOOKUP($A165,統計!$A:$G,2,)</f>
        <v>#N/A</v>
      </c>
      <c r="C165" t="s">
        <v>193</v>
      </c>
      <c r="D165" t="e">
        <f>VLOOKUP($A165,統計!$A:$G,6,)</f>
        <v>#N/A</v>
      </c>
      <c r="E165" t="e">
        <f>VLOOKUP($A165,統計!$A:$G,7,)</f>
        <v>#N/A</v>
      </c>
      <c r="I165" t="e">
        <f t="shared" si="2"/>
        <v>#N/A</v>
      </c>
    </row>
    <row r="166" spans="1:9" x14ac:dyDescent="0.15">
      <c r="A166">
        <v>1021</v>
      </c>
      <c r="B166" t="e">
        <f>VLOOKUP($A166,統計!$A:$G,2,)</f>
        <v>#N/A</v>
      </c>
      <c r="C166" t="s">
        <v>194</v>
      </c>
      <c r="D166" t="e">
        <f>VLOOKUP($A166,統計!$A:$G,6,)</f>
        <v>#N/A</v>
      </c>
      <c r="E166" t="e">
        <f>VLOOKUP($A166,統計!$A:$G,7,)</f>
        <v>#N/A</v>
      </c>
      <c r="I166" t="e">
        <f t="shared" si="2"/>
        <v>#N/A</v>
      </c>
    </row>
    <row r="167" spans="1:9" x14ac:dyDescent="0.15">
      <c r="A167">
        <v>1022</v>
      </c>
      <c r="B167" t="e">
        <f>VLOOKUP($A167,統計!$A:$G,2,)</f>
        <v>#N/A</v>
      </c>
      <c r="C167" t="s">
        <v>195</v>
      </c>
      <c r="D167" t="e">
        <f>VLOOKUP($A167,統計!$A:$G,6,)</f>
        <v>#N/A</v>
      </c>
      <c r="E167" t="e">
        <f>VLOOKUP($A167,統計!$A:$G,7,)</f>
        <v>#N/A</v>
      </c>
      <c r="I167" t="e">
        <f t="shared" si="2"/>
        <v>#N/A</v>
      </c>
    </row>
    <row r="168" spans="1:9" x14ac:dyDescent="0.15">
      <c r="A168">
        <v>1101</v>
      </c>
      <c r="B168" t="e">
        <f>VLOOKUP($A168,統計!$A:$G,2,)</f>
        <v>#N/A</v>
      </c>
      <c r="C168" t="s">
        <v>196</v>
      </c>
      <c r="D168" t="e">
        <f>VLOOKUP($A168,統計!$A:$G,6,)</f>
        <v>#N/A</v>
      </c>
      <c r="E168" t="e">
        <f>VLOOKUP($A168,統計!$A:$G,7,)</f>
        <v>#N/A</v>
      </c>
      <c r="I168" t="e">
        <f t="shared" si="2"/>
        <v>#N/A</v>
      </c>
    </row>
    <row r="169" spans="1:9" x14ac:dyDescent="0.15">
      <c r="A169">
        <v>1102</v>
      </c>
      <c r="B169" t="e">
        <f>VLOOKUP($A169,統計!$A:$G,2,)</f>
        <v>#N/A</v>
      </c>
      <c r="C169" t="s">
        <v>197</v>
      </c>
      <c r="D169" t="e">
        <f>VLOOKUP($A169,統計!$A:$G,6,)</f>
        <v>#N/A</v>
      </c>
      <c r="E169" t="e">
        <f>VLOOKUP($A169,統計!$A:$G,7,)</f>
        <v>#N/A</v>
      </c>
      <c r="I169" t="e">
        <f t="shared" si="2"/>
        <v>#N/A</v>
      </c>
    </row>
    <row r="170" spans="1:9" x14ac:dyDescent="0.15">
      <c r="A170">
        <v>1103</v>
      </c>
      <c r="B170" t="e">
        <f>VLOOKUP($A170,統計!$A:$G,2,)</f>
        <v>#N/A</v>
      </c>
      <c r="C170" t="s">
        <v>198</v>
      </c>
      <c r="D170" t="e">
        <f>VLOOKUP($A170,統計!$A:$G,6,)</f>
        <v>#N/A</v>
      </c>
      <c r="E170" t="e">
        <f>VLOOKUP($A170,統計!$A:$G,7,)</f>
        <v>#N/A</v>
      </c>
      <c r="I170" t="e">
        <f t="shared" si="2"/>
        <v>#N/A</v>
      </c>
    </row>
    <row r="171" spans="1:9" x14ac:dyDescent="0.15">
      <c r="A171">
        <v>1104</v>
      </c>
      <c r="B171" t="e">
        <f>VLOOKUP($A171,統計!$A:$G,2,)</f>
        <v>#N/A</v>
      </c>
      <c r="C171" t="s">
        <v>199</v>
      </c>
      <c r="D171" t="e">
        <f>VLOOKUP($A171,統計!$A:$G,6,)</f>
        <v>#N/A</v>
      </c>
      <c r="E171" t="e">
        <f>VLOOKUP($A171,統計!$A:$G,7,)</f>
        <v>#N/A</v>
      </c>
      <c r="I171" t="e">
        <f t="shared" si="2"/>
        <v>#N/A</v>
      </c>
    </row>
    <row r="172" spans="1:9" x14ac:dyDescent="0.15">
      <c r="A172">
        <v>1105</v>
      </c>
      <c r="B172" t="e">
        <f>VLOOKUP($A172,統計!$A:$G,2,)</f>
        <v>#N/A</v>
      </c>
      <c r="C172" t="s">
        <v>200</v>
      </c>
      <c r="D172" t="e">
        <f>VLOOKUP($A172,統計!$A:$G,6,)</f>
        <v>#N/A</v>
      </c>
      <c r="E172" t="e">
        <f>VLOOKUP($A172,統計!$A:$G,7,)</f>
        <v>#N/A</v>
      </c>
      <c r="I172" t="e">
        <f t="shared" si="2"/>
        <v>#N/A</v>
      </c>
    </row>
    <row r="173" spans="1:9" x14ac:dyDescent="0.15">
      <c r="A173">
        <v>1106</v>
      </c>
      <c r="B173" t="e">
        <f>VLOOKUP($A173,統計!$A:$G,2,)</f>
        <v>#N/A</v>
      </c>
      <c r="C173" t="s">
        <v>201</v>
      </c>
      <c r="D173" t="e">
        <f>VLOOKUP($A173,統計!$A:$G,6,)</f>
        <v>#N/A</v>
      </c>
      <c r="E173" t="e">
        <f>VLOOKUP($A173,統計!$A:$G,7,)</f>
        <v>#N/A</v>
      </c>
      <c r="I173" t="e">
        <f t="shared" si="2"/>
        <v>#N/A</v>
      </c>
    </row>
    <row r="174" spans="1:9" x14ac:dyDescent="0.15">
      <c r="A174">
        <v>1107</v>
      </c>
      <c r="B174" t="e">
        <f>VLOOKUP($A174,統計!$A:$G,2,)</f>
        <v>#N/A</v>
      </c>
      <c r="C174" t="s">
        <v>202</v>
      </c>
      <c r="D174" t="e">
        <f>VLOOKUP($A174,統計!$A:$G,6,)</f>
        <v>#N/A</v>
      </c>
      <c r="E174" t="e">
        <f>VLOOKUP($A174,統計!$A:$G,7,)</f>
        <v>#N/A</v>
      </c>
      <c r="I174" t="e">
        <f t="shared" si="2"/>
        <v>#N/A</v>
      </c>
    </row>
    <row r="175" spans="1:9" x14ac:dyDescent="0.15">
      <c r="A175">
        <v>1108</v>
      </c>
      <c r="B175" t="e">
        <f>VLOOKUP($A175,統計!$A:$G,2,)</f>
        <v>#N/A</v>
      </c>
      <c r="C175" t="s">
        <v>203</v>
      </c>
      <c r="D175" t="e">
        <f>VLOOKUP($A175,統計!$A:$G,6,)</f>
        <v>#N/A</v>
      </c>
      <c r="E175" t="e">
        <f>VLOOKUP($A175,統計!$A:$G,7,)</f>
        <v>#N/A</v>
      </c>
      <c r="I175" t="e">
        <f t="shared" si="2"/>
        <v>#N/A</v>
      </c>
    </row>
    <row r="176" spans="1:9" x14ac:dyDescent="0.15">
      <c r="A176">
        <v>1109</v>
      </c>
      <c r="B176" t="e">
        <f>VLOOKUP($A176,統計!$A:$G,2,)</f>
        <v>#N/A</v>
      </c>
      <c r="C176" t="s">
        <v>204</v>
      </c>
      <c r="D176" t="e">
        <f>VLOOKUP($A176,統計!$A:$G,6,)</f>
        <v>#N/A</v>
      </c>
      <c r="E176" t="e">
        <f>VLOOKUP($A176,統計!$A:$G,7,)</f>
        <v>#N/A</v>
      </c>
      <c r="I176" t="e">
        <f t="shared" si="2"/>
        <v>#N/A</v>
      </c>
    </row>
    <row r="177" spans="1:9" x14ac:dyDescent="0.15">
      <c r="A177">
        <v>1110</v>
      </c>
      <c r="B177" t="e">
        <f>VLOOKUP($A177,統計!$A:$G,2,)</f>
        <v>#N/A</v>
      </c>
      <c r="C177" t="s">
        <v>205</v>
      </c>
      <c r="D177" t="e">
        <f>VLOOKUP($A177,統計!$A:$G,6,)</f>
        <v>#N/A</v>
      </c>
      <c r="E177" t="e">
        <f>VLOOKUP($A177,統計!$A:$G,7,)</f>
        <v>#N/A</v>
      </c>
      <c r="I177" t="e">
        <f t="shared" si="2"/>
        <v>#N/A</v>
      </c>
    </row>
    <row r="178" spans="1:9" x14ac:dyDescent="0.15">
      <c r="A178">
        <v>1201</v>
      </c>
      <c r="B178" t="e">
        <f>VLOOKUP($A178,統計!$A:$G,2,)</f>
        <v>#N/A</v>
      </c>
      <c r="C178" t="s">
        <v>206</v>
      </c>
      <c r="D178" t="e">
        <f>VLOOKUP($A178,統計!$A:$G,6,)</f>
        <v>#N/A</v>
      </c>
      <c r="E178" t="e">
        <f>VLOOKUP($A178,統計!$A:$G,7,)</f>
        <v>#N/A</v>
      </c>
      <c r="I178" t="e">
        <f t="shared" si="2"/>
        <v>#N/A</v>
      </c>
    </row>
    <row r="179" spans="1:9" x14ac:dyDescent="0.15">
      <c r="A179">
        <v>1202</v>
      </c>
      <c r="B179" t="e">
        <f>VLOOKUP($A179,統計!$A:$G,2,)</f>
        <v>#N/A</v>
      </c>
      <c r="C179" t="s">
        <v>207</v>
      </c>
      <c r="D179" t="e">
        <f>VLOOKUP($A179,統計!$A:$G,6,)</f>
        <v>#N/A</v>
      </c>
      <c r="E179" t="e">
        <f>VLOOKUP($A179,統計!$A:$G,7,)</f>
        <v>#N/A</v>
      </c>
      <c r="I179" t="e">
        <f t="shared" si="2"/>
        <v>#N/A</v>
      </c>
    </row>
    <row r="180" spans="1:9" x14ac:dyDescent="0.15">
      <c r="A180">
        <v>1203</v>
      </c>
      <c r="B180" t="e">
        <f>VLOOKUP($A180,統計!$A:$G,2,)</f>
        <v>#N/A</v>
      </c>
      <c r="C180" t="s">
        <v>208</v>
      </c>
      <c r="D180" t="e">
        <f>VLOOKUP($A180,統計!$A:$G,6,)</f>
        <v>#N/A</v>
      </c>
      <c r="E180" t="e">
        <f>VLOOKUP($A180,統計!$A:$G,7,)</f>
        <v>#N/A</v>
      </c>
      <c r="I180" t="e">
        <f t="shared" si="2"/>
        <v>#N/A</v>
      </c>
    </row>
    <row r="181" spans="1:9" x14ac:dyDescent="0.15">
      <c r="A181">
        <v>1204</v>
      </c>
      <c r="B181" t="e">
        <f>VLOOKUP($A181,統計!$A:$G,2,)</f>
        <v>#N/A</v>
      </c>
      <c r="C181" t="s">
        <v>209</v>
      </c>
      <c r="D181" t="e">
        <f>VLOOKUP($A181,統計!$A:$G,6,)</f>
        <v>#N/A</v>
      </c>
      <c r="E181" t="e">
        <f>VLOOKUP($A181,統計!$A:$G,7,)</f>
        <v>#N/A</v>
      </c>
      <c r="I181" t="e">
        <f t="shared" si="2"/>
        <v>#N/A</v>
      </c>
    </row>
    <row r="182" spans="1:9" x14ac:dyDescent="0.15">
      <c r="A182">
        <v>1205</v>
      </c>
      <c r="B182" t="e">
        <f>VLOOKUP($A182,統計!$A:$G,2,)</f>
        <v>#N/A</v>
      </c>
      <c r="C182" t="s">
        <v>210</v>
      </c>
      <c r="D182" t="e">
        <f>VLOOKUP($A182,統計!$A:$G,6,)</f>
        <v>#N/A</v>
      </c>
      <c r="E182" t="e">
        <f>VLOOKUP($A182,統計!$A:$G,7,)</f>
        <v>#N/A</v>
      </c>
      <c r="I182" t="e">
        <f t="shared" si="2"/>
        <v>#N/A</v>
      </c>
    </row>
    <row r="183" spans="1:9" x14ac:dyDescent="0.15">
      <c r="A183">
        <v>1206</v>
      </c>
      <c r="B183" t="e">
        <f>VLOOKUP($A183,統計!$A:$G,2,)</f>
        <v>#N/A</v>
      </c>
      <c r="C183" t="s">
        <v>211</v>
      </c>
      <c r="D183" t="e">
        <f>VLOOKUP($A183,統計!$A:$G,6,)</f>
        <v>#N/A</v>
      </c>
      <c r="E183" t="e">
        <f>VLOOKUP($A183,統計!$A:$G,7,)</f>
        <v>#N/A</v>
      </c>
      <c r="I183" t="e">
        <f t="shared" si="2"/>
        <v>#N/A</v>
      </c>
    </row>
    <row r="184" spans="1:9" x14ac:dyDescent="0.15">
      <c r="A184">
        <v>1207</v>
      </c>
      <c r="B184" t="e">
        <f>VLOOKUP($A184,統計!$A:$G,2,)</f>
        <v>#N/A</v>
      </c>
      <c r="C184" t="s">
        <v>212</v>
      </c>
      <c r="D184" t="e">
        <f>VLOOKUP($A184,統計!$A:$G,6,)</f>
        <v>#N/A</v>
      </c>
      <c r="E184" t="e">
        <f>VLOOKUP($A184,統計!$A:$G,7,)</f>
        <v>#N/A</v>
      </c>
      <c r="I184" t="e">
        <f t="shared" si="2"/>
        <v>#N/A</v>
      </c>
    </row>
    <row r="185" spans="1:9" x14ac:dyDescent="0.15">
      <c r="A185">
        <v>1208</v>
      </c>
      <c r="B185" t="e">
        <f>VLOOKUP($A185,統計!$A:$G,2,)</f>
        <v>#N/A</v>
      </c>
      <c r="C185" t="s">
        <v>213</v>
      </c>
      <c r="D185" t="e">
        <f>VLOOKUP($A185,統計!$A:$G,6,)</f>
        <v>#N/A</v>
      </c>
      <c r="E185" t="e">
        <f>VLOOKUP($A185,統計!$A:$G,7,)</f>
        <v>#N/A</v>
      </c>
      <c r="I185" t="e">
        <f t="shared" si="2"/>
        <v>#N/A</v>
      </c>
    </row>
    <row r="186" spans="1:9" x14ac:dyDescent="0.15">
      <c r="A186">
        <v>1301</v>
      </c>
      <c r="B186" t="e">
        <f>VLOOKUP($A186,統計!$A:$G,2,)</f>
        <v>#N/A</v>
      </c>
      <c r="C186" t="s">
        <v>214</v>
      </c>
      <c r="D186" t="e">
        <f>VLOOKUP($A186,統計!$A:$G,6,)</f>
        <v>#N/A</v>
      </c>
      <c r="E186" t="e">
        <f>VLOOKUP($A186,統計!$A:$G,7,)</f>
        <v>#N/A</v>
      </c>
      <c r="I186" t="e">
        <f t="shared" si="2"/>
        <v>#N/A</v>
      </c>
    </row>
    <row r="187" spans="1:9" x14ac:dyDescent="0.15">
      <c r="A187">
        <v>1302</v>
      </c>
      <c r="B187" t="e">
        <f>VLOOKUP($A187,統計!$A:$G,2,)</f>
        <v>#N/A</v>
      </c>
      <c r="C187" t="s">
        <v>215</v>
      </c>
      <c r="D187" t="e">
        <f>VLOOKUP($A187,統計!$A:$G,6,)</f>
        <v>#N/A</v>
      </c>
      <c r="E187" t="e">
        <f>VLOOKUP($A187,統計!$A:$G,7,)</f>
        <v>#N/A</v>
      </c>
      <c r="I187" t="e">
        <f t="shared" si="2"/>
        <v>#N/A</v>
      </c>
    </row>
    <row r="188" spans="1:9" x14ac:dyDescent="0.15">
      <c r="A188">
        <v>1303</v>
      </c>
      <c r="B188" t="e">
        <f>VLOOKUP($A188,統計!$A:$G,2,)</f>
        <v>#N/A</v>
      </c>
      <c r="C188" t="s">
        <v>216</v>
      </c>
      <c r="D188" t="e">
        <f>VLOOKUP($A188,統計!$A:$G,6,)</f>
        <v>#N/A</v>
      </c>
      <c r="E188" t="e">
        <f>VLOOKUP($A188,統計!$A:$G,7,)</f>
        <v>#N/A</v>
      </c>
      <c r="I188" t="e">
        <f t="shared" si="2"/>
        <v>#N/A</v>
      </c>
    </row>
    <row r="189" spans="1:9" x14ac:dyDescent="0.15">
      <c r="A189">
        <v>1304</v>
      </c>
      <c r="B189" t="e">
        <f>VLOOKUP($A189,統計!$A:$G,2,)</f>
        <v>#N/A</v>
      </c>
      <c r="C189" t="s">
        <v>217</v>
      </c>
      <c r="D189" t="e">
        <f>VLOOKUP($A189,統計!$A:$G,6,)</f>
        <v>#N/A</v>
      </c>
      <c r="E189" t="e">
        <f>VLOOKUP($A189,統計!$A:$G,7,)</f>
        <v>#N/A</v>
      </c>
      <c r="I189" t="e">
        <f t="shared" si="2"/>
        <v>#N/A</v>
      </c>
    </row>
    <row r="190" spans="1:9" x14ac:dyDescent="0.15">
      <c r="A190">
        <v>1305</v>
      </c>
      <c r="B190" t="e">
        <f>VLOOKUP($A190,統計!$A:$G,2,)</f>
        <v>#N/A</v>
      </c>
      <c r="C190" t="s">
        <v>218</v>
      </c>
      <c r="D190" t="e">
        <f>VLOOKUP($A190,統計!$A:$G,6,)</f>
        <v>#N/A</v>
      </c>
      <c r="E190" t="e">
        <f>VLOOKUP($A190,統計!$A:$G,7,)</f>
        <v>#N/A</v>
      </c>
      <c r="I190" t="e">
        <f t="shared" si="2"/>
        <v>#N/A</v>
      </c>
    </row>
    <row r="191" spans="1:9" x14ac:dyDescent="0.15">
      <c r="A191">
        <v>1306</v>
      </c>
      <c r="B191" t="e">
        <f>VLOOKUP($A191,統計!$A:$G,2,)</f>
        <v>#N/A</v>
      </c>
      <c r="C191" t="s">
        <v>219</v>
      </c>
      <c r="D191" t="e">
        <f>VLOOKUP($A191,統計!$A:$G,6,)</f>
        <v>#N/A</v>
      </c>
      <c r="E191" t="e">
        <f>VLOOKUP($A191,統計!$A:$G,7,)</f>
        <v>#N/A</v>
      </c>
      <c r="I191" t="e">
        <f t="shared" si="2"/>
        <v>#N/A</v>
      </c>
    </row>
    <row r="192" spans="1:9" x14ac:dyDescent="0.15">
      <c r="A192">
        <v>1307</v>
      </c>
      <c r="B192" t="e">
        <f>VLOOKUP($A192,統計!$A:$G,2,)</f>
        <v>#N/A</v>
      </c>
      <c r="C192" t="s">
        <v>220</v>
      </c>
      <c r="D192" t="e">
        <f>VLOOKUP($A192,統計!$A:$G,6,)</f>
        <v>#N/A</v>
      </c>
      <c r="E192" t="e">
        <f>VLOOKUP($A192,統計!$A:$G,7,)</f>
        <v>#N/A</v>
      </c>
      <c r="I192" t="e">
        <f t="shared" si="2"/>
        <v>#N/A</v>
      </c>
    </row>
    <row r="193" spans="1:9" x14ac:dyDescent="0.15">
      <c r="A193">
        <v>1308</v>
      </c>
      <c r="B193" t="e">
        <f>VLOOKUP($A193,統計!$A:$G,2,)</f>
        <v>#N/A</v>
      </c>
      <c r="C193" t="s">
        <v>221</v>
      </c>
      <c r="D193" t="e">
        <f>VLOOKUP($A193,統計!$A:$G,6,)</f>
        <v>#N/A</v>
      </c>
      <c r="E193" t="e">
        <f>VLOOKUP($A193,統計!$A:$G,7,)</f>
        <v>#N/A</v>
      </c>
      <c r="I193" t="e">
        <f t="shared" si="2"/>
        <v>#N/A</v>
      </c>
    </row>
    <row r="194" spans="1:9" x14ac:dyDescent="0.15">
      <c r="A194">
        <v>1309</v>
      </c>
      <c r="B194" t="e">
        <f>VLOOKUP($A194,統計!$A:$G,2,)</f>
        <v>#N/A</v>
      </c>
      <c r="C194" t="s">
        <v>222</v>
      </c>
      <c r="D194" t="e">
        <f>VLOOKUP($A194,統計!$A:$G,6,)</f>
        <v>#N/A</v>
      </c>
      <c r="E194" t="e">
        <f>VLOOKUP($A194,統計!$A:$G,7,)</f>
        <v>#N/A</v>
      </c>
      <c r="I194" t="e">
        <f t="shared" si="2"/>
        <v>#N/A</v>
      </c>
    </row>
    <row r="195" spans="1:9" x14ac:dyDescent="0.15">
      <c r="A195">
        <v>1310</v>
      </c>
      <c r="B195" t="e">
        <f>VLOOKUP($A195,統計!$A:$G,2,)</f>
        <v>#N/A</v>
      </c>
      <c r="C195" t="s">
        <v>223</v>
      </c>
      <c r="D195" t="e">
        <f>VLOOKUP($A195,統計!$A:$G,6,)</f>
        <v>#N/A</v>
      </c>
      <c r="E195" t="e">
        <f>VLOOKUP($A195,統計!$A:$G,7,)</f>
        <v>#N/A</v>
      </c>
      <c r="I195" t="e">
        <f t="shared" ref="I195:I258" si="3">"["&amp;B195&amp;"](筆記/资治通鉴"&amp;SUBSTITUTE(B195,"卷","")&amp;".html)|"&amp;C195&amp;"|"&amp;D195&amp;"|"&amp;E195&amp;"|"&amp;F195&amp;"|"&amp;G195&amp;"|"&amp;H195</f>
        <v>#N/A</v>
      </c>
    </row>
    <row r="196" spans="1:9" x14ac:dyDescent="0.15">
      <c r="A196">
        <v>1311</v>
      </c>
      <c r="B196" t="e">
        <f>VLOOKUP($A196,統計!$A:$G,2,)</f>
        <v>#N/A</v>
      </c>
      <c r="C196" t="s">
        <v>224</v>
      </c>
      <c r="D196" t="e">
        <f>VLOOKUP($A196,統計!$A:$G,6,)</f>
        <v>#N/A</v>
      </c>
      <c r="E196" t="e">
        <f>VLOOKUP($A196,統計!$A:$G,7,)</f>
        <v>#N/A</v>
      </c>
      <c r="I196" t="e">
        <f t="shared" si="3"/>
        <v>#N/A</v>
      </c>
    </row>
    <row r="197" spans="1:9" x14ac:dyDescent="0.15">
      <c r="A197">
        <v>1312</v>
      </c>
      <c r="B197" t="e">
        <f>VLOOKUP($A197,統計!$A:$G,2,)</f>
        <v>#N/A</v>
      </c>
      <c r="C197" t="s">
        <v>225</v>
      </c>
      <c r="D197" t="e">
        <f>VLOOKUP($A197,統計!$A:$G,6,)</f>
        <v>#N/A</v>
      </c>
      <c r="E197" t="e">
        <f>VLOOKUP($A197,統計!$A:$G,7,)</f>
        <v>#N/A</v>
      </c>
      <c r="I197" t="e">
        <f t="shared" si="3"/>
        <v>#N/A</v>
      </c>
    </row>
    <row r="198" spans="1:9" x14ac:dyDescent="0.15">
      <c r="A198">
        <v>1313</v>
      </c>
      <c r="B198" t="e">
        <f>VLOOKUP($A198,統計!$A:$G,2,)</f>
        <v>#N/A</v>
      </c>
      <c r="C198" t="s">
        <v>226</v>
      </c>
      <c r="D198" t="e">
        <f>VLOOKUP($A198,統計!$A:$G,6,)</f>
        <v>#N/A</v>
      </c>
      <c r="E198" t="e">
        <f>VLOOKUP($A198,統計!$A:$G,7,)</f>
        <v>#N/A</v>
      </c>
      <c r="I198" t="e">
        <f t="shared" si="3"/>
        <v>#N/A</v>
      </c>
    </row>
    <row r="199" spans="1:9" x14ac:dyDescent="0.15">
      <c r="A199">
        <v>1314</v>
      </c>
      <c r="B199" t="e">
        <f>VLOOKUP($A199,統計!$A:$G,2,)</f>
        <v>#N/A</v>
      </c>
      <c r="C199" t="s">
        <v>227</v>
      </c>
      <c r="D199" t="e">
        <f>VLOOKUP($A199,統計!$A:$G,6,)</f>
        <v>#N/A</v>
      </c>
      <c r="E199" t="e">
        <f>VLOOKUP($A199,統計!$A:$G,7,)</f>
        <v>#N/A</v>
      </c>
      <c r="I199" t="e">
        <f t="shared" si="3"/>
        <v>#N/A</v>
      </c>
    </row>
    <row r="200" spans="1:9" x14ac:dyDescent="0.15">
      <c r="A200">
        <v>1315</v>
      </c>
      <c r="B200" t="e">
        <f>VLOOKUP($A200,統計!$A:$G,2,)</f>
        <v>#N/A</v>
      </c>
      <c r="C200" t="s">
        <v>228</v>
      </c>
      <c r="D200" t="e">
        <f>VLOOKUP($A200,統計!$A:$G,6,)</f>
        <v>#N/A</v>
      </c>
      <c r="E200" t="e">
        <f>VLOOKUP($A200,統計!$A:$G,7,)</f>
        <v>#N/A</v>
      </c>
      <c r="I200" t="e">
        <f t="shared" si="3"/>
        <v>#N/A</v>
      </c>
    </row>
    <row r="201" spans="1:9" x14ac:dyDescent="0.15">
      <c r="A201">
        <v>1316</v>
      </c>
      <c r="B201" t="e">
        <f>VLOOKUP($A201,統計!$A:$G,2,)</f>
        <v>#N/A</v>
      </c>
      <c r="C201" t="s">
        <v>229</v>
      </c>
      <c r="D201" t="e">
        <f>VLOOKUP($A201,統計!$A:$G,6,)</f>
        <v>#N/A</v>
      </c>
      <c r="E201" t="e">
        <f>VLOOKUP($A201,統計!$A:$G,7,)</f>
        <v>#N/A</v>
      </c>
      <c r="I201" t="e">
        <f t="shared" si="3"/>
        <v>#N/A</v>
      </c>
    </row>
    <row r="202" spans="1:9" x14ac:dyDescent="0.15">
      <c r="A202">
        <v>1317</v>
      </c>
      <c r="B202" t="e">
        <f>VLOOKUP($A202,統計!$A:$G,2,)</f>
        <v>#N/A</v>
      </c>
      <c r="C202" t="s">
        <v>230</v>
      </c>
      <c r="D202" t="e">
        <f>VLOOKUP($A202,統計!$A:$G,6,)</f>
        <v>#N/A</v>
      </c>
      <c r="E202" t="e">
        <f>VLOOKUP($A202,統計!$A:$G,7,)</f>
        <v>#N/A</v>
      </c>
      <c r="I202" t="e">
        <f t="shared" si="3"/>
        <v>#N/A</v>
      </c>
    </row>
    <row r="203" spans="1:9" x14ac:dyDescent="0.15">
      <c r="A203">
        <v>1318</v>
      </c>
      <c r="B203" t="e">
        <f>VLOOKUP($A203,統計!$A:$G,2,)</f>
        <v>#N/A</v>
      </c>
      <c r="C203" t="s">
        <v>231</v>
      </c>
      <c r="D203" t="e">
        <f>VLOOKUP($A203,統計!$A:$G,6,)</f>
        <v>#N/A</v>
      </c>
      <c r="E203" t="e">
        <f>VLOOKUP($A203,統計!$A:$G,7,)</f>
        <v>#N/A</v>
      </c>
      <c r="I203" t="e">
        <f t="shared" si="3"/>
        <v>#N/A</v>
      </c>
    </row>
    <row r="204" spans="1:9" x14ac:dyDescent="0.15">
      <c r="A204">
        <v>1319</v>
      </c>
      <c r="B204" t="e">
        <f>VLOOKUP($A204,統計!$A:$G,2,)</f>
        <v>#N/A</v>
      </c>
      <c r="C204" t="s">
        <v>232</v>
      </c>
      <c r="D204" t="e">
        <f>VLOOKUP($A204,統計!$A:$G,6,)</f>
        <v>#N/A</v>
      </c>
      <c r="E204" t="e">
        <f>VLOOKUP($A204,統計!$A:$G,7,)</f>
        <v>#N/A</v>
      </c>
      <c r="I204" t="e">
        <f t="shared" si="3"/>
        <v>#N/A</v>
      </c>
    </row>
    <row r="205" spans="1:9" x14ac:dyDescent="0.15">
      <c r="A205">
        <v>1320</v>
      </c>
      <c r="B205" t="e">
        <f>VLOOKUP($A205,統計!$A:$G,2,)</f>
        <v>#N/A</v>
      </c>
      <c r="C205" t="s">
        <v>233</v>
      </c>
      <c r="D205" t="e">
        <f>VLOOKUP($A205,統計!$A:$G,6,)</f>
        <v>#N/A</v>
      </c>
      <c r="E205" t="e">
        <f>VLOOKUP($A205,統計!$A:$G,7,)</f>
        <v>#N/A</v>
      </c>
      <c r="I205" t="e">
        <f t="shared" si="3"/>
        <v>#N/A</v>
      </c>
    </row>
    <row r="206" spans="1:9" x14ac:dyDescent="0.15">
      <c r="A206">
        <v>1321</v>
      </c>
      <c r="B206" t="e">
        <f>VLOOKUP($A206,統計!$A:$G,2,)</f>
        <v>#N/A</v>
      </c>
      <c r="C206" t="s">
        <v>234</v>
      </c>
      <c r="D206" t="e">
        <f>VLOOKUP($A206,統計!$A:$G,6,)</f>
        <v>#N/A</v>
      </c>
      <c r="E206" t="e">
        <f>VLOOKUP($A206,統計!$A:$G,7,)</f>
        <v>#N/A</v>
      </c>
      <c r="I206" t="e">
        <f t="shared" si="3"/>
        <v>#N/A</v>
      </c>
    </row>
    <row r="207" spans="1:9" x14ac:dyDescent="0.15">
      <c r="A207">
        <v>1322</v>
      </c>
      <c r="B207" t="e">
        <f>VLOOKUP($A207,統計!$A:$G,2,)</f>
        <v>#N/A</v>
      </c>
      <c r="C207" t="s">
        <v>235</v>
      </c>
      <c r="D207" t="e">
        <f>VLOOKUP($A207,統計!$A:$G,6,)</f>
        <v>#N/A</v>
      </c>
      <c r="E207" t="e">
        <f>VLOOKUP($A207,統計!$A:$G,7,)</f>
        <v>#N/A</v>
      </c>
      <c r="I207" t="e">
        <f t="shared" si="3"/>
        <v>#N/A</v>
      </c>
    </row>
    <row r="208" spans="1:9" x14ac:dyDescent="0.15">
      <c r="A208">
        <v>1323</v>
      </c>
      <c r="B208" t="e">
        <f>VLOOKUP($A208,統計!$A:$G,2,)</f>
        <v>#N/A</v>
      </c>
      <c r="C208" t="s">
        <v>236</v>
      </c>
      <c r="D208" t="e">
        <f>VLOOKUP($A208,統計!$A:$G,6,)</f>
        <v>#N/A</v>
      </c>
      <c r="E208" t="e">
        <f>VLOOKUP($A208,統計!$A:$G,7,)</f>
        <v>#N/A</v>
      </c>
      <c r="I208" t="e">
        <f t="shared" si="3"/>
        <v>#N/A</v>
      </c>
    </row>
    <row r="209" spans="1:9" x14ac:dyDescent="0.15">
      <c r="A209">
        <v>1324</v>
      </c>
      <c r="B209" t="e">
        <f>VLOOKUP($A209,統計!$A:$G,2,)</f>
        <v>#N/A</v>
      </c>
      <c r="C209" t="s">
        <v>237</v>
      </c>
      <c r="D209" t="e">
        <f>VLOOKUP($A209,統計!$A:$G,6,)</f>
        <v>#N/A</v>
      </c>
      <c r="E209" t="e">
        <f>VLOOKUP($A209,統計!$A:$G,7,)</f>
        <v>#N/A</v>
      </c>
      <c r="I209" t="e">
        <f t="shared" si="3"/>
        <v>#N/A</v>
      </c>
    </row>
    <row r="210" spans="1:9" x14ac:dyDescent="0.15">
      <c r="A210">
        <v>1325</v>
      </c>
      <c r="B210" t="e">
        <f>VLOOKUP($A210,統計!$A:$G,2,)</f>
        <v>#N/A</v>
      </c>
      <c r="C210" t="s">
        <v>238</v>
      </c>
      <c r="D210" t="e">
        <f>VLOOKUP($A210,統計!$A:$G,6,)</f>
        <v>#N/A</v>
      </c>
      <c r="E210" t="e">
        <f>VLOOKUP($A210,統計!$A:$G,7,)</f>
        <v>#N/A</v>
      </c>
      <c r="I210" t="e">
        <f t="shared" si="3"/>
        <v>#N/A</v>
      </c>
    </row>
    <row r="211" spans="1:9" x14ac:dyDescent="0.15">
      <c r="A211">
        <v>1326</v>
      </c>
      <c r="B211" t="e">
        <f>VLOOKUP($A211,統計!$A:$G,2,)</f>
        <v>#N/A</v>
      </c>
      <c r="C211" t="s">
        <v>239</v>
      </c>
      <c r="D211" t="e">
        <f>VLOOKUP($A211,統計!$A:$G,6,)</f>
        <v>#N/A</v>
      </c>
      <c r="E211" t="e">
        <f>VLOOKUP($A211,統計!$A:$G,7,)</f>
        <v>#N/A</v>
      </c>
      <c r="I211" t="e">
        <f t="shared" si="3"/>
        <v>#N/A</v>
      </c>
    </row>
    <row r="212" spans="1:9" x14ac:dyDescent="0.15">
      <c r="A212">
        <v>1327</v>
      </c>
      <c r="B212" t="e">
        <f>VLOOKUP($A212,統計!$A:$G,2,)</f>
        <v>#N/A</v>
      </c>
      <c r="C212" t="s">
        <v>240</v>
      </c>
      <c r="D212" t="e">
        <f>VLOOKUP($A212,統計!$A:$G,6,)</f>
        <v>#N/A</v>
      </c>
      <c r="E212" t="e">
        <f>VLOOKUP($A212,統計!$A:$G,7,)</f>
        <v>#N/A</v>
      </c>
      <c r="I212" t="e">
        <f t="shared" si="3"/>
        <v>#N/A</v>
      </c>
    </row>
    <row r="213" spans="1:9" x14ac:dyDescent="0.15">
      <c r="A213">
        <v>1328</v>
      </c>
      <c r="B213" t="e">
        <f>VLOOKUP($A213,統計!$A:$G,2,)</f>
        <v>#N/A</v>
      </c>
      <c r="C213" t="s">
        <v>241</v>
      </c>
      <c r="D213" t="e">
        <f>VLOOKUP($A213,統計!$A:$G,6,)</f>
        <v>#N/A</v>
      </c>
      <c r="E213" t="e">
        <f>VLOOKUP($A213,統計!$A:$G,7,)</f>
        <v>#N/A</v>
      </c>
      <c r="I213" t="e">
        <f t="shared" si="3"/>
        <v>#N/A</v>
      </c>
    </row>
    <row r="214" spans="1:9" x14ac:dyDescent="0.15">
      <c r="A214">
        <v>1329</v>
      </c>
      <c r="B214" t="e">
        <f>VLOOKUP($A214,統計!$A:$G,2,)</f>
        <v>#N/A</v>
      </c>
      <c r="C214" t="s">
        <v>242</v>
      </c>
      <c r="D214" t="e">
        <f>VLOOKUP($A214,統計!$A:$G,6,)</f>
        <v>#N/A</v>
      </c>
      <c r="E214" t="e">
        <f>VLOOKUP($A214,統計!$A:$G,7,)</f>
        <v>#N/A</v>
      </c>
      <c r="I214" t="e">
        <f t="shared" si="3"/>
        <v>#N/A</v>
      </c>
    </row>
    <row r="215" spans="1:9" x14ac:dyDescent="0.15">
      <c r="A215">
        <v>1330</v>
      </c>
      <c r="B215" t="e">
        <f>VLOOKUP($A215,統計!$A:$G,2,)</f>
        <v>#N/A</v>
      </c>
      <c r="C215" t="s">
        <v>243</v>
      </c>
      <c r="D215" t="e">
        <f>VLOOKUP($A215,統計!$A:$G,6,)</f>
        <v>#N/A</v>
      </c>
      <c r="E215" t="e">
        <f>VLOOKUP($A215,統計!$A:$G,7,)</f>
        <v>#N/A</v>
      </c>
      <c r="I215" t="e">
        <f t="shared" si="3"/>
        <v>#N/A</v>
      </c>
    </row>
    <row r="216" spans="1:9" x14ac:dyDescent="0.15">
      <c r="A216">
        <v>1331</v>
      </c>
      <c r="B216" t="e">
        <f>VLOOKUP($A216,統計!$A:$G,2,)</f>
        <v>#N/A</v>
      </c>
      <c r="C216" t="s">
        <v>244</v>
      </c>
      <c r="D216" t="e">
        <f>VLOOKUP($A216,統計!$A:$G,6,)</f>
        <v>#N/A</v>
      </c>
      <c r="E216" t="e">
        <f>VLOOKUP($A216,統計!$A:$G,7,)</f>
        <v>#N/A</v>
      </c>
      <c r="I216" t="e">
        <f t="shared" si="3"/>
        <v>#N/A</v>
      </c>
    </row>
    <row r="217" spans="1:9" x14ac:dyDescent="0.15">
      <c r="A217">
        <v>1332</v>
      </c>
      <c r="B217" t="e">
        <f>VLOOKUP($A217,統計!$A:$G,2,)</f>
        <v>#N/A</v>
      </c>
      <c r="C217" t="s">
        <v>245</v>
      </c>
      <c r="D217" t="e">
        <f>VLOOKUP($A217,統計!$A:$G,6,)</f>
        <v>#N/A</v>
      </c>
      <c r="E217" t="e">
        <f>VLOOKUP($A217,統計!$A:$G,7,)</f>
        <v>#N/A</v>
      </c>
      <c r="I217" t="e">
        <f t="shared" si="3"/>
        <v>#N/A</v>
      </c>
    </row>
    <row r="218" spans="1:9" x14ac:dyDescent="0.15">
      <c r="A218">
        <v>1333</v>
      </c>
      <c r="B218" t="e">
        <f>VLOOKUP($A218,統計!$A:$G,2,)</f>
        <v>#N/A</v>
      </c>
      <c r="C218" t="s">
        <v>246</v>
      </c>
      <c r="D218" t="e">
        <f>VLOOKUP($A218,統計!$A:$G,6,)</f>
        <v>#N/A</v>
      </c>
      <c r="E218" t="e">
        <f>VLOOKUP($A218,統計!$A:$G,7,)</f>
        <v>#N/A</v>
      </c>
      <c r="I218" t="e">
        <f t="shared" si="3"/>
        <v>#N/A</v>
      </c>
    </row>
    <row r="219" spans="1:9" x14ac:dyDescent="0.15">
      <c r="A219">
        <v>1334</v>
      </c>
      <c r="B219" t="e">
        <f>VLOOKUP($A219,統計!$A:$G,2,)</f>
        <v>#N/A</v>
      </c>
      <c r="C219" t="s">
        <v>247</v>
      </c>
      <c r="D219" t="e">
        <f>VLOOKUP($A219,統計!$A:$G,6,)</f>
        <v>#N/A</v>
      </c>
      <c r="E219" t="e">
        <f>VLOOKUP($A219,統計!$A:$G,7,)</f>
        <v>#N/A</v>
      </c>
      <c r="I219" t="e">
        <f t="shared" si="3"/>
        <v>#N/A</v>
      </c>
    </row>
    <row r="220" spans="1:9" x14ac:dyDescent="0.15">
      <c r="A220">
        <v>1335</v>
      </c>
      <c r="B220" t="e">
        <f>VLOOKUP($A220,統計!$A:$G,2,)</f>
        <v>#N/A</v>
      </c>
      <c r="C220" t="s">
        <v>248</v>
      </c>
      <c r="D220" t="e">
        <f>VLOOKUP($A220,統計!$A:$G,6,)</f>
        <v>#N/A</v>
      </c>
      <c r="E220" t="e">
        <f>VLOOKUP($A220,統計!$A:$G,7,)</f>
        <v>#N/A</v>
      </c>
      <c r="I220" t="e">
        <f t="shared" si="3"/>
        <v>#N/A</v>
      </c>
    </row>
    <row r="221" spans="1:9" x14ac:dyDescent="0.15">
      <c r="A221">
        <v>1336</v>
      </c>
      <c r="B221" t="e">
        <f>VLOOKUP($A221,統計!$A:$G,2,)</f>
        <v>#N/A</v>
      </c>
      <c r="C221" t="s">
        <v>249</v>
      </c>
      <c r="D221" t="e">
        <f>VLOOKUP($A221,統計!$A:$G,6,)</f>
        <v>#N/A</v>
      </c>
      <c r="E221" t="e">
        <f>VLOOKUP($A221,統計!$A:$G,7,)</f>
        <v>#N/A</v>
      </c>
      <c r="I221" t="e">
        <f t="shared" si="3"/>
        <v>#N/A</v>
      </c>
    </row>
    <row r="222" spans="1:9" x14ac:dyDescent="0.15">
      <c r="A222">
        <v>1337</v>
      </c>
      <c r="B222" t="e">
        <f>VLOOKUP($A222,統計!$A:$G,2,)</f>
        <v>#N/A</v>
      </c>
      <c r="C222" t="s">
        <v>250</v>
      </c>
      <c r="D222" t="e">
        <f>VLOOKUP($A222,統計!$A:$G,6,)</f>
        <v>#N/A</v>
      </c>
      <c r="E222" t="e">
        <f>VLOOKUP($A222,統計!$A:$G,7,)</f>
        <v>#N/A</v>
      </c>
      <c r="I222" t="e">
        <f t="shared" si="3"/>
        <v>#N/A</v>
      </c>
    </row>
    <row r="223" spans="1:9" x14ac:dyDescent="0.15">
      <c r="A223">
        <v>1338</v>
      </c>
      <c r="B223" t="e">
        <f>VLOOKUP($A223,統計!$A:$G,2,)</f>
        <v>#N/A</v>
      </c>
      <c r="C223" t="s">
        <v>251</v>
      </c>
      <c r="D223" t="e">
        <f>VLOOKUP($A223,統計!$A:$G,6,)</f>
        <v>#N/A</v>
      </c>
      <c r="E223" t="e">
        <f>VLOOKUP($A223,統計!$A:$G,7,)</f>
        <v>#N/A</v>
      </c>
      <c r="I223" t="e">
        <f t="shared" si="3"/>
        <v>#N/A</v>
      </c>
    </row>
    <row r="224" spans="1:9" x14ac:dyDescent="0.15">
      <c r="A224">
        <v>1339</v>
      </c>
      <c r="B224" t="e">
        <f>VLOOKUP($A224,統計!$A:$G,2,)</f>
        <v>#N/A</v>
      </c>
      <c r="C224" t="s">
        <v>252</v>
      </c>
      <c r="D224" t="e">
        <f>VLOOKUP($A224,統計!$A:$G,6,)</f>
        <v>#N/A</v>
      </c>
      <c r="E224" t="e">
        <f>VLOOKUP($A224,統計!$A:$G,7,)</f>
        <v>#N/A</v>
      </c>
      <c r="I224" t="e">
        <f t="shared" si="3"/>
        <v>#N/A</v>
      </c>
    </row>
    <row r="225" spans="1:9" x14ac:dyDescent="0.15">
      <c r="A225">
        <v>1340</v>
      </c>
      <c r="B225" t="e">
        <f>VLOOKUP($A225,統計!$A:$G,2,)</f>
        <v>#N/A</v>
      </c>
      <c r="C225" t="s">
        <v>253</v>
      </c>
      <c r="D225" t="e">
        <f>VLOOKUP($A225,統計!$A:$G,6,)</f>
        <v>#N/A</v>
      </c>
      <c r="E225" t="e">
        <f>VLOOKUP($A225,統計!$A:$G,7,)</f>
        <v>#N/A</v>
      </c>
      <c r="I225" t="e">
        <f t="shared" si="3"/>
        <v>#N/A</v>
      </c>
    </row>
    <row r="226" spans="1:9" x14ac:dyDescent="0.15">
      <c r="A226">
        <v>1341</v>
      </c>
      <c r="B226" t="e">
        <f>VLOOKUP($A226,統計!$A:$G,2,)</f>
        <v>#N/A</v>
      </c>
      <c r="C226" t="s">
        <v>254</v>
      </c>
      <c r="D226" t="e">
        <f>VLOOKUP($A226,統計!$A:$G,6,)</f>
        <v>#N/A</v>
      </c>
      <c r="E226" t="e">
        <f>VLOOKUP($A226,統計!$A:$G,7,)</f>
        <v>#N/A</v>
      </c>
      <c r="I226" t="e">
        <f t="shared" si="3"/>
        <v>#N/A</v>
      </c>
    </row>
    <row r="227" spans="1:9" x14ac:dyDescent="0.15">
      <c r="A227">
        <v>1342</v>
      </c>
      <c r="B227" t="e">
        <f>VLOOKUP($A227,統計!$A:$G,2,)</f>
        <v>#N/A</v>
      </c>
      <c r="C227" t="s">
        <v>255</v>
      </c>
      <c r="D227" t="e">
        <f>VLOOKUP($A227,統計!$A:$G,6,)</f>
        <v>#N/A</v>
      </c>
      <c r="E227" t="e">
        <f>VLOOKUP($A227,統計!$A:$G,7,)</f>
        <v>#N/A</v>
      </c>
      <c r="I227" t="e">
        <f t="shared" si="3"/>
        <v>#N/A</v>
      </c>
    </row>
    <row r="228" spans="1:9" x14ac:dyDescent="0.15">
      <c r="A228">
        <v>1343</v>
      </c>
      <c r="B228" t="e">
        <f>VLOOKUP($A228,統計!$A:$G,2,)</f>
        <v>#N/A</v>
      </c>
      <c r="C228" t="s">
        <v>256</v>
      </c>
      <c r="D228" t="e">
        <f>VLOOKUP($A228,統計!$A:$G,6,)</f>
        <v>#N/A</v>
      </c>
      <c r="E228" t="e">
        <f>VLOOKUP($A228,統計!$A:$G,7,)</f>
        <v>#N/A</v>
      </c>
      <c r="I228" t="e">
        <f t="shared" si="3"/>
        <v>#N/A</v>
      </c>
    </row>
    <row r="229" spans="1:9" x14ac:dyDescent="0.15">
      <c r="A229">
        <v>1344</v>
      </c>
      <c r="B229" t="e">
        <f>VLOOKUP($A229,統計!$A:$G,2,)</f>
        <v>#N/A</v>
      </c>
      <c r="C229" t="s">
        <v>257</v>
      </c>
      <c r="D229" t="e">
        <f>VLOOKUP($A229,統計!$A:$G,6,)</f>
        <v>#N/A</v>
      </c>
      <c r="E229" t="e">
        <f>VLOOKUP($A229,統計!$A:$G,7,)</f>
        <v>#N/A</v>
      </c>
      <c r="I229" t="e">
        <f t="shared" si="3"/>
        <v>#N/A</v>
      </c>
    </row>
    <row r="230" spans="1:9" x14ac:dyDescent="0.15">
      <c r="A230">
        <v>1345</v>
      </c>
      <c r="B230" t="e">
        <f>VLOOKUP($A230,統計!$A:$G,2,)</f>
        <v>#N/A</v>
      </c>
      <c r="C230" t="s">
        <v>258</v>
      </c>
      <c r="D230" t="e">
        <f>VLOOKUP($A230,統計!$A:$G,6,)</f>
        <v>#N/A</v>
      </c>
      <c r="E230" t="e">
        <f>VLOOKUP($A230,統計!$A:$G,7,)</f>
        <v>#N/A</v>
      </c>
      <c r="I230" t="e">
        <f t="shared" si="3"/>
        <v>#N/A</v>
      </c>
    </row>
    <row r="231" spans="1:9" x14ac:dyDescent="0.15">
      <c r="A231">
        <v>1346</v>
      </c>
      <c r="B231" t="e">
        <f>VLOOKUP($A231,統計!$A:$G,2,)</f>
        <v>#N/A</v>
      </c>
      <c r="C231" t="s">
        <v>259</v>
      </c>
      <c r="D231" t="e">
        <f>VLOOKUP($A231,統計!$A:$G,6,)</f>
        <v>#N/A</v>
      </c>
      <c r="E231" t="e">
        <f>VLOOKUP($A231,統計!$A:$G,7,)</f>
        <v>#N/A</v>
      </c>
      <c r="I231" t="e">
        <f t="shared" si="3"/>
        <v>#N/A</v>
      </c>
    </row>
    <row r="232" spans="1:9" x14ac:dyDescent="0.15">
      <c r="A232">
        <v>1347</v>
      </c>
      <c r="B232" t="e">
        <f>VLOOKUP($A232,統計!$A:$G,2,)</f>
        <v>#N/A</v>
      </c>
      <c r="C232" t="s">
        <v>260</v>
      </c>
      <c r="D232" t="e">
        <f>VLOOKUP($A232,統計!$A:$G,6,)</f>
        <v>#N/A</v>
      </c>
      <c r="E232" t="e">
        <f>VLOOKUP($A232,統計!$A:$G,7,)</f>
        <v>#N/A</v>
      </c>
      <c r="I232" t="e">
        <f t="shared" si="3"/>
        <v>#N/A</v>
      </c>
    </row>
    <row r="233" spans="1:9" x14ac:dyDescent="0.15">
      <c r="A233">
        <v>1348</v>
      </c>
      <c r="B233" t="e">
        <f>VLOOKUP($A233,統計!$A:$G,2,)</f>
        <v>#N/A</v>
      </c>
      <c r="C233" t="s">
        <v>261</v>
      </c>
      <c r="D233" t="e">
        <f>VLOOKUP($A233,統計!$A:$G,6,)</f>
        <v>#N/A</v>
      </c>
      <c r="E233" t="e">
        <f>VLOOKUP($A233,統計!$A:$G,7,)</f>
        <v>#N/A</v>
      </c>
      <c r="I233" t="e">
        <f t="shared" si="3"/>
        <v>#N/A</v>
      </c>
    </row>
    <row r="234" spans="1:9" x14ac:dyDescent="0.15">
      <c r="A234">
        <v>1349</v>
      </c>
      <c r="B234" t="e">
        <f>VLOOKUP($A234,統計!$A:$G,2,)</f>
        <v>#N/A</v>
      </c>
      <c r="C234" t="s">
        <v>262</v>
      </c>
      <c r="D234" t="e">
        <f>VLOOKUP($A234,統計!$A:$G,6,)</f>
        <v>#N/A</v>
      </c>
      <c r="E234" t="e">
        <f>VLOOKUP($A234,統計!$A:$G,7,)</f>
        <v>#N/A</v>
      </c>
      <c r="I234" t="e">
        <f t="shared" si="3"/>
        <v>#N/A</v>
      </c>
    </row>
    <row r="235" spans="1:9" x14ac:dyDescent="0.15">
      <c r="A235">
        <v>1350</v>
      </c>
      <c r="B235" t="e">
        <f>VLOOKUP($A235,統計!$A:$G,2,)</f>
        <v>#N/A</v>
      </c>
      <c r="C235" t="s">
        <v>263</v>
      </c>
      <c r="D235" t="e">
        <f>VLOOKUP($A235,統計!$A:$G,6,)</f>
        <v>#N/A</v>
      </c>
      <c r="E235" t="e">
        <f>VLOOKUP($A235,統計!$A:$G,7,)</f>
        <v>#N/A</v>
      </c>
      <c r="I235" t="e">
        <f t="shared" si="3"/>
        <v>#N/A</v>
      </c>
    </row>
    <row r="236" spans="1:9" x14ac:dyDescent="0.15">
      <c r="A236">
        <v>1351</v>
      </c>
      <c r="B236" t="e">
        <f>VLOOKUP($A236,統計!$A:$G,2,)</f>
        <v>#N/A</v>
      </c>
      <c r="C236" t="s">
        <v>264</v>
      </c>
      <c r="D236" t="e">
        <f>VLOOKUP($A236,統計!$A:$G,6,)</f>
        <v>#N/A</v>
      </c>
      <c r="E236" t="e">
        <f>VLOOKUP($A236,統計!$A:$G,7,)</f>
        <v>#N/A</v>
      </c>
      <c r="I236" t="e">
        <f t="shared" si="3"/>
        <v>#N/A</v>
      </c>
    </row>
    <row r="237" spans="1:9" x14ac:dyDescent="0.15">
      <c r="A237">
        <v>1352</v>
      </c>
      <c r="B237" t="e">
        <f>VLOOKUP($A237,統計!$A:$G,2,)</f>
        <v>#N/A</v>
      </c>
      <c r="C237" t="s">
        <v>265</v>
      </c>
      <c r="D237" t="e">
        <f>VLOOKUP($A237,統計!$A:$G,6,)</f>
        <v>#N/A</v>
      </c>
      <c r="E237" t="e">
        <f>VLOOKUP($A237,統計!$A:$G,7,)</f>
        <v>#N/A</v>
      </c>
      <c r="I237" t="e">
        <f t="shared" si="3"/>
        <v>#N/A</v>
      </c>
    </row>
    <row r="238" spans="1:9" x14ac:dyDescent="0.15">
      <c r="A238">
        <v>1353</v>
      </c>
      <c r="B238" t="e">
        <f>VLOOKUP($A238,統計!$A:$G,2,)</f>
        <v>#N/A</v>
      </c>
      <c r="C238" t="s">
        <v>266</v>
      </c>
      <c r="D238" t="e">
        <f>VLOOKUP($A238,統計!$A:$G,6,)</f>
        <v>#N/A</v>
      </c>
      <c r="E238" t="e">
        <f>VLOOKUP($A238,統計!$A:$G,7,)</f>
        <v>#N/A</v>
      </c>
      <c r="I238" t="e">
        <f t="shared" si="3"/>
        <v>#N/A</v>
      </c>
    </row>
    <row r="239" spans="1:9" x14ac:dyDescent="0.15">
      <c r="A239">
        <v>1354</v>
      </c>
      <c r="B239" t="e">
        <f>VLOOKUP($A239,統計!$A:$G,2,)</f>
        <v>#N/A</v>
      </c>
      <c r="C239" t="s">
        <v>267</v>
      </c>
      <c r="D239" t="e">
        <f>VLOOKUP($A239,統計!$A:$G,6,)</f>
        <v>#N/A</v>
      </c>
      <c r="E239" t="e">
        <f>VLOOKUP($A239,統計!$A:$G,7,)</f>
        <v>#N/A</v>
      </c>
      <c r="I239" t="e">
        <f t="shared" si="3"/>
        <v>#N/A</v>
      </c>
    </row>
    <row r="240" spans="1:9" x14ac:dyDescent="0.15">
      <c r="A240">
        <v>1355</v>
      </c>
      <c r="B240" t="e">
        <f>VLOOKUP($A240,統計!$A:$G,2,)</f>
        <v>#N/A</v>
      </c>
      <c r="C240" t="s">
        <v>268</v>
      </c>
      <c r="D240" t="e">
        <f>VLOOKUP($A240,統計!$A:$G,6,)</f>
        <v>#N/A</v>
      </c>
      <c r="E240" t="e">
        <f>VLOOKUP($A240,統計!$A:$G,7,)</f>
        <v>#N/A</v>
      </c>
      <c r="I240" t="e">
        <f t="shared" si="3"/>
        <v>#N/A</v>
      </c>
    </row>
    <row r="241" spans="1:9" x14ac:dyDescent="0.15">
      <c r="A241">
        <v>1356</v>
      </c>
      <c r="B241" t="e">
        <f>VLOOKUP($A241,統計!$A:$G,2,)</f>
        <v>#N/A</v>
      </c>
      <c r="C241" t="s">
        <v>269</v>
      </c>
      <c r="D241" t="e">
        <f>VLOOKUP($A241,統計!$A:$G,6,)</f>
        <v>#N/A</v>
      </c>
      <c r="E241" t="e">
        <f>VLOOKUP($A241,統計!$A:$G,7,)</f>
        <v>#N/A</v>
      </c>
      <c r="I241" t="e">
        <f t="shared" si="3"/>
        <v>#N/A</v>
      </c>
    </row>
    <row r="242" spans="1:9" x14ac:dyDescent="0.15">
      <c r="A242">
        <v>1357</v>
      </c>
      <c r="B242" t="e">
        <f>VLOOKUP($A242,統計!$A:$G,2,)</f>
        <v>#N/A</v>
      </c>
      <c r="C242" t="s">
        <v>270</v>
      </c>
      <c r="D242" t="e">
        <f>VLOOKUP($A242,統計!$A:$G,6,)</f>
        <v>#N/A</v>
      </c>
      <c r="E242" t="e">
        <f>VLOOKUP($A242,統計!$A:$G,7,)</f>
        <v>#N/A</v>
      </c>
      <c r="I242" t="e">
        <f t="shared" si="3"/>
        <v>#N/A</v>
      </c>
    </row>
    <row r="243" spans="1:9" x14ac:dyDescent="0.15">
      <c r="A243">
        <v>1358</v>
      </c>
      <c r="B243" t="e">
        <f>VLOOKUP($A243,統計!$A:$G,2,)</f>
        <v>#N/A</v>
      </c>
      <c r="C243" t="s">
        <v>271</v>
      </c>
      <c r="D243" t="e">
        <f>VLOOKUP($A243,統計!$A:$G,6,)</f>
        <v>#N/A</v>
      </c>
      <c r="E243" t="e">
        <f>VLOOKUP($A243,統計!$A:$G,7,)</f>
        <v>#N/A</v>
      </c>
      <c r="I243" t="e">
        <f t="shared" si="3"/>
        <v>#N/A</v>
      </c>
    </row>
    <row r="244" spans="1:9" x14ac:dyDescent="0.15">
      <c r="A244">
        <v>1359</v>
      </c>
      <c r="B244" t="e">
        <f>VLOOKUP($A244,統計!$A:$G,2,)</f>
        <v>#N/A</v>
      </c>
      <c r="C244" t="s">
        <v>272</v>
      </c>
      <c r="D244" t="e">
        <f>VLOOKUP($A244,統計!$A:$G,6,)</f>
        <v>#N/A</v>
      </c>
      <c r="E244" t="e">
        <f>VLOOKUP($A244,統計!$A:$G,7,)</f>
        <v>#N/A</v>
      </c>
      <c r="I244" t="e">
        <f t="shared" si="3"/>
        <v>#N/A</v>
      </c>
    </row>
    <row r="245" spans="1:9" x14ac:dyDescent="0.15">
      <c r="A245">
        <v>1360</v>
      </c>
      <c r="B245" t="e">
        <f>VLOOKUP($A245,統計!$A:$G,2,)</f>
        <v>#N/A</v>
      </c>
      <c r="C245" t="s">
        <v>273</v>
      </c>
      <c r="D245" t="e">
        <f>VLOOKUP($A245,統計!$A:$G,6,)</f>
        <v>#N/A</v>
      </c>
      <c r="E245" t="e">
        <f>VLOOKUP($A245,統計!$A:$G,7,)</f>
        <v>#N/A</v>
      </c>
      <c r="I245" t="e">
        <f t="shared" si="3"/>
        <v>#N/A</v>
      </c>
    </row>
    <row r="246" spans="1:9" x14ac:dyDescent="0.15">
      <c r="A246">
        <v>1361</v>
      </c>
      <c r="B246" t="e">
        <f>VLOOKUP($A246,統計!$A:$G,2,)</f>
        <v>#N/A</v>
      </c>
      <c r="C246" t="s">
        <v>274</v>
      </c>
      <c r="D246" t="e">
        <f>VLOOKUP($A246,統計!$A:$G,6,)</f>
        <v>#N/A</v>
      </c>
      <c r="E246" t="e">
        <f>VLOOKUP($A246,統計!$A:$G,7,)</f>
        <v>#N/A</v>
      </c>
      <c r="I246" t="e">
        <f t="shared" si="3"/>
        <v>#N/A</v>
      </c>
    </row>
    <row r="247" spans="1:9" x14ac:dyDescent="0.15">
      <c r="A247">
        <v>1362</v>
      </c>
      <c r="B247" t="e">
        <f>VLOOKUP($A247,統計!$A:$G,2,)</f>
        <v>#N/A</v>
      </c>
      <c r="C247" t="s">
        <v>275</v>
      </c>
      <c r="D247" t="e">
        <f>VLOOKUP($A247,統計!$A:$G,6,)</f>
        <v>#N/A</v>
      </c>
      <c r="E247" t="e">
        <f>VLOOKUP($A247,統計!$A:$G,7,)</f>
        <v>#N/A</v>
      </c>
      <c r="I247" t="e">
        <f t="shared" si="3"/>
        <v>#N/A</v>
      </c>
    </row>
    <row r="248" spans="1:9" x14ac:dyDescent="0.15">
      <c r="A248">
        <v>1363</v>
      </c>
      <c r="B248" t="e">
        <f>VLOOKUP($A248,統計!$A:$G,2,)</f>
        <v>#N/A</v>
      </c>
      <c r="C248" t="s">
        <v>276</v>
      </c>
      <c r="D248" t="e">
        <f>VLOOKUP($A248,統計!$A:$G,6,)</f>
        <v>#N/A</v>
      </c>
      <c r="E248" t="e">
        <f>VLOOKUP($A248,統計!$A:$G,7,)</f>
        <v>#N/A</v>
      </c>
      <c r="I248" t="e">
        <f t="shared" si="3"/>
        <v>#N/A</v>
      </c>
    </row>
    <row r="249" spans="1:9" x14ac:dyDescent="0.15">
      <c r="A249">
        <v>1364</v>
      </c>
      <c r="B249" t="e">
        <f>VLOOKUP($A249,統計!$A:$G,2,)</f>
        <v>#N/A</v>
      </c>
      <c r="C249" t="s">
        <v>277</v>
      </c>
      <c r="D249" t="e">
        <f>VLOOKUP($A249,統計!$A:$G,6,)</f>
        <v>#N/A</v>
      </c>
      <c r="E249" t="e">
        <f>VLOOKUP($A249,統計!$A:$G,7,)</f>
        <v>#N/A</v>
      </c>
      <c r="I249" t="e">
        <f t="shared" si="3"/>
        <v>#N/A</v>
      </c>
    </row>
    <row r="250" spans="1:9" x14ac:dyDescent="0.15">
      <c r="A250">
        <v>1365</v>
      </c>
      <c r="B250" t="e">
        <f>VLOOKUP($A250,統計!$A:$G,2,)</f>
        <v>#N/A</v>
      </c>
      <c r="C250" t="s">
        <v>278</v>
      </c>
      <c r="D250" t="e">
        <f>VLOOKUP($A250,統計!$A:$G,6,)</f>
        <v>#N/A</v>
      </c>
      <c r="E250" t="e">
        <f>VLOOKUP($A250,統計!$A:$G,7,)</f>
        <v>#N/A</v>
      </c>
      <c r="I250" t="e">
        <f t="shared" si="3"/>
        <v>#N/A</v>
      </c>
    </row>
    <row r="251" spans="1:9" x14ac:dyDescent="0.15">
      <c r="A251">
        <v>1366</v>
      </c>
      <c r="B251" t="e">
        <f>VLOOKUP($A251,統計!$A:$G,2,)</f>
        <v>#N/A</v>
      </c>
      <c r="C251" t="s">
        <v>279</v>
      </c>
      <c r="D251" t="e">
        <f>VLOOKUP($A251,統計!$A:$G,6,)</f>
        <v>#N/A</v>
      </c>
      <c r="E251" t="e">
        <f>VLOOKUP($A251,統計!$A:$G,7,)</f>
        <v>#N/A</v>
      </c>
      <c r="I251" t="e">
        <f t="shared" si="3"/>
        <v>#N/A</v>
      </c>
    </row>
    <row r="252" spans="1:9" x14ac:dyDescent="0.15">
      <c r="A252">
        <v>1367</v>
      </c>
      <c r="B252" t="e">
        <f>VLOOKUP($A252,統計!$A:$G,2,)</f>
        <v>#N/A</v>
      </c>
      <c r="C252" t="s">
        <v>280</v>
      </c>
      <c r="D252" t="e">
        <f>VLOOKUP($A252,統計!$A:$G,6,)</f>
        <v>#N/A</v>
      </c>
      <c r="E252" t="e">
        <f>VLOOKUP($A252,統計!$A:$G,7,)</f>
        <v>#N/A</v>
      </c>
      <c r="I252" t="e">
        <f t="shared" si="3"/>
        <v>#N/A</v>
      </c>
    </row>
    <row r="253" spans="1:9" x14ac:dyDescent="0.15">
      <c r="A253">
        <v>1368</v>
      </c>
      <c r="B253" t="e">
        <f>VLOOKUP($A253,統計!$A:$G,2,)</f>
        <v>#N/A</v>
      </c>
      <c r="C253" t="s">
        <v>281</v>
      </c>
      <c r="D253" t="e">
        <f>VLOOKUP($A253,統計!$A:$G,6,)</f>
        <v>#N/A</v>
      </c>
      <c r="E253" t="e">
        <f>VLOOKUP($A253,統計!$A:$G,7,)</f>
        <v>#N/A</v>
      </c>
      <c r="I253" t="e">
        <f t="shared" si="3"/>
        <v>#N/A</v>
      </c>
    </row>
    <row r="254" spans="1:9" x14ac:dyDescent="0.15">
      <c r="A254">
        <v>1369</v>
      </c>
      <c r="B254" t="e">
        <f>VLOOKUP($A254,統計!$A:$G,2,)</f>
        <v>#N/A</v>
      </c>
      <c r="C254" t="s">
        <v>282</v>
      </c>
      <c r="D254" t="e">
        <f>VLOOKUP($A254,統計!$A:$G,6,)</f>
        <v>#N/A</v>
      </c>
      <c r="E254" t="e">
        <f>VLOOKUP($A254,統計!$A:$G,7,)</f>
        <v>#N/A</v>
      </c>
      <c r="I254" t="e">
        <f t="shared" si="3"/>
        <v>#N/A</v>
      </c>
    </row>
    <row r="255" spans="1:9" x14ac:dyDescent="0.15">
      <c r="A255">
        <v>1370</v>
      </c>
      <c r="B255" t="e">
        <f>VLOOKUP($A255,統計!$A:$G,2,)</f>
        <v>#N/A</v>
      </c>
      <c r="C255" t="s">
        <v>283</v>
      </c>
      <c r="D255" t="e">
        <f>VLOOKUP($A255,統計!$A:$G,6,)</f>
        <v>#N/A</v>
      </c>
      <c r="E255" t="e">
        <f>VLOOKUP($A255,統計!$A:$G,7,)</f>
        <v>#N/A</v>
      </c>
      <c r="I255" t="e">
        <f t="shared" si="3"/>
        <v>#N/A</v>
      </c>
    </row>
    <row r="256" spans="1:9" x14ac:dyDescent="0.15">
      <c r="A256">
        <v>1371</v>
      </c>
      <c r="B256" t="e">
        <f>VLOOKUP($A256,統計!$A:$G,2,)</f>
        <v>#N/A</v>
      </c>
      <c r="C256" t="s">
        <v>284</v>
      </c>
      <c r="D256" t="e">
        <f>VLOOKUP($A256,統計!$A:$G,6,)</f>
        <v>#N/A</v>
      </c>
      <c r="E256" t="e">
        <f>VLOOKUP($A256,統計!$A:$G,7,)</f>
        <v>#N/A</v>
      </c>
      <c r="I256" t="e">
        <f t="shared" si="3"/>
        <v>#N/A</v>
      </c>
    </row>
    <row r="257" spans="1:9" x14ac:dyDescent="0.15">
      <c r="A257">
        <v>1372</v>
      </c>
      <c r="B257" t="e">
        <f>VLOOKUP($A257,統計!$A:$G,2,)</f>
        <v>#N/A</v>
      </c>
      <c r="C257" t="s">
        <v>285</v>
      </c>
      <c r="D257" t="e">
        <f>VLOOKUP($A257,統計!$A:$G,6,)</f>
        <v>#N/A</v>
      </c>
      <c r="E257" t="e">
        <f>VLOOKUP($A257,統計!$A:$G,7,)</f>
        <v>#N/A</v>
      </c>
      <c r="I257" t="e">
        <f t="shared" si="3"/>
        <v>#N/A</v>
      </c>
    </row>
    <row r="258" spans="1:9" x14ac:dyDescent="0.15">
      <c r="A258">
        <v>1373</v>
      </c>
      <c r="B258" t="e">
        <f>VLOOKUP($A258,統計!$A:$G,2,)</f>
        <v>#N/A</v>
      </c>
      <c r="C258" t="s">
        <v>286</v>
      </c>
      <c r="D258" t="e">
        <f>VLOOKUP($A258,統計!$A:$G,6,)</f>
        <v>#N/A</v>
      </c>
      <c r="E258" t="e">
        <f>VLOOKUP($A258,統計!$A:$G,7,)</f>
        <v>#N/A</v>
      </c>
      <c r="I258" t="e">
        <f t="shared" si="3"/>
        <v>#N/A</v>
      </c>
    </row>
    <row r="259" spans="1:9" x14ac:dyDescent="0.15">
      <c r="A259">
        <v>1374</v>
      </c>
      <c r="B259" t="e">
        <f>VLOOKUP($A259,統計!$A:$G,2,)</f>
        <v>#N/A</v>
      </c>
      <c r="C259" t="s">
        <v>287</v>
      </c>
      <c r="D259" t="e">
        <f>VLOOKUP($A259,統計!$A:$G,6,)</f>
        <v>#N/A</v>
      </c>
      <c r="E259" t="e">
        <f>VLOOKUP($A259,統計!$A:$G,7,)</f>
        <v>#N/A</v>
      </c>
      <c r="I259" t="e">
        <f t="shared" ref="I259:I295" si="4">"["&amp;B259&amp;"](筆記/资治通鉴"&amp;SUBSTITUTE(B259,"卷","")&amp;".html)|"&amp;C259&amp;"|"&amp;D259&amp;"|"&amp;E259&amp;"|"&amp;F259&amp;"|"&amp;G259&amp;"|"&amp;H259</f>
        <v>#N/A</v>
      </c>
    </row>
    <row r="260" spans="1:9" x14ac:dyDescent="0.15">
      <c r="A260">
        <v>1375</v>
      </c>
      <c r="B260" t="e">
        <f>VLOOKUP($A260,統計!$A:$G,2,)</f>
        <v>#N/A</v>
      </c>
      <c r="C260" t="s">
        <v>288</v>
      </c>
      <c r="D260" t="e">
        <f>VLOOKUP($A260,統計!$A:$G,6,)</f>
        <v>#N/A</v>
      </c>
      <c r="E260" t="e">
        <f>VLOOKUP($A260,統計!$A:$G,7,)</f>
        <v>#N/A</v>
      </c>
      <c r="I260" t="e">
        <f t="shared" si="4"/>
        <v>#N/A</v>
      </c>
    </row>
    <row r="261" spans="1:9" x14ac:dyDescent="0.15">
      <c r="A261">
        <v>1376</v>
      </c>
      <c r="B261" t="e">
        <f>VLOOKUP($A261,統計!$A:$G,2,)</f>
        <v>#N/A</v>
      </c>
      <c r="C261" t="s">
        <v>289</v>
      </c>
      <c r="D261" t="e">
        <f>VLOOKUP($A261,統計!$A:$G,6,)</f>
        <v>#N/A</v>
      </c>
      <c r="E261" t="e">
        <f>VLOOKUP($A261,統計!$A:$G,7,)</f>
        <v>#N/A</v>
      </c>
      <c r="I261" t="e">
        <f t="shared" si="4"/>
        <v>#N/A</v>
      </c>
    </row>
    <row r="262" spans="1:9" x14ac:dyDescent="0.15">
      <c r="A262">
        <v>1377</v>
      </c>
      <c r="B262" t="e">
        <f>VLOOKUP($A262,統計!$A:$G,2,)</f>
        <v>#N/A</v>
      </c>
      <c r="C262" t="s">
        <v>290</v>
      </c>
      <c r="D262" t="e">
        <f>VLOOKUP($A262,統計!$A:$G,6,)</f>
        <v>#N/A</v>
      </c>
      <c r="E262" t="e">
        <f>VLOOKUP($A262,統計!$A:$G,7,)</f>
        <v>#N/A</v>
      </c>
      <c r="I262" t="e">
        <f t="shared" si="4"/>
        <v>#N/A</v>
      </c>
    </row>
    <row r="263" spans="1:9" x14ac:dyDescent="0.15">
      <c r="A263">
        <v>1378</v>
      </c>
      <c r="B263" t="e">
        <f>VLOOKUP($A263,統計!$A:$G,2,)</f>
        <v>#N/A</v>
      </c>
      <c r="C263" t="s">
        <v>291</v>
      </c>
      <c r="D263" t="e">
        <f>VLOOKUP($A263,統計!$A:$G,6,)</f>
        <v>#N/A</v>
      </c>
      <c r="E263" t="e">
        <f>VLOOKUP($A263,統計!$A:$G,7,)</f>
        <v>#N/A</v>
      </c>
      <c r="I263" t="e">
        <f t="shared" si="4"/>
        <v>#N/A</v>
      </c>
    </row>
    <row r="264" spans="1:9" x14ac:dyDescent="0.15">
      <c r="A264">
        <v>1379</v>
      </c>
      <c r="B264" t="e">
        <f>VLOOKUP($A264,統計!$A:$G,2,)</f>
        <v>#N/A</v>
      </c>
      <c r="C264" t="s">
        <v>292</v>
      </c>
      <c r="D264" t="e">
        <f>VLOOKUP($A264,統計!$A:$G,6,)</f>
        <v>#N/A</v>
      </c>
      <c r="E264" t="e">
        <f>VLOOKUP($A264,統計!$A:$G,7,)</f>
        <v>#N/A</v>
      </c>
      <c r="I264" t="e">
        <f t="shared" si="4"/>
        <v>#N/A</v>
      </c>
    </row>
    <row r="265" spans="1:9" x14ac:dyDescent="0.15">
      <c r="A265">
        <v>1380</v>
      </c>
      <c r="B265" t="e">
        <f>VLOOKUP($A265,統計!$A:$G,2,)</f>
        <v>#N/A</v>
      </c>
      <c r="C265" t="s">
        <v>293</v>
      </c>
      <c r="D265" t="e">
        <f>VLOOKUP($A265,統計!$A:$G,6,)</f>
        <v>#N/A</v>
      </c>
      <c r="E265" t="e">
        <f>VLOOKUP($A265,統計!$A:$G,7,)</f>
        <v>#N/A</v>
      </c>
      <c r="I265" t="e">
        <f t="shared" si="4"/>
        <v>#N/A</v>
      </c>
    </row>
    <row r="266" spans="1:9" x14ac:dyDescent="0.15">
      <c r="A266">
        <v>1381</v>
      </c>
      <c r="B266" t="e">
        <f>VLOOKUP($A266,統計!$A:$G,2,)</f>
        <v>#N/A</v>
      </c>
      <c r="C266" t="s">
        <v>294</v>
      </c>
      <c r="D266" t="e">
        <f>VLOOKUP($A266,統計!$A:$G,6,)</f>
        <v>#N/A</v>
      </c>
      <c r="E266" t="e">
        <f>VLOOKUP($A266,統計!$A:$G,7,)</f>
        <v>#N/A</v>
      </c>
      <c r="I266" t="e">
        <f t="shared" si="4"/>
        <v>#N/A</v>
      </c>
    </row>
    <row r="267" spans="1:9" x14ac:dyDescent="0.15">
      <c r="A267">
        <v>1401</v>
      </c>
      <c r="B267" t="e">
        <f>VLOOKUP($A267,統計!$A:$G,2,)</f>
        <v>#N/A</v>
      </c>
      <c r="C267" t="s">
        <v>295</v>
      </c>
      <c r="D267" t="e">
        <f>VLOOKUP($A267,統計!$A:$G,6,)</f>
        <v>#N/A</v>
      </c>
      <c r="E267" t="e">
        <f>VLOOKUP($A267,統計!$A:$G,7,)</f>
        <v>#N/A</v>
      </c>
      <c r="I267" t="e">
        <f t="shared" si="4"/>
        <v>#N/A</v>
      </c>
    </row>
    <row r="268" spans="1:9" x14ac:dyDescent="0.15">
      <c r="A268">
        <v>1402</v>
      </c>
      <c r="B268" t="e">
        <f>VLOOKUP($A268,統計!$A:$G,2,)</f>
        <v>#N/A</v>
      </c>
      <c r="C268" t="s">
        <v>296</v>
      </c>
      <c r="D268" t="e">
        <f>VLOOKUP($A268,統計!$A:$G,6,)</f>
        <v>#N/A</v>
      </c>
      <c r="E268" t="e">
        <f>VLOOKUP($A268,統計!$A:$G,7,)</f>
        <v>#N/A</v>
      </c>
      <c r="I268" t="e">
        <f t="shared" si="4"/>
        <v>#N/A</v>
      </c>
    </row>
    <row r="269" spans="1:9" x14ac:dyDescent="0.15">
      <c r="A269">
        <v>1403</v>
      </c>
      <c r="B269" t="e">
        <f>VLOOKUP($A269,統計!$A:$G,2,)</f>
        <v>#N/A</v>
      </c>
      <c r="C269" t="s">
        <v>297</v>
      </c>
      <c r="D269" t="e">
        <f>VLOOKUP($A269,統計!$A:$G,6,)</f>
        <v>#N/A</v>
      </c>
      <c r="E269" t="e">
        <f>VLOOKUP($A269,統計!$A:$G,7,)</f>
        <v>#N/A</v>
      </c>
      <c r="I269" t="e">
        <f t="shared" si="4"/>
        <v>#N/A</v>
      </c>
    </row>
    <row r="270" spans="1:9" x14ac:dyDescent="0.15">
      <c r="A270">
        <v>1404</v>
      </c>
      <c r="B270" t="e">
        <f>VLOOKUP($A270,統計!$A:$G,2,)</f>
        <v>#N/A</v>
      </c>
      <c r="C270" t="s">
        <v>298</v>
      </c>
      <c r="D270" t="e">
        <f>VLOOKUP($A270,統計!$A:$G,6,)</f>
        <v>#N/A</v>
      </c>
      <c r="E270" t="e">
        <f>VLOOKUP($A270,統計!$A:$G,7,)</f>
        <v>#N/A</v>
      </c>
      <c r="I270" t="e">
        <f t="shared" si="4"/>
        <v>#N/A</v>
      </c>
    </row>
    <row r="271" spans="1:9" x14ac:dyDescent="0.15">
      <c r="A271">
        <v>1405</v>
      </c>
      <c r="B271" t="e">
        <f>VLOOKUP($A271,統計!$A:$G,2,)</f>
        <v>#N/A</v>
      </c>
      <c r="C271" t="s">
        <v>299</v>
      </c>
      <c r="D271" t="e">
        <f>VLOOKUP($A271,統計!$A:$G,6,)</f>
        <v>#N/A</v>
      </c>
      <c r="E271" t="e">
        <f>VLOOKUP($A271,統計!$A:$G,7,)</f>
        <v>#N/A</v>
      </c>
      <c r="I271" t="e">
        <f t="shared" si="4"/>
        <v>#N/A</v>
      </c>
    </row>
    <row r="272" spans="1:9" x14ac:dyDescent="0.15">
      <c r="A272">
        <v>1406</v>
      </c>
      <c r="B272" t="e">
        <f>VLOOKUP($A272,統計!$A:$G,2,)</f>
        <v>#N/A</v>
      </c>
      <c r="C272" t="s">
        <v>300</v>
      </c>
      <c r="D272" t="e">
        <f>VLOOKUP($A272,統計!$A:$G,6,)</f>
        <v>#N/A</v>
      </c>
      <c r="E272" t="e">
        <f>VLOOKUP($A272,統計!$A:$G,7,)</f>
        <v>#N/A</v>
      </c>
      <c r="I272" t="e">
        <f t="shared" si="4"/>
        <v>#N/A</v>
      </c>
    </row>
    <row r="273" spans="1:9" x14ac:dyDescent="0.15">
      <c r="A273">
        <v>1501</v>
      </c>
      <c r="B273" t="e">
        <f>VLOOKUP($A273,統計!$A:$G,2,)</f>
        <v>#N/A</v>
      </c>
      <c r="C273" t="s">
        <v>301</v>
      </c>
      <c r="D273" t="e">
        <f>VLOOKUP($A273,統計!$A:$G,6,)</f>
        <v>#N/A</v>
      </c>
      <c r="E273" t="e">
        <f>VLOOKUP($A273,統計!$A:$G,7,)</f>
        <v>#N/A</v>
      </c>
      <c r="I273" t="e">
        <f t="shared" si="4"/>
        <v>#N/A</v>
      </c>
    </row>
    <row r="274" spans="1:9" x14ac:dyDescent="0.15">
      <c r="A274">
        <v>1502</v>
      </c>
      <c r="B274" t="e">
        <f>VLOOKUP($A274,統計!$A:$G,2,)</f>
        <v>#N/A</v>
      </c>
      <c r="C274" t="s">
        <v>302</v>
      </c>
      <c r="D274" t="e">
        <f>VLOOKUP($A274,統計!$A:$G,6,)</f>
        <v>#N/A</v>
      </c>
      <c r="E274" t="e">
        <f>VLOOKUP($A274,統計!$A:$G,7,)</f>
        <v>#N/A</v>
      </c>
      <c r="I274" t="e">
        <f t="shared" si="4"/>
        <v>#N/A</v>
      </c>
    </row>
    <row r="275" spans="1:9" x14ac:dyDescent="0.15">
      <c r="A275">
        <v>1503</v>
      </c>
      <c r="B275" t="e">
        <f>VLOOKUP($A275,統計!$A:$G,2,)</f>
        <v>#N/A</v>
      </c>
      <c r="C275" t="s">
        <v>303</v>
      </c>
      <c r="D275" t="e">
        <f>VLOOKUP($A275,統計!$A:$G,6,)</f>
        <v>#N/A</v>
      </c>
      <c r="E275" t="e">
        <f>VLOOKUP($A275,統計!$A:$G,7,)</f>
        <v>#N/A</v>
      </c>
      <c r="I275" t="e">
        <f t="shared" si="4"/>
        <v>#N/A</v>
      </c>
    </row>
    <row r="276" spans="1:9" x14ac:dyDescent="0.15">
      <c r="A276">
        <v>1504</v>
      </c>
      <c r="B276" t="e">
        <f>VLOOKUP($A276,統計!$A:$G,2,)</f>
        <v>#N/A</v>
      </c>
      <c r="C276" t="s">
        <v>304</v>
      </c>
      <c r="D276" t="e">
        <f>VLOOKUP($A276,統計!$A:$G,6,)</f>
        <v>#N/A</v>
      </c>
      <c r="E276" t="e">
        <f>VLOOKUP($A276,統計!$A:$G,7,)</f>
        <v>#N/A</v>
      </c>
      <c r="I276" t="e">
        <f t="shared" si="4"/>
        <v>#N/A</v>
      </c>
    </row>
    <row r="277" spans="1:9" x14ac:dyDescent="0.15">
      <c r="A277">
        <v>1505</v>
      </c>
      <c r="B277" t="e">
        <f>VLOOKUP($A277,統計!$A:$G,2,)</f>
        <v>#N/A</v>
      </c>
      <c r="C277" t="s">
        <v>305</v>
      </c>
      <c r="D277" t="e">
        <f>VLOOKUP($A277,統計!$A:$G,6,)</f>
        <v>#N/A</v>
      </c>
      <c r="E277" t="e">
        <f>VLOOKUP($A277,統計!$A:$G,7,)</f>
        <v>#N/A</v>
      </c>
      <c r="I277" t="e">
        <f t="shared" si="4"/>
        <v>#N/A</v>
      </c>
    </row>
    <row r="278" spans="1:9" x14ac:dyDescent="0.15">
      <c r="A278">
        <v>1506</v>
      </c>
      <c r="B278" t="e">
        <f>VLOOKUP($A278,統計!$A:$G,2,)</f>
        <v>#N/A</v>
      </c>
      <c r="C278" t="s">
        <v>306</v>
      </c>
      <c r="D278" t="e">
        <f>VLOOKUP($A278,統計!$A:$G,6,)</f>
        <v>#N/A</v>
      </c>
      <c r="E278" t="e">
        <f>VLOOKUP($A278,統計!$A:$G,7,)</f>
        <v>#N/A</v>
      </c>
      <c r="I278" t="e">
        <f t="shared" si="4"/>
        <v>#N/A</v>
      </c>
    </row>
    <row r="279" spans="1:9" x14ac:dyDescent="0.15">
      <c r="A279">
        <v>1507</v>
      </c>
      <c r="B279" t="e">
        <f>VLOOKUP($A279,統計!$A:$G,2,)</f>
        <v>#N/A</v>
      </c>
      <c r="C279" t="s">
        <v>307</v>
      </c>
      <c r="D279" t="e">
        <f>VLOOKUP($A279,統計!$A:$G,6,)</f>
        <v>#N/A</v>
      </c>
      <c r="E279" t="e">
        <f>VLOOKUP($A279,統計!$A:$G,7,)</f>
        <v>#N/A</v>
      </c>
      <c r="I279" t="e">
        <f t="shared" si="4"/>
        <v>#N/A</v>
      </c>
    </row>
    <row r="280" spans="1:9" x14ac:dyDescent="0.15">
      <c r="A280">
        <v>1508</v>
      </c>
      <c r="B280" t="e">
        <f>VLOOKUP($A280,統計!$A:$G,2,)</f>
        <v>#N/A</v>
      </c>
      <c r="C280" t="s">
        <v>308</v>
      </c>
      <c r="D280" t="e">
        <f>VLOOKUP($A280,統計!$A:$G,6,)</f>
        <v>#N/A</v>
      </c>
      <c r="E280" t="e">
        <f>VLOOKUP($A280,統計!$A:$G,7,)</f>
        <v>#N/A</v>
      </c>
      <c r="I280" t="e">
        <f t="shared" si="4"/>
        <v>#N/A</v>
      </c>
    </row>
    <row r="281" spans="1:9" x14ac:dyDescent="0.15">
      <c r="A281">
        <v>1601</v>
      </c>
      <c r="B281" t="e">
        <f>VLOOKUP($A281,統計!$A:$G,2,)</f>
        <v>#N/A</v>
      </c>
      <c r="C281" t="s">
        <v>309</v>
      </c>
      <c r="D281" t="e">
        <f>VLOOKUP($A281,統計!$A:$G,6,)</f>
        <v>#N/A</v>
      </c>
      <c r="E281" t="e">
        <f>VLOOKUP($A281,統計!$A:$G,7,)</f>
        <v>#N/A</v>
      </c>
      <c r="I281" t="e">
        <f t="shared" si="4"/>
        <v>#N/A</v>
      </c>
    </row>
    <row r="282" spans="1:9" x14ac:dyDescent="0.15">
      <c r="A282">
        <v>1602</v>
      </c>
      <c r="B282" t="e">
        <f>VLOOKUP($A282,統計!$A:$G,2,)</f>
        <v>#N/A</v>
      </c>
      <c r="C282" t="s">
        <v>310</v>
      </c>
      <c r="D282" t="e">
        <f>VLOOKUP($A282,統計!$A:$G,6,)</f>
        <v>#N/A</v>
      </c>
      <c r="E282" t="e">
        <f>VLOOKUP($A282,統計!$A:$G,7,)</f>
        <v>#N/A</v>
      </c>
      <c r="I282" t="e">
        <f t="shared" si="4"/>
        <v>#N/A</v>
      </c>
    </row>
    <row r="283" spans="1:9" x14ac:dyDescent="0.15">
      <c r="A283">
        <v>1603</v>
      </c>
      <c r="B283" t="e">
        <f>VLOOKUP($A283,統計!$A:$G,2,)</f>
        <v>#N/A</v>
      </c>
      <c r="C283" t="s">
        <v>311</v>
      </c>
      <c r="D283" t="e">
        <f>VLOOKUP($A283,統計!$A:$G,6,)</f>
        <v>#N/A</v>
      </c>
      <c r="E283" t="e">
        <f>VLOOKUP($A283,統計!$A:$G,7,)</f>
        <v>#N/A</v>
      </c>
      <c r="I283" t="e">
        <f t="shared" si="4"/>
        <v>#N/A</v>
      </c>
    </row>
    <row r="284" spans="1:9" x14ac:dyDescent="0.15">
      <c r="A284">
        <v>1604</v>
      </c>
      <c r="B284" t="e">
        <f>VLOOKUP($A284,統計!$A:$G,2,)</f>
        <v>#N/A</v>
      </c>
      <c r="C284" t="s">
        <v>312</v>
      </c>
      <c r="D284" t="e">
        <f>VLOOKUP($A284,統計!$A:$G,6,)</f>
        <v>#N/A</v>
      </c>
      <c r="E284" t="e">
        <f>VLOOKUP($A284,統計!$A:$G,7,)</f>
        <v>#N/A</v>
      </c>
      <c r="I284" t="e">
        <f t="shared" si="4"/>
        <v>#N/A</v>
      </c>
    </row>
    <row r="285" spans="1:9" x14ac:dyDescent="0.15">
      <c r="A285">
        <v>1605</v>
      </c>
      <c r="B285" t="e">
        <f>VLOOKUP($A285,統計!$A:$G,2,)</f>
        <v>#N/A</v>
      </c>
      <c r="C285" t="s">
        <v>313</v>
      </c>
      <c r="D285" t="e">
        <f>VLOOKUP($A285,統計!$A:$G,6,)</f>
        <v>#N/A</v>
      </c>
      <c r="E285" t="e">
        <f>VLOOKUP($A285,統計!$A:$G,7,)</f>
        <v>#N/A</v>
      </c>
      <c r="I285" t="e">
        <f t="shared" si="4"/>
        <v>#N/A</v>
      </c>
    </row>
    <row r="286" spans="1:9" x14ac:dyDescent="0.15">
      <c r="A286">
        <v>1606</v>
      </c>
      <c r="B286" t="e">
        <f>VLOOKUP($A286,統計!$A:$G,2,)</f>
        <v>#N/A</v>
      </c>
      <c r="C286" t="s">
        <v>314</v>
      </c>
      <c r="D286" t="e">
        <f>VLOOKUP($A286,統計!$A:$G,6,)</f>
        <v>#N/A</v>
      </c>
      <c r="E286" t="e">
        <f>VLOOKUP($A286,統計!$A:$G,7,)</f>
        <v>#N/A</v>
      </c>
      <c r="I286" t="e">
        <f t="shared" si="4"/>
        <v>#N/A</v>
      </c>
    </row>
    <row r="287" spans="1:9" x14ac:dyDescent="0.15">
      <c r="A287">
        <v>1701</v>
      </c>
      <c r="B287" t="e">
        <f>VLOOKUP($A287,統計!$A:$G,2,)</f>
        <v>#N/A</v>
      </c>
      <c r="C287" t="s">
        <v>315</v>
      </c>
      <c r="D287" t="e">
        <f>VLOOKUP($A287,統計!$A:$G,6,)</f>
        <v>#N/A</v>
      </c>
      <c r="E287" t="e">
        <f>VLOOKUP($A287,統計!$A:$G,7,)</f>
        <v>#N/A</v>
      </c>
      <c r="I287" t="e">
        <f t="shared" si="4"/>
        <v>#N/A</v>
      </c>
    </row>
    <row r="288" spans="1:9" x14ac:dyDescent="0.15">
      <c r="A288">
        <v>1702</v>
      </c>
      <c r="B288" t="e">
        <f>VLOOKUP($A288,統計!$A:$G,2,)</f>
        <v>#N/A</v>
      </c>
      <c r="C288" t="s">
        <v>316</v>
      </c>
      <c r="D288" t="e">
        <f>VLOOKUP($A288,統計!$A:$G,6,)</f>
        <v>#N/A</v>
      </c>
      <c r="E288" t="e">
        <f>VLOOKUP($A288,統計!$A:$G,7,)</f>
        <v>#N/A</v>
      </c>
      <c r="I288" t="e">
        <f t="shared" si="4"/>
        <v>#N/A</v>
      </c>
    </row>
    <row r="289" spans="1:9" x14ac:dyDescent="0.15">
      <c r="A289">
        <v>1703</v>
      </c>
      <c r="B289" t="e">
        <f>VLOOKUP($A289,統計!$A:$G,2,)</f>
        <v>#N/A</v>
      </c>
      <c r="C289" t="s">
        <v>317</v>
      </c>
      <c r="D289" t="e">
        <f>VLOOKUP($A289,統計!$A:$G,6,)</f>
        <v>#N/A</v>
      </c>
      <c r="E289" t="e">
        <f>VLOOKUP($A289,統計!$A:$G,7,)</f>
        <v>#N/A</v>
      </c>
      <c r="I289" t="e">
        <f t="shared" si="4"/>
        <v>#N/A</v>
      </c>
    </row>
    <row r="290" spans="1:9" x14ac:dyDescent="0.15">
      <c r="A290">
        <v>1704</v>
      </c>
      <c r="B290" t="e">
        <f>VLOOKUP($A290,統計!$A:$G,2,)</f>
        <v>#N/A</v>
      </c>
      <c r="C290" t="s">
        <v>318</v>
      </c>
      <c r="D290" t="e">
        <f>VLOOKUP($A290,統計!$A:$G,6,)</f>
        <v>#N/A</v>
      </c>
      <c r="E290" t="e">
        <f>VLOOKUP($A290,統計!$A:$G,7,)</f>
        <v>#N/A</v>
      </c>
      <c r="I290" t="e">
        <f t="shared" si="4"/>
        <v>#N/A</v>
      </c>
    </row>
    <row r="291" spans="1:9" x14ac:dyDescent="0.15">
      <c r="A291">
        <v>1801</v>
      </c>
      <c r="B291" t="e">
        <f>VLOOKUP($A291,統計!$A:$G,2,)</f>
        <v>#N/A</v>
      </c>
      <c r="C291" t="s">
        <v>319</v>
      </c>
      <c r="D291" t="e">
        <f>VLOOKUP($A291,統計!$A:$G,6,)</f>
        <v>#N/A</v>
      </c>
      <c r="E291" t="e">
        <f>VLOOKUP($A291,統計!$A:$G,7,)</f>
        <v>#N/A</v>
      </c>
      <c r="I291" t="e">
        <f t="shared" si="4"/>
        <v>#N/A</v>
      </c>
    </row>
    <row r="292" spans="1:9" x14ac:dyDescent="0.15">
      <c r="A292">
        <v>1802</v>
      </c>
      <c r="B292" t="e">
        <f>VLOOKUP($A292,統計!$A:$G,2,)</f>
        <v>#N/A</v>
      </c>
      <c r="C292" t="s">
        <v>320</v>
      </c>
      <c r="D292" t="e">
        <f>VLOOKUP($A292,統計!$A:$G,6,)</f>
        <v>#N/A</v>
      </c>
      <c r="E292" t="e">
        <f>VLOOKUP($A292,統計!$A:$G,7,)</f>
        <v>#N/A</v>
      </c>
      <c r="I292" t="e">
        <f t="shared" si="4"/>
        <v>#N/A</v>
      </c>
    </row>
    <row r="293" spans="1:9" x14ac:dyDescent="0.15">
      <c r="A293">
        <v>1803</v>
      </c>
      <c r="B293" t="e">
        <f>VLOOKUP($A293,統計!$A:$G,2,)</f>
        <v>#N/A</v>
      </c>
      <c r="C293" t="s">
        <v>321</v>
      </c>
      <c r="D293" t="e">
        <f>VLOOKUP($A293,統計!$A:$G,6,)</f>
        <v>#N/A</v>
      </c>
      <c r="E293" t="e">
        <f>VLOOKUP($A293,統計!$A:$G,7,)</f>
        <v>#N/A</v>
      </c>
      <c r="I293" t="e">
        <f t="shared" si="4"/>
        <v>#N/A</v>
      </c>
    </row>
    <row r="294" spans="1:9" x14ac:dyDescent="0.15">
      <c r="A294">
        <v>1804</v>
      </c>
      <c r="B294" t="e">
        <f>VLOOKUP($A294,統計!$A:$G,2,)</f>
        <v>#N/A</v>
      </c>
      <c r="C294" t="s">
        <v>322</v>
      </c>
      <c r="D294" t="e">
        <f>VLOOKUP($A294,統計!$A:$G,6,)</f>
        <v>#N/A</v>
      </c>
      <c r="E294" t="e">
        <f>VLOOKUP($A294,統計!$A:$G,7,)</f>
        <v>#N/A</v>
      </c>
      <c r="I294" t="e">
        <f t="shared" si="4"/>
        <v>#N/A</v>
      </c>
    </row>
    <row r="295" spans="1:9" x14ac:dyDescent="0.15">
      <c r="A295">
        <v>1805</v>
      </c>
      <c r="B295" t="e">
        <f>VLOOKUP($A295,統計!$A:$G,2,)</f>
        <v>#N/A</v>
      </c>
      <c r="C295" t="s">
        <v>323</v>
      </c>
      <c r="D295" t="e">
        <f>VLOOKUP($A295,統計!$A:$G,6,)</f>
        <v>#N/A</v>
      </c>
      <c r="E295" t="e">
        <f>VLOOKUP($A295,統計!$A:$G,7,)</f>
        <v>#N/A</v>
      </c>
      <c r="I295" t="e">
        <f t="shared" si="4"/>
        <v>#N/A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4"/>
  <sheetViews>
    <sheetView workbookViewId="0">
      <selection activeCell="O13" sqref="O13"/>
    </sheetView>
  </sheetViews>
  <sheetFormatPr defaultRowHeight="13.5" x14ac:dyDescent="0.15"/>
  <sheetData>
    <row r="1" spans="2:17" x14ac:dyDescent="0.15">
      <c r="B1" t="s">
        <v>34</v>
      </c>
      <c r="C1" t="s">
        <v>35</v>
      </c>
      <c r="D1" t="s">
        <v>36</v>
      </c>
    </row>
    <row r="2" spans="2:17" x14ac:dyDescent="0.15">
      <c r="B2">
        <v>268</v>
      </c>
      <c r="C2">
        <v>648</v>
      </c>
      <c r="D2">
        <v>1173</v>
      </c>
      <c r="E2" t="s">
        <v>29</v>
      </c>
      <c r="G2">
        <f>C2/B2</f>
        <v>2.4179104477611939</v>
      </c>
      <c r="H2" t="s">
        <v>30</v>
      </c>
      <c r="K2">
        <f>D2/C2</f>
        <v>1.8101851851851851</v>
      </c>
      <c r="L2" t="s">
        <v>37</v>
      </c>
      <c r="N2" t="s">
        <v>39</v>
      </c>
      <c r="O2">
        <v>80</v>
      </c>
      <c r="P2" t="s">
        <v>40</v>
      </c>
      <c r="Q2">
        <f>O2/D2</f>
        <v>6.8201193520886619E-2</v>
      </c>
    </row>
    <row r="3" spans="2:17" x14ac:dyDescent="0.15">
      <c r="C3">
        <v>1239</v>
      </c>
      <c r="E3" t="s">
        <v>25</v>
      </c>
    </row>
    <row r="4" spans="2:17" x14ac:dyDescent="0.15">
      <c r="C4">
        <v>2175</v>
      </c>
      <c r="E4" t="s">
        <v>26</v>
      </c>
    </row>
    <row r="5" spans="2:17" x14ac:dyDescent="0.15">
      <c r="C5">
        <v>2491</v>
      </c>
      <c r="E5" t="s">
        <v>27</v>
      </c>
      <c r="G5" t="s">
        <v>33</v>
      </c>
      <c r="H5" t="s">
        <v>31</v>
      </c>
      <c r="I5" t="s">
        <v>32</v>
      </c>
      <c r="K5" t="s">
        <v>38</v>
      </c>
      <c r="L5" t="s">
        <v>41</v>
      </c>
    </row>
    <row r="6" spans="2:17" x14ac:dyDescent="0.15">
      <c r="C6">
        <v>3732</v>
      </c>
      <c r="E6" t="s">
        <v>28</v>
      </c>
      <c r="G6">
        <f>C6-C2</f>
        <v>3084</v>
      </c>
      <c r="H6">
        <f>G6/G2</f>
        <v>1275.4814814814815</v>
      </c>
      <c r="I6">
        <f>H6/365</f>
        <v>3.4944698122780316</v>
      </c>
      <c r="K6">
        <f>G6*K2</f>
        <v>5582.6111111111113</v>
      </c>
      <c r="L6">
        <f>K6*(1+Q2)</f>
        <v>5963.3518518518522</v>
      </c>
    </row>
    <row r="7" spans="2:17" x14ac:dyDescent="0.15">
      <c r="C7">
        <v>9612</v>
      </c>
      <c r="E7" t="s">
        <v>48</v>
      </c>
      <c r="G7" t="s">
        <v>49</v>
      </c>
    </row>
    <row r="8" spans="2:17" x14ac:dyDescent="0.15">
      <c r="G8" s="8">
        <f>C2/C7</f>
        <v>6.741573033707865E-2</v>
      </c>
      <c r="O8" t="s">
        <v>43</v>
      </c>
      <c r="P8" t="s">
        <v>45</v>
      </c>
      <c r="Q8" t="s">
        <v>44</v>
      </c>
    </row>
    <row r="9" spans="2:17" x14ac:dyDescent="0.15">
      <c r="N9" t="s">
        <v>42</v>
      </c>
      <c r="O9">
        <v>1</v>
      </c>
      <c r="P9">
        <f t="shared" ref="P9:P11" si="0">$O$13*(O9-1)+1</f>
        <v>1</v>
      </c>
      <c r="Q9">
        <f t="shared" ref="Q9:Q10" si="1">O9*$O$13-1</f>
        <v>199</v>
      </c>
    </row>
    <row r="10" spans="2:17" x14ac:dyDescent="0.15">
      <c r="N10" t="s">
        <v>42</v>
      </c>
      <c r="O10">
        <v>2</v>
      </c>
      <c r="P10">
        <f t="shared" si="0"/>
        <v>201</v>
      </c>
      <c r="Q10">
        <f t="shared" si="1"/>
        <v>399</v>
      </c>
    </row>
    <row r="11" spans="2:17" x14ac:dyDescent="0.15">
      <c r="N11" t="s">
        <v>42</v>
      </c>
      <c r="O11">
        <v>294</v>
      </c>
      <c r="P11">
        <f t="shared" si="0"/>
        <v>58601</v>
      </c>
      <c r="Q11">
        <f t="shared" ref="Q11" si="2">O11*$O$13-1</f>
        <v>58799</v>
      </c>
    </row>
    <row r="13" spans="2:17" x14ac:dyDescent="0.15">
      <c r="N13" t="s">
        <v>46</v>
      </c>
      <c r="O13">
        <v>200</v>
      </c>
    </row>
    <row r="14" spans="2:17" x14ac:dyDescent="0.15">
      <c r="N14" t="s">
        <v>47</v>
      </c>
      <c r="O14">
        <v>118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統計</vt:lpstr>
      <vt:lpstr>目錄生成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2021-08-21T04:35:46Z</dcterms:modified>
</cp:coreProperties>
</file>