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F45" i="1" l="1"/>
  <c r="H45" i="1" s="1"/>
  <c r="I45" i="1" s="1"/>
  <c r="E45" i="1"/>
  <c r="B4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4" i="3" l="1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295" i="3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<sst xmlns="http://schemas.openxmlformats.org/spreadsheetml/2006/main" count="449" uniqueCount="446">
  <si>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</si>
  <si>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</si>
  <si>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</si>
  <si>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</si>
  <si>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</si>
  <si>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</si>
  <si>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</si>
  <si>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</si>
  <si>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</si>
  <si>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</si>
  <si>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</si>
  <si>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</si>
  <si>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</si>
  <si>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</si>
  <si>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</si>
  <si>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</si>
  <si>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</si>
  <si>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</si>
  <si>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</si>
  <si>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</si>
  <si>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</si>
  <si>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</si>
  <si>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</si>
  <si>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</si>
  <si>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</si>
  <si>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</si>
  <si>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</si>
  <si>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</si>
  <si>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</si>
  <si>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</si>
  <si>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</si>
  <si>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</si>
  <si>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</si>
  <si>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</si>
  <si>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</si>
  <si>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</si>
  <si>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</si>
  <si>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</si>
  <si>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</si>
  <si>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</si>
  <si>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</si>
  <si>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</si>
  <si>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</si>
  <si>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</si>
  <si>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</si>
  <si>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</si>
  <si>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</si>
  <si>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</si>
  <si>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</si>
  <si>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</si>
  <si>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</si>
  <si>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</si>
  <si>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</si>
  <si>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</si>
  <si>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</si>
  <si>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</si>
  <si>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</si>
  <si>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</si>
  <si>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</si>
  <si>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</si>
  <si>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</si>
  <si>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</si>
  <si>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</si>
  <si>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</si>
  <si>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</si>
  <si>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</si>
  <si>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</si>
  <si>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</si>
  <si>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</si>
  <si>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</si>
  <si>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</si>
  <si>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</si>
  <si>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</si>
  <si>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</si>
  <si>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</si>
  <si>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</si>
  <si>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</si>
  <si>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</si>
  <si>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</si>
  <si>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</si>
  <si>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</si>
  <si>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</si>
  <si>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</si>
  <si>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</si>
  <si>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</si>
  <si>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</si>
  <si>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</si>
  <si>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</si>
  <si>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</si>
  <si>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</si>
  <si>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</si>
  <si>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</si>
  <si>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</si>
  <si>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</si>
  <si>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</si>
  <si>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</si>
  <si>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</si>
  <si>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</si>
  <si>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</si>
  <si>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</si>
  <si>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</si>
  <si>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</si>
  <si>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</si>
  <si>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</si>
  <si>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</si>
  <si>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</si>
  <si>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</si>
  <si>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</si>
  <si>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</si>
  <si>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</si>
  <si>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</si>
  <si>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</si>
  <si>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</si>
  <si>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</si>
  <si>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</si>
  <si>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</si>
  <si>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</si>
  <si>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</si>
  <si>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</si>
  <si>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</si>
  <si>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</si>
  <si>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</si>
  <si>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</si>
  <si>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</si>
  <si>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</si>
  <si>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</si>
  <si>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</si>
  <si>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</si>
  <si>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</si>
  <si>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</si>
  <si>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</si>
  <si>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</si>
  <si>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</si>
  <si>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</si>
  <si>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</si>
  <si>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</si>
  <si>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</si>
  <si>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</si>
  <si>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</si>
  <si>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</si>
  <si>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</si>
  <si>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</si>
  <si>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</si>
  <si>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</si>
  <si>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</si>
  <si>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</si>
  <si>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</si>
  <si>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</si>
  <si>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</si>
  <si>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</si>
  <si>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</si>
  <si>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</si>
  <si>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</si>
  <si>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</si>
  <si>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</si>
  <si>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</si>
  <si>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</si>
  <si>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</si>
  <si>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</si>
  <si>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</si>
  <si>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</si>
  <si>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</si>
  <si>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</si>
  <si>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</si>
  <si>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</si>
  <si>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</si>
  <si>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</si>
  <si>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</si>
  <si>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</si>
  <si>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</si>
  <si>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</si>
  <si>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</si>
  <si>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</si>
  <si>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</si>
  <si>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</si>
  <si>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</si>
  <si>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</si>
  <si>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</si>
  <si>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</si>
  <si>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</si>
  <si>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</si>
  <si>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</si>
  <si>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</si>
  <si>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</si>
  <si>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</si>
  <si>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</si>
  <si>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</si>
  <si>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</si>
  <si>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</si>
  <si>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</si>
  <si>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</si>
  <si>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</si>
  <si>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</si>
  <si>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</si>
  <si>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</si>
  <si>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</si>
  <si>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</si>
  <si>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</si>
  <si>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</si>
  <si>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</si>
  <si>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</si>
  <si>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</si>
  <si>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</si>
  <si>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</si>
  <si>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</si>
  <si>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</si>
  <si>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</si>
  <si>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</si>
  <si>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</si>
  <si>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</si>
  <si>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</si>
  <si>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</si>
  <si>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</si>
  <si>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</si>
  <si>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</si>
  <si>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</si>
  <si>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</si>
  <si>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</si>
  <si>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</si>
  <si>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</si>
  <si>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</si>
  <si>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</si>
  <si>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</si>
  <si>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</si>
  <si>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</si>
  <si>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</si>
  <si>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</si>
  <si>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</si>
  <si>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</si>
  <si>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</si>
  <si>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</si>
  <si>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</si>
  <si>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</si>
  <si>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</si>
  <si>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</si>
  <si>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</si>
  <si>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</si>
  <si>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</si>
  <si>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</si>
  <si>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</si>
  <si>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</si>
  <si>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</si>
  <si>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</si>
  <si>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</si>
  <si>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</si>
  <si>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</si>
  <si>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</si>
  <si>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</si>
  <si>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</si>
  <si>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</si>
  <si>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</si>
  <si>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</si>
  <si>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</si>
  <si>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</si>
  <si>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</si>
  <si>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</si>
  <si>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</si>
  <si>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</si>
  <si>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</si>
  <si>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</si>
  <si>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</si>
  <si>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</si>
  <si>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</si>
  <si>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</si>
  <si>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</si>
  <si>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</si>
  <si>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</si>
  <si>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</si>
  <si>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</si>
  <si>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</si>
  <si>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</si>
  <si>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</si>
  <si>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</si>
  <si>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</si>
  <si>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</si>
  <si>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</si>
  <si>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</si>
  <si>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</si>
  <si>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</si>
  <si>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</si>
  <si>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</si>
  <si>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</si>
  <si>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</si>
  <si>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</si>
  <si>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</si>
  <si>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</si>
  <si>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</si>
  <si>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</si>
  <si>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</si>
  <si>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</si>
  <si>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</si>
  <si>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</si>
  <si>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</si>
  <si>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</si>
  <si>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</si>
  <si>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</si>
  <si>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</si>
  <si>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</si>
  <si>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</si>
  <si>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</si>
  <si>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</si>
  <si>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</si>
  <si>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</si>
  <si>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</si>
  <si>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</si>
  <si>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</si>
  <si>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</si>
  <si>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</si>
  <si>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</si>
  <si>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</si>
  <si>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</si>
  <si>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</si>
  <si>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</si>
  <si>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</si>
  <si>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</si>
  <si>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</si>
  <si>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</si>
  <si>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</si>
  <si>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</si>
  <si>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</si>
  <si>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</si>
  <si>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</si>
  <si>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</si>
  <si>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</si>
  <si>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</si>
  <si>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</si>
  <si>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</si>
  <si>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</si>
  <si>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</si>
  <si>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</si>
  <si>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</si>
  <si>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</si>
  <si>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</si>
  <si>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</si>
  <si>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</si>
  <si>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</si>
  <si>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</si>
  <si>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</si>
  <si>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</si>
  <si>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</si>
  <si>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</si>
  <si>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</si>
  <si>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</si>
  <si>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</si>
  <si>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</si>
  <si>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</si>
  <si>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</si>
  <si>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</si>
  <si>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</si>
  <si>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</si>
  <si>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</si>
  <si>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</si>
  <si>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</si>
  <si>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</si>
  <si>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</si>
  <si>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</si>
  <si>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</si>
  <si>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</si>
  <si>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</si>
  <si>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</si>
  <si>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</si>
  <si>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</si>
  <si>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</si>
  <si>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</si>
  <si>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</si>
  <si>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</si>
  <si>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</si>
  <si>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</si>
  <si>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</si>
  <si>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</si>
  <si>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</si>
  <si>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</si>
  <si>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</si>
  <si>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</si>
  <si>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</si>
  <si>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</si>
  <si>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</si>
  <si>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</si>
  <si>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</si>
  <si>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</si>
  <si>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</si>
  <si>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</si>
  <si>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</si>
  <si>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</si>
  <si>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</si>
  <si>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</si>
  <si>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</si>
  <si>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</si>
  <si>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</si>
  <si>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</si>
  <si>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</si>
  <si>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</si>
  <si>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</si>
  <si>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</si>
  <si>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</si>
  <si>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</si>
  <si>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</si>
  <si>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諸呂世系圖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</si>
  <si>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</si>
  <si>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</si>
  <si>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</si>
  <si>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</si>
  <si>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</si>
  <si>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</si>
  <si>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</si>
  <si>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</si>
  <si>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</si>
  <si>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</si>
  <si>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</si>
  <si>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</si>
  <si>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</si>
  <si>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</si>
  <si>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</si>
  <si>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</si>
  <si>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</si>
  <si>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</si>
  <si>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</si>
  <si>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</si>
  <si>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</si>
  <si>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</si>
  <si>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</si>
  <si>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王莽滅親表、漢儒天子妻妾制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</si>
  <si>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</si>
  <si>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</si>
  <si>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</si>
  <si>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</si>
  <si>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</si>
  <si>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</si>
  <si>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</si>
  <si>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</si>
  <si>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</si>
  <si>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漢光武帝23年至33年、漢明帝至3年</t>
    <phoneticPr fontId="1" type="noConversion"/>
  </si>
  <si>
    <t>光武官員俸祿表</t>
    <phoneticPr fontId="1" type="noConversion"/>
  </si>
  <si>
    <t>孔子世系簡圖(至秦)、秦始皇關系圖</t>
    <phoneticPr fontId="1" type="noConversion"/>
  </si>
  <si>
    <t>周禮宴請等級、韓信戰役表</t>
    <phoneticPr fontId="1" type="noConversion"/>
  </si>
  <si>
    <t>詔書形式、驛站交通規格、鞋類型</t>
    <phoneticPr fontId="1" type="noConversion"/>
  </si>
  <si>
    <t>漢惠帝掛名子嗣表</t>
    <phoneticPr fontId="1" type="noConversion"/>
  </si>
  <si>
    <t>漢歷代皇帝生前廟名、大夫罪名表、各類彗星</t>
    <phoneticPr fontId="1" type="noConversion"/>
  </si>
  <si>
    <t>秦漢三公九卿概要</t>
    <phoneticPr fontId="1" type="noConversion"/>
  </si>
  <si>
    <t>漢徭役類型</t>
    <phoneticPr fontId="1" type="noConversion"/>
  </si>
  <si>
    <t>七國之亂世系圖、臧兒田竇世系圖</t>
    <phoneticPr fontId="1" type="noConversion"/>
  </si>
  <si>
    <t>淮南衡山謀反世系、死守外戚的平陽侯曹氏</t>
    <phoneticPr fontId="1" type="noConversion"/>
  </si>
  <si>
    <t>武功爵表、張騫兩次探索各國紀要、白鹿皮幣</t>
    <phoneticPr fontId="1" type="noConversion"/>
  </si>
  <si>
    <t>西南諸夷</t>
    <phoneticPr fontId="1" type="noConversion"/>
  </si>
  <si>
    <t>漢朝匈奴官制、漢武帝子嗣、人臣功五品</t>
    <phoneticPr fontId="1" type="noConversion"/>
  </si>
  <si>
    <t>匈奴五單于爭立背景、假設蓋主嫁王充、上官皇后世系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</si>
</sst>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44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51888"/>
        <c:axId val="188092080"/>
      </c:scatterChart>
      <c:valAx>
        <c:axId val="18795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92080"/>
        <c:crosses val="autoZero"/>
        <c:crossBetween val="midCat"/>
      </c:valAx>
      <c:valAx>
        <c:axId val="1880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95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ySplit="1" topLeftCell="A16" activePane="bottomLeft" state="frozen"/>
      <selection pane="bottomLeft" activeCell="G45" sqref="G45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676.90909090909099</v>
      </c>
      <c r="P2" s="1">
        <f>$C$2+O2</f>
        <v>44695.909090909088</v>
      </c>
      <c r="Q2">
        <f>(M2-$F$2)*$L$11</f>
        <v>473.13507650951141</v>
      </c>
      <c r="R2" s="1">
        <f>$C$2+Q2</f>
        <v>44492.135076509512</v>
      </c>
    </row>
    <row r="3" spans="1:18" x14ac:dyDescent="0.15">
      <c r="A3">
        <v>102</v>
      </c>
      <c r="B3" t="str">
        <f t="shared" ref="B3:B45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776.4545454545455</v>
      </c>
      <c r="P3" s="1">
        <f t="shared" ref="P3:R8" si="6">$C$2+O3</f>
        <v>44795.454545454544</v>
      </c>
      <c r="Q3">
        <f t="shared" ref="Q3:Q8" si="7">(M3-$F$2)*$L$11</f>
        <v>518.7018575537661</v>
      </c>
      <c r="R3" s="1">
        <f t="shared" si="6"/>
        <v>44537.701857553766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1174.6363636363637</v>
      </c>
      <c r="P4" s="1">
        <f t="shared" si="6"/>
        <v>45193.63636363636</v>
      </c>
      <c r="Q4">
        <f t="shared" si="7"/>
        <v>625.02434665702708</v>
      </c>
      <c r="R4" s="1">
        <f t="shared" si="6"/>
        <v>44644.024346657025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1752</v>
      </c>
      <c r="P5" s="1">
        <f>$C$2+O5</f>
        <v>45771</v>
      </c>
      <c r="Q5">
        <f t="shared" si="7"/>
        <v>753.37077993167782</v>
      </c>
      <c r="R5" s="1">
        <f>$C$2+Q5</f>
        <v>44772.370779931676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2637.9545454545455</v>
      </c>
      <c r="P6" s="1">
        <f t="shared" si="6"/>
        <v>46656.954545454544</v>
      </c>
      <c r="Q6">
        <f t="shared" si="7"/>
        <v>994.87471946622782</v>
      </c>
      <c r="R6" s="1">
        <f t="shared" si="6"/>
        <v>45013.874719466228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2926.636363636364</v>
      </c>
      <c r="P7" s="1">
        <f t="shared" si="6"/>
        <v>46945.636363636368</v>
      </c>
      <c r="Q7">
        <f t="shared" si="7"/>
        <v>1034.365929704582</v>
      </c>
      <c r="R7" s="1">
        <f t="shared" si="6"/>
        <v>45053.365929704582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2926.636363636364</v>
      </c>
      <c r="P8" s="1">
        <f t="shared" si="6"/>
        <v>46945.636363636368</v>
      </c>
      <c r="Q8">
        <f t="shared" si="7"/>
        <v>1034.365929704582</v>
      </c>
      <c r="R8" s="1">
        <f>$C$2+Q8</f>
        <v>45053.365929704582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9.954545454545455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0.75944635073757849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4">D42-C42+1</f>
        <v>8</v>
      </c>
      <c r="F42">
        <f t="shared" si="8"/>
        <v>27</v>
      </c>
      <c r="G42" s="2">
        <v>29</v>
      </c>
      <c r="H42">
        <f t="shared" ref="H42" si="35">IF(F42*G42&lt;0,ABS(F42)+ABS(G42),G42-F42+1)</f>
        <v>3</v>
      </c>
      <c r="I42">
        <f>E42/H42</f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6">D43-C43+1</f>
        <v>6</v>
      </c>
      <c r="F43">
        <f t="shared" si="8"/>
        <v>30</v>
      </c>
      <c r="G43" s="2">
        <v>35</v>
      </c>
      <c r="H43">
        <f t="shared" ref="H43" si="37">IF(F43*G43&lt;0,ABS(F43)+ABS(G43),G43-F43+1)</f>
        <v>6</v>
      </c>
      <c r="I43">
        <f>E43/H43</f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8">D44-C44+1</f>
        <v>8</v>
      </c>
      <c r="F44">
        <f t="shared" si="8"/>
        <v>36</v>
      </c>
      <c r="G44" s="2">
        <v>46</v>
      </c>
      <c r="H44">
        <f t="shared" ref="H44" si="39">IF(F44*G44&lt;0,ABS(F44)+ABS(G44),G44-F44+1)</f>
        <v>11</v>
      </c>
      <c r="I44">
        <f>E44/H44</f>
        <v>0.72727272727272729</v>
      </c>
    </row>
    <row r="45" spans="1:9" x14ac:dyDescent="0.15">
      <c r="A45">
        <v>505</v>
      </c>
      <c r="B45" t="str">
        <f t="shared" si="2"/>
        <v>卷44</v>
      </c>
      <c r="C45" s="1">
        <v>44439</v>
      </c>
      <c r="D45" s="1">
        <v>44446</v>
      </c>
      <c r="E45" s="2">
        <f t="shared" ref="E45" si="40">D45-C45+1</f>
        <v>8</v>
      </c>
      <c r="F45">
        <f t="shared" ref="F45" si="41">G44+1</f>
        <v>47</v>
      </c>
      <c r="G45" s="2">
        <v>60</v>
      </c>
      <c r="H45">
        <f t="shared" ref="H45" si="42">IF(F45*G45&lt;0,ABS(F45)+ABS(G45),G45-F45+1)</f>
        <v>14</v>
      </c>
      <c r="I45">
        <f>E45/H45</f>
        <v>0.5714285714285714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23" activePane="bottomLeft" state="frozen"/>
      <selection pane="bottomLeft" activeCell="G38" sqref="G38"/>
    </sheetView>
  </sheetViews>
  <sheetFormatPr defaultRowHeight="13.5" x14ac:dyDescent="0.15"/>
  <cols>
    <col min="6" max="6" width="33.375" customWidth="1"/>
    <col min="7" max="7" width="22.125" customWidth="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0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t="s">
        <v>348</v>
      </c>
      <c r="I2" t="str">
        <f>"["&amp;B2&amp;"](5_筆記/资治通鉴"&amp;SUBSTITUTE(B2,"卷","")&amp;".html)|"&amp;C2&amp;"|"&amp;D2&amp;"|"&amp;E2&amp;"|"&amp;F2&amp;"|"&amp;G2&amp;"|"&amp;H2</f>
        <v>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t="s">
        <v>347</v>
      </c>
      <c r="I3" t="str">
        <f t="shared" ref="I3:I66" si="0">"["&amp;B3&amp;"](5_筆記/资治通鉴"&amp;SUBSTITUTE(B3,"卷","")&amp;".html)|"&amp;C3&amp;"|"&amp;D3&amp;"|"&amp;E3&amp;"|"&amp;F3&amp;"|"&amp;G3&amp;"|"&amp;H3</f>
        <v>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t="s">
        <v>349</v>
      </c>
      <c r="I4" t="str">
        <f t="shared" si="0"/>
        <v>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t="s">
        <v>350</v>
      </c>
      <c r="I5" t="str">
        <f t="shared" si="0"/>
        <v>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433</v>
      </c>
      <c r="H6" t="s">
        <v>351</v>
      </c>
      <c r="I6" t="str">
        <f t="shared" si="0"/>
        <v>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393</v>
      </c>
      <c r="H7" t="s">
        <v>352</v>
      </c>
      <c r="I7" t="str">
        <f t="shared" si="0"/>
        <v>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394</v>
      </c>
      <c r="H8" t="s">
        <v>353</v>
      </c>
      <c r="I8" t="str">
        <f t="shared" si="0"/>
        <v>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t="s">
        <v>354</v>
      </c>
      <c r="I9" t="str">
        <f t="shared" si="0"/>
        <v>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396</v>
      </c>
      <c r="G10" t="s">
        <v>395</v>
      </c>
      <c r="H10" t="s">
        <v>362</v>
      </c>
      <c r="I10" t="str">
        <f t="shared" si="0"/>
        <v>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434</v>
      </c>
      <c r="H11" t="s">
        <v>355</v>
      </c>
      <c r="I11" t="str">
        <f t="shared" si="0"/>
        <v>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435</v>
      </c>
      <c r="H12" t="s">
        <v>356</v>
      </c>
      <c r="I12" t="str">
        <f t="shared" si="0"/>
        <v>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t="s">
        <v>357</v>
      </c>
      <c r="I13" t="str">
        <f t="shared" si="0"/>
        <v>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397</v>
      </c>
      <c r="G14" t="s">
        <v>436</v>
      </c>
      <c r="H14" t="s">
        <v>358</v>
      </c>
      <c r="I14" t="str">
        <f t="shared" si="0"/>
        <v>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437</v>
      </c>
      <c r="H15" t="s">
        <v>359</v>
      </c>
      <c r="I15" t="str">
        <f t="shared" si="0"/>
        <v>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438</v>
      </c>
      <c r="H16" t="s">
        <v>360</v>
      </c>
      <c r="I16" t="str">
        <f t="shared" si="0"/>
        <v>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440</v>
      </c>
      <c r="G17" t="s">
        <v>439</v>
      </c>
      <c r="H17" t="s">
        <v>361</v>
      </c>
      <c r="I17" t="str">
        <f t="shared" si="0"/>
        <v>[卷16](5_筆記/资治通鉴16.html)|漢紀八|-154|-141|七國之亂世系圖、臧兒田竇世系圖|漢徭役類型|漢景帝3年至16年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399</v>
      </c>
      <c r="G18" t="s">
        <v>398</v>
      </c>
      <c r="H18" t="s">
        <v>363</v>
      </c>
      <c r="I18" t="str">
        <f t="shared" si="0"/>
        <v>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400</v>
      </c>
      <c r="H19" t="s">
        <v>364</v>
      </c>
      <c r="I19" t="str">
        <f t="shared" si="0"/>
        <v>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441</v>
      </c>
      <c r="G20" t="s">
        <v>442</v>
      </c>
      <c r="H20" t="s">
        <v>365</v>
      </c>
      <c r="I20" t="str">
        <f t="shared" si="0"/>
        <v>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443</v>
      </c>
      <c r="H21" t="s">
        <v>370</v>
      </c>
      <c r="I21" t="str">
        <f t="shared" si="0"/>
        <v>[卷20](5_筆記/资治通鉴20.html)|漢紀十二|-118|-110||西南諸夷|漢武帝17年至23年至31年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t="s">
        <v>371</v>
      </c>
      <c r="I22" t="str">
        <f t="shared" si="0"/>
        <v>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444</v>
      </c>
      <c r="H23" t="s">
        <v>372</v>
      </c>
      <c r="I23" t="str">
        <f t="shared" si="0"/>
        <v>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445</v>
      </c>
      <c r="H24" t="s">
        <v>373</v>
      </c>
      <c r="I24" t="str">
        <f t="shared" si="0"/>
        <v>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401</v>
      </c>
      <c r="G25" t="s">
        <v>402</v>
      </c>
      <c r="H25" t="s">
        <v>374</v>
      </c>
      <c r="I25" t="str">
        <f t="shared" si="0"/>
        <v>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403</v>
      </c>
      <c r="H26" t="s">
        <v>375</v>
      </c>
      <c r="I26" t="str">
        <f t="shared" si="0"/>
        <v>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405</v>
      </c>
      <c r="G28" t="s">
        <v>404</v>
      </c>
      <c r="H28" t="s">
        <v>377</v>
      </c>
      <c r="I28" t="str">
        <f t="shared" si="0"/>
        <v>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406</v>
      </c>
      <c r="H29" t="s">
        <v>378</v>
      </c>
      <c r="I29" t="str">
        <f t="shared" si="0"/>
        <v>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407</v>
      </c>
      <c r="H30" s="11" t="s">
        <v>379</v>
      </c>
      <c r="I30" t="str">
        <f t="shared" si="0"/>
        <v>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408</v>
      </c>
      <c r="H31" s="11" t="s">
        <v>380</v>
      </c>
      <c r="I31" t="str">
        <f t="shared" si="0"/>
        <v>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409</v>
      </c>
      <c r="G32" t="s">
        <v>410</v>
      </c>
      <c r="H32" t="s">
        <v>381</v>
      </c>
      <c r="I32" t="str">
        <f t="shared" si="0"/>
        <v>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411</v>
      </c>
      <c r="H33" t="s">
        <v>382</v>
      </c>
      <c r="I33" t="str">
        <f t="shared" si="0"/>
        <v>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412</v>
      </c>
      <c r="H34" t="s">
        <v>383</v>
      </c>
      <c r="I34" t="str">
        <f t="shared" si="0"/>
        <v>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413</v>
      </c>
      <c r="H35" t="s">
        <v>384</v>
      </c>
      <c r="I35" t="str">
        <f t="shared" si="0"/>
        <v>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415</v>
      </c>
      <c r="G36" t="s">
        <v>414</v>
      </c>
      <c r="H36" t="s">
        <v>385</v>
      </c>
      <c r="I36" t="str">
        <f t="shared" si="0"/>
        <v>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416</v>
      </c>
      <c r="H37" t="s">
        <v>417</v>
      </c>
      <c r="I37" t="str">
        <f t="shared" si="0"/>
        <v>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419</v>
      </c>
      <c r="H38" t="s">
        <v>418</v>
      </c>
      <c r="I38" t="str">
        <f t="shared" si="0"/>
        <v>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421</v>
      </c>
      <c r="H39" s="11" t="s">
        <v>420</v>
      </c>
      <c r="I39" t="str">
        <f t="shared" si="0"/>
        <v>[卷38](5_筆記/资治通鉴38.html)|漢紀三十|15|22||王莽滅親表、漢儒天子妻妾制|王莽7年至14年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423</v>
      </c>
      <c r="H40" s="11" t="s">
        <v>422</v>
      </c>
      <c r="I40" t="str">
        <f t="shared" si="0"/>
        <v>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424</v>
      </c>
      <c r="I41" t="str">
        <f t="shared" si="0"/>
        <v>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426</v>
      </c>
      <c r="H42" s="11" t="s">
        <v>425</v>
      </c>
      <c r="I42" t="str">
        <f t="shared" si="0"/>
        <v>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427</v>
      </c>
      <c r="H43" t="s">
        <v>428</v>
      </c>
      <c r="I43" t="str">
        <f t="shared" si="0"/>
        <v>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430</v>
      </c>
      <c r="H44" t="s">
        <v>429</v>
      </c>
      <c r="I44" t="str">
        <f t="shared" si="0"/>
        <v>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73</v>
      </c>
      <c r="D45">
        <f>VLOOKUP($A45,統計!$A:$G,6,)</f>
        <v>47</v>
      </c>
      <c r="E45">
        <f>VLOOKUP($A45,統計!$A:$G,7,)</f>
        <v>60</v>
      </c>
      <c r="G45" t="s">
        <v>432</v>
      </c>
      <c r="H45" t="s">
        <v>431</v>
      </c>
      <c r="I45" t="str">
        <f t="shared" si="0"/>
        <v>[卷44](5_筆記/资治通鉴44.html)|漢紀三十六|47|60||光武官員俸祿表|漢光武帝23年至33年、漢明帝至3年</v>
      </c>
    </row>
    <row r="46" spans="1:9" x14ac:dyDescent="0.15">
      <c r="A46">
        <v>506</v>
      </c>
      <c r="B46" t="e">
        <f>VLOOKUP($A46,統計!$A:$G,2,)</f>
        <v>#N/A</v>
      </c>
      <c r="C46" t="s">
        <v>74</v>
      </c>
      <c r="D46" t="e">
        <f>VLOOKUP($A46,統計!$A:$G,6,)</f>
        <v>#N/A</v>
      </c>
      <c r="E46" t="e">
        <f>VLOOKUP($A46,統計!$A:$G,7,)</f>
        <v>#N/A</v>
      </c>
      <c r="I46" t="e">
        <f t="shared" si="0"/>
        <v>#N/A</v>
      </c>
    </row>
    <row r="47" spans="1:9" x14ac:dyDescent="0.15">
      <c r="A47">
        <v>507</v>
      </c>
      <c r="B47" t="e">
        <f>VLOOKUP($A47,統計!$A:$G,2,)</f>
        <v>#N/A</v>
      </c>
      <c r="C47" t="s">
        <v>75</v>
      </c>
      <c r="D47" t="e">
        <f>VLOOKUP($A47,統計!$A:$G,6,)</f>
        <v>#N/A</v>
      </c>
      <c r="E47" t="e">
        <f>VLOOKUP($A47,統計!$A:$G,7,)</f>
        <v>#N/A</v>
      </c>
      <c r="I47" t="e">
        <f t="shared" si="0"/>
        <v>#N/A</v>
      </c>
    </row>
    <row r="48" spans="1:9" x14ac:dyDescent="0.15">
      <c r="A48">
        <v>508</v>
      </c>
      <c r="B48" t="e">
        <f>VLOOKUP($A48,統計!$A:$G,2,)</f>
        <v>#N/A</v>
      </c>
      <c r="C48" t="s">
        <v>76</v>
      </c>
      <c r="D48" t="e">
        <f>VLOOKUP($A48,統計!$A:$G,6,)</f>
        <v>#N/A</v>
      </c>
      <c r="E48" t="e">
        <f>VLOOKUP($A48,統計!$A:$G,7,)</f>
        <v>#N/A</v>
      </c>
      <c r="I48" t="e">
        <f t="shared" si="0"/>
        <v>#N/A</v>
      </c>
    </row>
    <row r="49" spans="1:9" x14ac:dyDescent="0.15">
      <c r="A49">
        <v>509</v>
      </c>
      <c r="B49" t="e">
        <f>VLOOKUP($A49,統計!$A:$G,2,)</f>
        <v>#N/A</v>
      </c>
      <c r="C49" t="s">
        <v>77</v>
      </c>
      <c r="D49" t="e">
        <f>VLOOKUP($A49,統計!$A:$G,6,)</f>
        <v>#N/A</v>
      </c>
      <c r="E49" t="e">
        <f>VLOOKUP($A49,統計!$A:$G,7,)</f>
        <v>#N/A</v>
      </c>
      <c r="I49" t="e">
        <f t="shared" si="0"/>
        <v>#N/A</v>
      </c>
    </row>
    <row r="50" spans="1:9" x14ac:dyDescent="0.15">
      <c r="A50">
        <v>510</v>
      </c>
      <c r="B50" t="e">
        <f>VLOOKUP($A50,統計!$A:$G,2,)</f>
        <v>#N/A</v>
      </c>
      <c r="C50" t="s">
        <v>78</v>
      </c>
      <c r="D50" t="e">
        <f>VLOOKUP($A50,統計!$A:$G,6,)</f>
        <v>#N/A</v>
      </c>
      <c r="E50" t="e">
        <f>VLOOKUP($A50,統計!$A:$G,7,)</f>
        <v>#N/A</v>
      </c>
      <c r="I50" t="e">
        <f t="shared" si="0"/>
        <v>#N/A</v>
      </c>
    </row>
    <row r="51" spans="1:9" x14ac:dyDescent="0.15">
      <c r="A51">
        <v>511</v>
      </c>
      <c r="B51" t="e">
        <f>VLOOKUP($A51,統計!$A:$G,2,)</f>
        <v>#N/A</v>
      </c>
      <c r="C51" t="s">
        <v>79</v>
      </c>
      <c r="D51" t="e">
        <f>VLOOKUP($A51,統計!$A:$G,6,)</f>
        <v>#N/A</v>
      </c>
      <c r="E51" t="e">
        <f>VLOOKUP($A51,統計!$A:$G,7,)</f>
        <v>#N/A</v>
      </c>
      <c r="I51" t="e">
        <f t="shared" si="0"/>
        <v>#N/A</v>
      </c>
    </row>
    <row r="52" spans="1:9" x14ac:dyDescent="0.15">
      <c r="A52">
        <v>512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I52" t="e">
        <f t="shared" si="0"/>
        <v>#N/A</v>
      </c>
    </row>
    <row r="53" spans="1:9" x14ac:dyDescent="0.15">
      <c r="A53">
        <v>513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I53" t="e">
        <f t="shared" si="0"/>
        <v>#N/A</v>
      </c>
    </row>
    <row r="54" spans="1:9" x14ac:dyDescent="0.15">
      <c r="A54">
        <v>514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I54" t="e">
        <f t="shared" si="0"/>
        <v>#N/A</v>
      </c>
    </row>
    <row r="55" spans="1:9" x14ac:dyDescent="0.15">
      <c r="A55">
        <v>515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I55" t="e">
        <f t="shared" si="0"/>
        <v>#N/A</v>
      </c>
    </row>
    <row r="56" spans="1:9" x14ac:dyDescent="0.15">
      <c r="A56">
        <v>516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I56" t="e">
        <f t="shared" si="0"/>
        <v>#N/A</v>
      </c>
    </row>
    <row r="57" spans="1:9" x14ac:dyDescent="0.15">
      <c r="A57">
        <v>517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I57" t="e">
        <f t="shared" si="0"/>
        <v>#N/A</v>
      </c>
    </row>
    <row r="58" spans="1:9" x14ac:dyDescent="0.15">
      <c r="A58">
        <v>518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I58" t="e">
        <f t="shared" si="0"/>
        <v>#N/A</v>
      </c>
    </row>
    <row r="59" spans="1:9" x14ac:dyDescent="0.15">
      <c r="A59">
        <v>519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I59" t="e">
        <f t="shared" si="0"/>
        <v>#N/A</v>
      </c>
    </row>
    <row r="60" spans="1:9" x14ac:dyDescent="0.15">
      <c r="A60">
        <v>520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I60" t="e">
        <f t="shared" si="0"/>
        <v>#N/A</v>
      </c>
    </row>
    <row r="61" spans="1:9" x14ac:dyDescent="0.15">
      <c r="A61">
        <v>521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I61" t="e">
        <f t="shared" si="0"/>
        <v>#N/A</v>
      </c>
    </row>
    <row r="62" spans="1:9" x14ac:dyDescent="0.15">
      <c r="A62">
        <v>522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I62" t="e">
        <f t="shared" si="0"/>
        <v>#N/A</v>
      </c>
    </row>
    <row r="63" spans="1:9" x14ac:dyDescent="0.15">
      <c r="A63">
        <v>523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I63" t="e">
        <f t="shared" si="0"/>
        <v>#N/A</v>
      </c>
    </row>
    <row r="64" spans="1:9" x14ac:dyDescent="0.15">
      <c r="A64">
        <v>524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I64" t="e">
        <f t="shared" si="0"/>
        <v>#N/A</v>
      </c>
    </row>
    <row r="65" spans="1:9" x14ac:dyDescent="0.15">
      <c r="A65">
        <v>525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I65" t="e">
        <f t="shared" si="0"/>
        <v>#N/A</v>
      </c>
    </row>
    <row r="66" spans="1:9" x14ac:dyDescent="0.15">
      <c r="A66">
        <v>526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I66" t="e">
        <f t="shared" si="0"/>
        <v>#N/A</v>
      </c>
    </row>
    <row r="67" spans="1:9" x14ac:dyDescent="0.15">
      <c r="A67">
        <v>527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I67" t="e">
        <f t="shared" ref="I67:I130" si="1">"["&amp;B67&amp;"](5_筆記/资治通鉴"&amp;SUBSTITUTE(B67,"卷","")&amp;".html)|"&amp;C67&amp;"|"&amp;D67&amp;"|"&amp;E67&amp;"|"&amp;F67&amp;"|"&amp;G67&amp;"|"&amp;H67</f>
        <v>#N/A</v>
      </c>
    </row>
    <row r="68" spans="1:9" x14ac:dyDescent="0.15">
      <c r="A68">
        <v>528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529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"["&amp;B131&amp;"](5_筆記/资治通鉴"&amp;SUBSTITUTE(B131,"卷","")&amp;".html)|"&amp;C131&amp;"|"&amp;D131&amp;"|"&amp;E131&amp;"|"&amp;F131&amp;"|"&amp;G131&amp;"|"&amp;H131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"["&amp;B195&amp;"](5_筆記/资治通鉴"&amp;SUBSTITUTE(B195,"卷","")&amp;".html)|"&amp;C195&amp;"|"&amp;D195&amp;"|"&amp;E195&amp;"|"&amp;F195&amp;"|"&amp;G195&amp;"|"&amp;H195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"["&amp;B259&amp;"](5_筆記/资治通鉴"&amp;SUBSTITUTE(B259,"卷","")&amp;".html)|"&amp;C259&amp;"|"&amp;D259&amp;"|"&amp;E259&amp;"|"&amp;F259&amp;"|"&amp;G259&amp;"|"&amp;H259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2021-09-07T14:06:38Z</dcterms:modified>
</cp:coreProperties>
</file>