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39" i="1" l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5" i="3" l="1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<sst xmlns="http://schemas.openxmlformats.org/spreadsheetml/2006/main" count="438" uniqueCount="435">
  <si>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</si>
  <si>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</si>
  <si>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</si>
  <si>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</si>
  <si>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</si>
  <si>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</si>
  <si>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</si>
  <si>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</si>
  <si>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</si>
  <si>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</si>
  <si>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</si>
  <si>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</si>
  <si>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</si>
  <si>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</si>
  <si>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</si>
  <si>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</si>
  <si>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</si>
  <si>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</si>
  <si>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</si>
  <si>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</si>
  <si>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</si>
  <si>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</si>
  <si>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</si>
  <si>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</si>
  <si>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</si>
  <si>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</si>
  <si>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</si>
  <si>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</si>
  <si>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</si>
  <si>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</si>
  <si>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</si>
  <si>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</si>
  <si>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</si>
  <si>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</si>
  <si>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</si>
  <si>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</si>
  <si>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</si>
  <si>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</si>
  <si>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</si>
  <si>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</si>
  <si>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</si>
  <si>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</si>
  <si>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</si>
  <si>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</si>
  <si>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</si>
  <si>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</si>
  <si>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</si>
  <si>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</si>
  <si>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</si>
  <si>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</si>
  <si>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</si>
  <si>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</si>
  <si>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</si>
  <si>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</si>
  <si>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</si>
  <si>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</si>
  <si>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</si>
  <si>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</si>
  <si>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</si>
  <si>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</si>
  <si>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</si>
  <si>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</si>
  <si>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</si>
  <si>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</si>
  <si>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</si>
  <si>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</si>
  <si>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</si>
  <si>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</si>
  <si>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</si>
  <si>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</si>
  <si>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</si>
  <si>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</si>
  <si>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</si>
  <si>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</si>
  <si>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</si>
  <si>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</si>
  <si>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</si>
  <si>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</si>
  <si>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</si>
  <si>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</si>
  <si>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</si>
  <si>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</si>
  <si>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</si>
  <si>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</si>
  <si>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</si>
  <si>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</si>
  <si>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</si>
  <si>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</si>
  <si>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</si>
  <si>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</si>
  <si>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</si>
  <si>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</si>
  <si>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</si>
  <si>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</si>
  <si>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</si>
  <si>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</si>
  <si>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</si>
  <si>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</si>
  <si>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</si>
  <si>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</si>
  <si>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</si>
  <si>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</si>
  <si>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</si>
  <si>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</si>
  <si>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</si>
  <si>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</si>
  <si>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</si>
  <si>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</si>
  <si>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</si>
  <si>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</si>
  <si>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</si>
  <si>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</si>
  <si>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</si>
  <si>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</si>
  <si>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</si>
  <si>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</si>
  <si>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</si>
  <si>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</si>
  <si>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</si>
  <si>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</si>
  <si>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</si>
  <si>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</si>
  <si>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</si>
  <si>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</si>
  <si>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</si>
  <si>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</si>
  <si>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</si>
  <si>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</si>
  <si>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</si>
  <si>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</si>
  <si>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</si>
  <si>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</si>
  <si>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</si>
  <si>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</si>
  <si>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</si>
  <si>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</si>
  <si>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</si>
  <si>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</si>
  <si>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</si>
  <si>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</si>
  <si>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</si>
  <si>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</si>
  <si>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</si>
  <si>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</si>
  <si>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</si>
  <si>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</si>
  <si>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</si>
  <si>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</si>
  <si>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</si>
  <si>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</si>
  <si>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</si>
  <si>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</si>
  <si>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</si>
  <si>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</si>
  <si>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</si>
  <si>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</si>
  <si>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</si>
  <si>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</si>
  <si>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</si>
  <si>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</si>
  <si>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</si>
  <si>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</si>
  <si>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</si>
  <si>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</si>
  <si>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</si>
  <si>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</si>
  <si>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</si>
  <si>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</si>
  <si>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</si>
  <si>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</si>
  <si>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</si>
  <si>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</si>
  <si>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</si>
  <si>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</si>
  <si>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</si>
  <si>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</si>
  <si>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</si>
  <si>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</si>
  <si>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</si>
  <si>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</si>
  <si>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</si>
  <si>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</si>
  <si>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</si>
  <si>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</si>
  <si>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</si>
  <si>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</si>
  <si>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</si>
  <si>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</si>
  <si>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</si>
  <si>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</si>
  <si>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</si>
  <si>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</si>
  <si>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</si>
  <si>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</si>
  <si>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</si>
  <si>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</si>
  <si>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</si>
  <si>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</si>
  <si>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</si>
  <si>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</si>
  <si>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</si>
  <si>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</si>
  <si>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</si>
  <si>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</si>
  <si>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</si>
  <si>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</si>
  <si>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</si>
  <si>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</si>
  <si>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</si>
  <si>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</si>
  <si>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</si>
  <si>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</si>
  <si>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</si>
  <si>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</si>
  <si>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</si>
  <si>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</si>
  <si>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</si>
  <si>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</si>
  <si>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</si>
  <si>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</si>
  <si>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</si>
  <si>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</si>
  <si>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</si>
  <si>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</si>
  <si>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</si>
  <si>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</si>
  <si>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</si>
  <si>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</si>
  <si>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</si>
  <si>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</si>
  <si>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</si>
  <si>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</si>
  <si>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</si>
  <si>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</si>
  <si>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</si>
  <si>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</si>
  <si>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</si>
  <si>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</si>
  <si>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</si>
  <si>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</si>
  <si>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</si>
  <si>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</si>
  <si>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</si>
  <si>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</si>
  <si>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</si>
  <si>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</si>
  <si>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</si>
  <si>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</si>
  <si>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</si>
  <si>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</si>
  <si>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</si>
  <si>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</si>
  <si>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</si>
  <si>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</si>
  <si>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</si>
  <si>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</si>
  <si>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</si>
  <si>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</si>
  <si>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</si>
  <si>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</si>
  <si>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</si>
  <si>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</si>
  <si>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</si>
  <si>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</si>
  <si>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</si>
  <si>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</si>
  <si>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</si>
  <si>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</si>
  <si>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</si>
  <si>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</si>
  <si>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</si>
  <si>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</si>
  <si>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</si>
  <si>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</si>
  <si>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</si>
  <si>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</si>
  <si>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</si>
  <si>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</si>
  <si>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</si>
  <si>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</si>
  <si>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</si>
  <si>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</si>
  <si>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</si>
  <si>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</si>
  <si>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</si>
  <si>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</si>
  <si>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</si>
  <si>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</si>
  <si>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</si>
  <si>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</si>
  <si>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</si>
  <si>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</si>
  <si>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</si>
  <si>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</si>
  <si>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</si>
  <si>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</si>
  <si>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</si>
  <si>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</si>
  <si>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</si>
  <si>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</si>
  <si>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</si>
  <si>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</si>
  <si>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</si>
  <si>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</si>
  <si>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</si>
  <si>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</si>
  <si>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</si>
  <si>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</si>
  <si>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</si>
  <si>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</si>
  <si>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</si>
  <si>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</si>
  <si>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</si>
  <si>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</si>
  <si>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</si>
  <si>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</si>
  <si>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</si>
  <si>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</si>
  <si>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</si>
  <si>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</si>
  <si>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</si>
  <si>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</si>
  <si>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</si>
  <si>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</si>
  <si>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</si>
  <si>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</si>
  <si>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</si>
  <si>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</si>
  <si>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</si>
  <si>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</si>
  <si>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</si>
  <si>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</si>
  <si>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</si>
  <si>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</si>
  <si>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</si>
  <si>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</si>
  <si>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</si>
  <si>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</si>
  <si>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</si>
  <si>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</si>
  <si>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</si>
  <si>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</si>
  <si>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</si>
  <si>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</si>
  <si>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</si>
  <si>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</si>
  <si>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</si>
  <si>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</si>
  <si>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</si>
  <si>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</si>
  <si>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</si>
  <si>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</si>
  <si>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</si>
  <si>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</si>
  <si>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</si>
  <si>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</si>
  <si>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</si>
  <si>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</si>
  <si>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</si>
  <si>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</si>
  <si>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</si>
  <si>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</si>
  <si>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</si>
  <si>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</si>
  <si>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</si>
  <si>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</si>
  <si>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</si>
  <si>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</si>
  <si>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</si>
  <si>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</si>
  <si>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</si>
  <si>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</si>
  <si>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</si>
  <si>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</si>
  <si>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</si>
  <si>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</si>
  <si>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</si>
  <si>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</si>
  <si>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</si>
  <si>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</si>
  <si>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</si>
  <si>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</si>
  <si>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</si>
  <si>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</si>
  <si>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</si>
  <si>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</si>
  <si>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</si>
  <si>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</si>
  <si>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</si>
  <si>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</si>
  <si>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</si>
  <si>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</si>
  <si>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</si>
  <si>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</si>
  <si>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</si>
  <si>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</si>
  <si>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</si>
  <si>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</si>
  <si>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</si>
  <si>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</si>
  <si>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</si>
  <si>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</si>
  <si>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</si>
  <si>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</si>
  <si>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</si>
  <si>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</si>
  <si>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</si>
  <si>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</si>
  <si>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</si>
  <si>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</si>
  <si>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</si>
  <si>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</si>
  <si>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西漢時期匈奴官制、汉武帝子嗣、人臣功五品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</si>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</sst>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8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9384"/>
        <c:axId val="180590304"/>
      </c:scatterChart>
      <c:valAx>
        <c:axId val="18059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90304"/>
        <c:crosses val="autoZero"/>
        <c:crossBetween val="midCat"/>
      </c:valAx>
      <c:valAx>
        <c:axId val="1805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9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706.84210526315792</v>
      </c>
      <c r="P2" s="1">
        <f>$C$2+O2</f>
        <v>44725.84210526316</v>
      </c>
      <c r="Q2">
        <f>(M2-$F$2)*$L$11</f>
        <v>401.28127360290978</v>
      </c>
      <c r="R2" s="1">
        <f>$C$2+Q2</f>
        <v>44420.281273602908</v>
      </c>
    </row>
    <row r="3" spans="1:18" x14ac:dyDescent="0.15">
      <c r="A3">
        <v>102</v>
      </c>
      <c r="B3" t="str">
        <f t="shared" ref="B3:B39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810.78947368421052</v>
      </c>
      <c r="P3" s="1">
        <f t="shared" ref="P3:R8" si="6">$C$2+O3</f>
        <v>44829.789473684214</v>
      </c>
      <c r="Q3">
        <f t="shared" ref="Q3:Q8" si="7">(M3-$F$2)*$L$11</f>
        <v>439.92794521795724</v>
      </c>
      <c r="R3" s="1">
        <f t="shared" si="6"/>
        <v>44458.927945217954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1226.578947368421</v>
      </c>
      <c r="P4" s="1">
        <f t="shared" si="6"/>
        <v>45245.57894736842</v>
      </c>
      <c r="Q4">
        <f t="shared" si="7"/>
        <v>530.1035123197347</v>
      </c>
      <c r="R4" s="1">
        <f t="shared" si="6"/>
        <v>44549.103512319736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1829.4736842105265</v>
      </c>
      <c r="P5" s="1">
        <f>$C$2+O5</f>
        <v>45848.473684210527</v>
      </c>
      <c r="Q5">
        <f t="shared" si="7"/>
        <v>638.95830403545187</v>
      </c>
      <c r="R5" s="1">
        <f>$C$2+Q5</f>
        <v>44657.958304035448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2754.605263157895</v>
      </c>
      <c r="P6" s="1">
        <f t="shared" si="6"/>
        <v>46773.605263157893</v>
      </c>
      <c r="Q6">
        <f t="shared" si="7"/>
        <v>843.78566359520357</v>
      </c>
      <c r="R6" s="1">
        <f t="shared" si="6"/>
        <v>44862.785663595205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3056.0526315789475</v>
      </c>
      <c r="P7" s="1">
        <f t="shared" si="6"/>
        <v>47075.052631578947</v>
      </c>
      <c r="Q7">
        <f t="shared" si="7"/>
        <v>877.27944566157805</v>
      </c>
      <c r="R7" s="1">
        <f t="shared" si="6"/>
        <v>44896.279445661581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3056.0526315789475</v>
      </c>
      <c r="P8" s="1">
        <f t="shared" si="6"/>
        <v>47075.052631578947</v>
      </c>
      <c r="Q8">
        <f t="shared" si="7"/>
        <v>877.27944566157805</v>
      </c>
      <c r="R8" s="1">
        <f>$C$2+Q8</f>
        <v>44896.279445661581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10.394736842105264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0.64411119358412483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si="0"/>
        <v>6</v>
      </c>
      <c r="I20">
        <f t="shared" ref="I20" si="9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si="0"/>
        <v>9</v>
      </c>
      <c r="I21">
        <f t="shared" ref="I21" si="10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si="0"/>
        <v>11</v>
      </c>
      <c r="I22">
        <f t="shared" ref="I22:I23" si="11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0"/>
        <v>12</v>
      </c>
      <c r="I23">
        <f t="shared" si="11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si="0"/>
        <v>12</v>
      </c>
      <c r="I24">
        <f t="shared" ref="I24" si="12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si="0"/>
        <v>7</v>
      </c>
      <c r="I25">
        <f t="shared" ref="I25:I27" si="13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si="0"/>
        <v>6</v>
      </c>
      <c r="I26">
        <f t="shared" ref="I26" si="14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0"/>
        <v>3</v>
      </c>
      <c r="I27">
        <f t="shared" si="13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si="0"/>
        <v>10</v>
      </c>
      <c r="I28">
        <f t="shared" ref="I28" si="15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6">D29-C29+1</f>
        <v>5</v>
      </c>
      <c r="F29" s="2">
        <v>-48</v>
      </c>
      <c r="G29" s="2">
        <v>-42</v>
      </c>
      <c r="H29">
        <f t="shared" si="0"/>
        <v>7</v>
      </c>
      <c r="I29">
        <f t="shared" ref="I29:I34" si="17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6"/>
        <v>7</v>
      </c>
      <c r="F30" s="2">
        <v>-41</v>
      </c>
      <c r="G30" s="2">
        <v>-33</v>
      </c>
      <c r="H30">
        <f t="shared" si="0"/>
        <v>9</v>
      </c>
      <c r="I30">
        <f t="shared" si="17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6"/>
        <v>9</v>
      </c>
      <c r="F31" s="2">
        <v>-32</v>
      </c>
      <c r="G31" s="2">
        <v>-23</v>
      </c>
      <c r="H31">
        <f t="shared" si="0"/>
        <v>10</v>
      </c>
      <c r="I31">
        <f t="shared" si="17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6"/>
        <v>8</v>
      </c>
      <c r="F32" s="2">
        <v>-22</v>
      </c>
      <c r="G32" s="2">
        <v>-14</v>
      </c>
      <c r="H32">
        <f t="shared" ref="H32:H35" si="18">IF(F32*G32&lt;0,ABS(F32)+ABS(G32),G32-F32+1)</f>
        <v>9</v>
      </c>
      <c r="I32">
        <f t="shared" si="17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6"/>
        <v>5</v>
      </c>
      <c r="F33" s="2">
        <v>-13</v>
      </c>
      <c r="G33" s="2">
        <v>-8</v>
      </c>
      <c r="H33">
        <f t="shared" si="18"/>
        <v>6</v>
      </c>
      <c r="I33">
        <f t="shared" si="17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6"/>
        <v>5</v>
      </c>
      <c r="F34" s="2">
        <v>-7</v>
      </c>
      <c r="G34" s="2">
        <v>-6</v>
      </c>
      <c r="H34">
        <f t="shared" si="18"/>
        <v>2</v>
      </c>
      <c r="I34">
        <f t="shared" si="17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19">D35-C35+1</f>
        <v>3</v>
      </c>
      <c r="F35" s="2">
        <v>-5</v>
      </c>
      <c r="G35" s="2">
        <v>-3</v>
      </c>
      <c r="H35">
        <f t="shared" si="18"/>
        <v>3</v>
      </c>
      <c r="I35">
        <f t="shared" ref="I35" si="20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1">D36-C36+1</f>
        <v>5</v>
      </c>
      <c r="F36" s="2">
        <v>-2</v>
      </c>
      <c r="G36" s="2">
        <v>2</v>
      </c>
      <c r="H36">
        <f>IF(F36*G36&lt;0,ABS(F36)+ABS(G36),G36-F36+1)</f>
        <v>4</v>
      </c>
      <c r="I36">
        <f t="shared" ref="I36" si="22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3">D37-C37+1</f>
        <v>5</v>
      </c>
      <c r="F37" s="2">
        <v>3</v>
      </c>
      <c r="G37" s="2">
        <v>8</v>
      </c>
      <c r="H37">
        <f>IF(F37*G37&lt;0,ABS(F37)+ABS(G37),G37-F37+1)</f>
        <v>6</v>
      </c>
      <c r="I37">
        <f t="shared" ref="I37" si="24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5">D38-C38+1</f>
        <v>6</v>
      </c>
      <c r="F38" s="2">
        <v>9</v>
      </c>
      <c r="G38" s="2">
        <v>14</v>
      </c>
      <c r="H38">
        <f>IF(F38*G38&lt;0,ABS(F38)+ABS(G38),G38-F38+1)</f>
        <v>6</v>
      </c>
      <c r="I38">
        <f t="shared" ref="I38" si="26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7">D39-C39+1</f>
        <v>7</v>
      </c>
      <c r="F39" s="2">
        <v>15</v>
      </c>
      <c r="G39" s="2">
        <v>22</v>
      </c>
      <c r="H39">
        <f>IF(F39*G39&lt;0,ABS(F39)+ABS(G39),G39-F39+1)</f>
        <v>8</v>
      </c>
      <c r="I39">
        <f t="shared" ref="I39" si="28">E39/H39</f>
        <v>0.875</v>
      </c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1" topLeftCell="A9" activePane="bottomLeft" state="frozen"/>
      <selection pane="bottomLeft" activeCell="A39" sqref="A39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412</v>
      </c>
      <c r="H23" t="s">
        <v>372</v>
      </c>
      <c r="I23" t="str">
        <f t="shared" si="0"/>
        <v>[卷22](筆記/资治通鉴22.html)|漢紀十四|-98|-87||西漢時期匈奴官制、汉武帝子嗣、人臣功五品|漢武帝43年至54年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413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414</v>
      </c>
      <c r="G25" t="s">
        <v>415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416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418</v>
      </c>
      <c r="G28" t="s">
        <v>417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419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420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421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422</v>
      </c>
      <c r="G32" t="s">
        <v>423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424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425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426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428</v>
      </c>
      <c r="G36" t="s">
        <v>427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429</v>
      </c>
      <c r="H37" t="s">
        <v>430</v>
      </c>
      <c r="I37" t="str">
        <f t="shared" si="0"/>
        <v>[卷36](筆記/资治通鉴36.html)|漢紀二十八|3|8||九錫之法|漢平帝3年至6年、王莽居攝、始初至3年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432</v>
      </c>
      <c r="H38" t="s">
        <v>431</v>
      </c>
      <c r="I38" t="str">
        <f t="shared" si="0"/>
        <v>[卷37](筆記/资治通鉴37.html)|漢紀二十九|9|14||王莽十一公表、漢官儀印制|王莽至6年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434</v>
      </c>
      <c r="H39" s="11" t="s">
        <v>433</v>
      </c>
      <c r="I39" t="str">
        <f t="shared" si="0"/>
        <v>[卷38](筆記/资治通鉴38.html)|漢紀三十|15|22||王莽滅親表、漢儒天子妻妾制|王莽7年至14年</v>
      </c>
    </row>
    <row r="40" spans="1:9" x14ac:dyDescent="0.15">
      <c r="A40">
        <v>403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I40" t="e">
        <f t="shared" si="0"/>
        <v>#N/A</v>
      </c>
    </row>
    <row r="41" spans="1:9" x14ac:dyDescent="0.15">
      <c r="A41">
        <v>501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I41" t="e">
        <f t="shared" si="0"/>
        <v>#N/A</v>
      </c>
    </row>
    <row r="42" spans="1:9" x14ac:dyDescent="0.15">
      <c r="A42">
        <v>502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I42" t="e">
        <f t="shared" si="0"/>
        <v>#N/A</v>
      </c>
    </row>
    <row r="43" spans="1:9" x14ac:dyDescent="0.15">
      <c r="A43">
        <v>503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I43" t="e">
        <f t="shared" si="0"/>
        <v>#N/A</v>
      </c>
    </row>
    <row r="44" spans="1:9" x14ac:dyDescent="0.15">
      <c r="A44">
        <v>504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I44" t="e">
        <f t="shared" si="0"/>
        <v>#N/A</v>
      </c>
    </row>
    <row r="45" spans="1:9" x14ac:dyDescent="0.15">
      <c r="A45">
        <v>505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2021-07-26T12:25:50Z</dcterms:modified>
</cp:coreProperties>
</file>