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<sst xmlns="http://schemas.openxmlformats.org/spreadsheetml/2006/main" count="460" uniqueCount="457">
  <si>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</si>
  <si>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</si>
  <si>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</si>
  <si>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</si>
  <si>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</si>
  <si>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</si>
  <si>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</si>
  <si>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</si>
  <si>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</si>
  <si>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</si>
  <si>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</si>
  <si>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</si>
  <si>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</si>
  <si>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</si>
  <si>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</si>
  <si>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</si>
  <si>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</si>
  <si>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</si>
  <si>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</si>
  <si>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</si>
  <si>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</si>
  <si>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</si>
  <si>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</si>
  <si>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</si>
  <si>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</si>
  <si>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</si>
  <si>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</si>
  <si>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</si>
  <si>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</si>
  <si>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</si>
  <si>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</si>
  <si>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</si>
  <si>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</si>
  <si>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</si>
  <si>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</si>
  <si>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</si>
  <si>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</si>
  <si>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</si>
  <si>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</si>
  <si>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</si>
  <si>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</si>
  <si>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</si>
  <si>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</si>
  <si>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</si>
  <si>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</si>
  <si>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</si>
  <si>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</si>
  <si>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</si>
  <si>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</si>
  <si>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</si>
  <si>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</si>
  <si>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</si>
  <si>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</si>
  <si>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</si>
  <si>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</si>
  <si>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</si>
  <si>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</si>
  <si>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</si>
  <si>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</si>
  <si>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</si>
  <si>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</si>
  <si>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</si>
  <si>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</si>
  <si>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</si>
  <si>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</si>
  <si>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</si>
  <si>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</si>
  <si>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</si>
  <si>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</si>
  <si>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</si>
  <si>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</si>
  <si>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</si>
  <si>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</si>
  <si>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</si>
  <si>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</si>
  <si>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</si>
  <si>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</si>
  <si>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</si>
  <si>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</si>
  <si>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</si>
  <si>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</si>
  <si>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</si>
  <si>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</si>
  <si>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</si>
  <si>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</si>
  <si>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</si>
  <si>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</si>
  <si>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</si>
  <si>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</si>
  <si>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</si>
  <si>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</si>
  <si>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</si>
  <si>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</si>
  <si>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</si>
  <si>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</si>
  <si>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</si>
  <si>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</si>
  <si>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</si>
  <si>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</si>
  <si>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</si>
  <si>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</si>
  <si>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</si>
  <si>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</si>
  <si>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</si>
  <si>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</si>
  <si>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</si>
  <si>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</si>
  <si>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</si>
  <si>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</si>
  <si>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</si>
  <si>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</si>
  <si>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</si>
  <si>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</si>
  <si>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</si>
  <si>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</si>
  <si>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</si>
  <si>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</si>
  <si>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</si>
  <si>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</si>
  <si>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</si>
  <si>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</si>
  <si>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</si>
  <si>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</si>
  <si>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</si>
  <si>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</si>
  <si>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</si>
  <si>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</si>
  <si>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</si>
  <si>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</si>
  <si>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</si>
  <si>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</si>
  <si>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</si>
  <si>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</si>
  <si>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</si>
  <si>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</si>
  <si>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</si>
  <si>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</si>
  <si>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</si>
  <si>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</si>
  <si>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</si>
  <si>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</si>
  <si>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</si>
  <si>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</si>
  <si>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</si>
  <si>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</si>
  <si>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</si>
  <si>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</si>
  <si>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</si>
  <si>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</si>
  <si>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</si>
  <si>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</si>
  <si>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</si>
  <si>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</si>
  <si>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</si>
  <si>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</si>
  <si>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</si>
  <si>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</si>
  <si>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</si>
  <si>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</si>
  <si>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</si>
  <si>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</si>
  <si>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</si>
  <si>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</si>
  <si>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</si>
  <si>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</si>
  <si>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</si>
  <si>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</si>
  <si>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</si>
  <si>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</si>
  <si>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</si>
  <si>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</si>
  <si>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</si>
  <si>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</si>
  <si>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</si>
  <si>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</si>
  <si>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</si>
  <si>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</si>
  <si>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</si>
  <si>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</si>
  <si>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</si>
  <si>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</si>
  <si>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</si>
  <si>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</si>
  <si>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</si>
  <si>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</si>
  <si>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</si>
  <si>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</si>
  <si>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</si>
  <si>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</si>
  <si>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</si>
  <si>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</si>
  <si>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</si>
  <si>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</si>
  <si>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</si>
  <si>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</si>
  <si>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</si>
  <si>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</si>
  <si>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</si>
  <si>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</si>
  <si>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</si>
  <si>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</si>
  <si>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</si>
  <si>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</si>
  <si>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</si>
  <si>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</si>
  <si>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</si>
  <si>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</si>
  <si>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</si>
  <si>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</si>
  <si>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</si>
  <si>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</si>
  <si>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</si>
  <si>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</si>
  <si>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</si>
  <si>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</si>
  <si>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</si>
  <si>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</si>
  <si>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</si>
  <si>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</si>
  <si>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</si>
  <si>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</si>
  <si>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</si>
  <si>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</si>
  <si>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</si>
  <si>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</si>
  <si>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</si>
  <si>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</si>
  <si>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</si>
  <si>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</si>
  <si>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</si>
  <si>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</si>
  <si>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</si>
  <si>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</si>
  <si>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</si>
  <si>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</si>
  <si>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</si>
  <si>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</si>
  <si>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</si>
  <si>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</si>
  <si>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</si>
  <si>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</si>
  <si>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</si>
  <si>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</si>
  <si>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</si>
  <si>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</si>
  <si>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</si>
  <si>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</si>
  <si>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</si>
  <si>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</si>
  <si>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</si>
  <si>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</si>
  <si>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</si>
  <si>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</si>
  <si>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</si>
  <si>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</si>
  <si>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</si>
  <si>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</si>
  <si>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</si>
  <si>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</si>
  <si>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</si>
  <si>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</si>
  <si>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</si>
  <si>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</si>
  <si>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</si>
  <si>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</si>
  <si>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</si>
  <si>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</si>
  <si>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</si>
  <si>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</si>
  <si>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</si>
  <si>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</si>
  <si>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</si>
  <si>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</si>
  <si>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</si>
  <si>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</si>
  <si>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</si>
  <si>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</si>
  <si>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</si>
  <si>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</si>
  <si>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</si>
  <si>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</si>
  <si>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</si>
  <si>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</si>
  <si>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</si>
  <si>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</si>
  <si>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</si>
  <si>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</si>
  <si>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</si>
  <si>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</si>
  <si>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</si>
  <si>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</si>
  <si>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</si>
  <si>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</si>
  <si>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</si>
  <si>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</si>
  <si>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</si>
  <si>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</si>
  <si>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</si>
  <si>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</si>
  <si>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</si>
  <si>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</si>
  <si>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</si>
  <si>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</si>
  <si>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</si>
  <si>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</si>
  <si>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</si>
  <si>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</si>
  <si>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</si>
  <si>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</si>
  <si>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</si>
  <si>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</si>
  <si>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</si>
  <si>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</si>
  <si>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</si>
  <si>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</si>
  <si>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</si>
  <si>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</si>
  <si>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</si>
  <si>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</si>
  <si>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</si>
  <si>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</si>
  <si>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</si>
  <si>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</si>
  <si>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</si>
  <si>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</si>
  <si>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</si>
  <si>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</si>
  <si>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</si>
  <si>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</si>
  <si>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</si>
  <si>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</si>
  <si>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</si>
  <si>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</si>
  <si>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</si>
  <si>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</si>
  <si>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</si>
  <si>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</si>
  <si>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</si>
  <si>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</si>
  <si>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</si>
  <si>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</si>
  <si>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</si>
  <si>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</si>
  <si>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</si>
  <si>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</si>
  <si>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</si>
  <si>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</si>
  <si>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</si>
  <si>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</si>
  <si>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</si>
  <si>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</si>
  <si>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</si>
  <si>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</si>
  <si>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</si>
  <si>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</si>
  <si>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</si>
  <si>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</si>
  <si>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</si>
  <si>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</si>
  <si>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</si>
  <si>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</si>
  <si>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</si>
  <si>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</si>
  <si>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</si>
  <si>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</si>
  <si>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</si>
  <si>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</si>
  <si>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</si>
  <si>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</si>
  <si>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</si>
  <si>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</si>
  <si>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</si>
  <si>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</si>
  <si>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</si>
  <si>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</si>
  <si>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</si>
  <si>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</si>
  <si>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</si>
  <si>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</si>
  <si>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</si>
  <si>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</si>
  <si>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</si>
  <si>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</si>
  <si>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</si>
  <si>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</si>
  <si>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</si>
  <si>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</si>
  <si>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</si>
  <si>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</si>
  <si>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</si>
  <si>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</si>
  <si>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</si>
  <si>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</si>
  <si>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</si>
  <si>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</si>
  <si>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</si>
  <si>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</si>
  <si>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</si>
  <si>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</si>
  <si>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</si>
  <si>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</si>
  <si>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</si>
  <si>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</si>
  <si>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</si>
  <si>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</si>
  <si>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</si>
  <si>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</si>
  <si>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</si>
  <si>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</si>
  <si>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</si>
  <si>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</si>
  <si>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</si>
  <si>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</si>
  <si>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</si>
  <si>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</si>
  <si>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</si>
  <si>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</si>
  <si>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</si>
  <si>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</si>
  <si>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</si>
  <si>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</si>
  <si>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王莽滅親表、漢儒天子妻妾制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</si>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</sst>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4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49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81488"/>
        <c:axId val="102769664"/>
      </c:scatterChart>
      <c:valAx>
        <c:axId val="2016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69664"/>
        <c:crosses val="autoZero"/>
        <c:crossBetween val="midCat"/>
      </c:valAx>
      <c:valAx>
        <c:axId val="1027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workbookViewId="0">
      <pane ySplit="1" topLeftCell="A2" activePane="bottomLeft" state="frozen"/>
      <selection pane="bottomLeft" activeCell="H49" sqref="H49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663.34693877551024</v>
      </c>
      <c r="P2" s="1">
        <f>$C$2+O2</f>
        <v>44682.34693877551</v>
      </c>
      <c r="Q2">
        <f>(M2-$F$2)*$L$11</f>
        <v>440.00639641633342</v>
      </c>
      <c r="R2" s="1">
        <f>$C$2+Q2</f>
        <v>44459.006396416335</v>
      </c>
    </row>
    <row r="3" spans="1:18" x14ac:dyDescent="0.15">
      <c r="A3">
        <v>102</v>
      </c>
      <c r="B3" t="str">
        <f t="shared" ref="B3:B50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760.89795918367349</v>
      </c>
      <c r="P3" s="1">
        <f t="shared" ref="P3:R8" si="6">$C$2+O3</f>
        <v>44779.897959183676</v>
      </c>
      <c r="Q3">
        <f t="shared" ref="Q3:Q8" si="7">(M3-$F$2)*$L$11</f>
        <v>482.38261436975239</v>
      </c>
      <c r="R3" s="1">
        <f t="shared" si="6"/>
        <v>44501.382614369752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1151.1020408163265</v>
      </c>
      <c r="P4" s="1">
        <f t="shared" si="6"/>
        <v>45170.102040816324</v>
      </c>
      <c r="Q4">
        <f t="shared" si="7"/>
        <v>581.26045626106327</v>
      </c>
      <c r="R4" s="1">
        <f t="shared" si="6"/>
        <v>44600.260456261065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1716.8979591836735</v>
      </c>
      <c r="P5" s="1">
        <f>$C$2+O5</f>
        <v>45735.897959183676</v>
      </c>
      <c r="Q5">
        <f t="shared" si="7"/>
        <v>700.62013682985992</v>
      </c>
      <c r="R5" s="1">
        <f>$C$2+Q5</f>
        <v>44719.620136829857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2585.1020408163267</v>
      </c>
      <c r="P6" s="1">
        <f t="shared" si="6"/>
        <v>46604.102040816324</v>
      </c>
      <c r="Q6">
        <f t="shared" si="7"/>
        <v>925.21409198298034</v>
      </c>
      <c r="R6" s="1">
        <f t="shared" si="6"/>
        <v>44944.214091982984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2868</v>
      </c>
      <c r="P7" s="1">
        <f t="shared" si="6"/>
        <v>46887</v>
      </c>
      <c r="Q7">
        <f t="shared" si="7"/>
        <v>961.94014754261013</v>
      </c>
      <c r="R7" s="1">
        <f t="shared" si="6"/>
        <v>44980.940147542613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2868</v>
      </c>
      <c r="P8" s="1">
        <f t="shared" si="6"/>
        <v>46887</v>
      </c>
      <c r="Q8">
        <f t="shared" si="7"/>
        <v>961.94014754261013</v>
      </c>
      <c r="R8" s="1">
        <f>$C$2+Q8</f>
        <v>44980.940147542613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9.7551020408163271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0.70627029922364915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>D46+1</f>
        <v>44456</v>
      </c>
      <c r="D47" s="1">
        <v>44462</v>
      </c>
      <c r="E47" s="2">
        <f t="shared" ref="E47" si="47">D47-C47+1</f>
        <v>7</v>
      </c>
      <c r="F47">
        <f t="shared" ref="F47" si="48">G46+1</f>
        <v>76</v>
      </c>
      <c r="G47" s="2">
        <v>84</v>
      </c>
      <c r="H47">
        <f t="shared" ref="H47" si="49">IF(F47*G47&lt;0,ABS(F47)+ABS(G47),G47-F47+1)</f>
        <v>9</v>
      </c>
      <c r="I47">
        <f t="shared" ref="I47" si="50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>D47+1</f>
        <v>44463</v>
      </c>
      <c r="D48" s="1">
        <v>44469</v>
      </c>
      <c r="E48" s="2">
        <f t="shared" ref="E48" si="51">D48-C48+1</f>
        <v>7</v>
      </c>
      <c r="F48">
        <f t="shared" ref="F48" si="52">G47+1</f>
        <v>85</v>
      </c>
      <c r="G48" s="2">
        <v>91</v>
      </c>
      <c r="H48">
        <f t="shared" ref="H48" si="53">IF(F48*G48&lt;0,ABS(F48)+ABS(G48),G48-F48+1)</f>
        <v>7</v>
      </c>
      <c r="I48">
        <f t="shared" ref="I48" si="54">E48/H48</f>
        <v>1</v>
      </c>
    </row>
    <row r="49" spans="1:9" x14ac:dyDescent="0.15">
      <c r="A49">
        <v>509</v>
      </c>
      <c r="B49" t="str">
        <f t="shared" si="2"/>
        <v>卷48</v>
      </c>
      <c r="C49" s="1">
        <f>D48+1</f>
        <v>44470</v>
      </c>
      <c r="D49" s="1">
        <v>44477</v>
      </c>
      <c r="E49" s="2">
        <f t="shared" ref="E49" si="55">D49-C49+1</f>
        <v>8</v>
      </c>
      <c r="F49">
        <f t="shared" ref="F49" si="56">G48+1</f>
        <v>92</v>
      </c>
      <c r="G49" s="2">
        <v>105</v>
      </c>
      <c r="H49">
        <f t="shared" ref="H49" si="57">IF(F49*G49&lt;0,ABS(F49)+ABS(G49),G49-F49+1)</f>
        <v>14</v>
      </c>
      <c r="I49">
        <f t="shared" ref="I49" si="58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>D49+1</f>
        <v>44478</v>
      </c>
      <c r="D50" s="1">
        <v>44486</v>
      </c>
      <c r="E50" s="2">
        <f t="shared" ref="E50" si="59">D50-C50+1</f>
        <v>9</v>
      </c>
      <c r="F50">
        <f t="shared" ref="F50" si="60">G49+1</f>
        <v>106</v>
      </c>
      <c r="G50" s="2">
        <v>115</v>
      </c>
      <c r="H50">
        <f t="shared" ref="H50" si="61">IF(F50*G50&lt;0,ABS(F50)+ABS(G50),G50-F50+1)</f>
        <v>10</v>
      </c>
      <c r="I50">
        <f t="shared" ref="I50" si="62">E50/H50</f>
        <v>0.9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29" activePane="bottomLeft" state="frozen"/>
      <selection pane="bottomLeft" activeCell="H50" sqref="H50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433</v>
      </c>
      <c r="H6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434</v>
      </c>
      <c r="H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435</v>
      </c>
      <c r="H12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436</v>
      </c>
      <c r="H14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437</v>
      </c>
      <c r="H15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438</v>
      </c>
      <c r="H16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440</v>
      </c>
      <c r="G17" t="s">
        <v>439</v>
      </c>
      <c r="H17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441</v>
      </c>
      <c r="G20" t="s">
        <v>442</v>
      </c>
      <c r="H20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443</v>
      </c>
      <c r="H2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444</v>
      </c>
      <c r="H23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445</v>
      </c>
      <c r="H24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421</v>
      </c>
      <c r="H39" s="11" t="s">
        <v>420</v>
      </c>
      <c r="I39" t="str">
        <f t="shared" si="0"/>
        <v>[卷38](5_筆記/资治通鉴38.html)|漢紀三十|15|22||王莽滅親表、漢儒天子妻妾制|王莽7年至14年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423</v>
      </c>
      <c r="H40" s="11" t="s">
        <v>422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424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426</v>
      </c>
      <c r="H42" s="11" t="s">
        <v>425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427</v>
      </c>
      <c r="H43" t="s">
        <v>428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430</v>
      </c>
      <c r="H44" t="s">
        <v>429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432</v>
      </c>
      <c r="H45" t="s">
        <v>431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447</v>
      </c>
      <c r="G46" t="s">
        <v>446</v>
      </c>
      <c r="H46" t="s">
        <v>448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449</v>
      </c>
      <c r="H47" t="s">
        <v>450</v>
      </c>
      <c r="I47" t="str">
        <f t="shared" si="0"/>
        <v>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452</v>
      </c>
      <c r="G48" t="s">
        <v>453</v>
      </c>
      <c r="H48" t="s">
        <v>451</v>
      </c>
      <c r="I48" t="str">
        <f t="shared" si="0"/>
        <v>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455</v>
      </c>
      <c r="H49" t="s">
        <v>454</v>
      </c>
      <c r="I49" t="str">
        <f t="shared" si="0"/>
        <v>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2" t="s">
        <v>456</v>
      </c>
      <c r="I50" t="str">
        <f t="shared" si="0"/>
        <v>[卷49](5_筆記/资治通鉴49.html)|漢紀四十一|106|115|||漢殤帝元年、漢安帝至9年</v>
      </c>
    </row>
    <row r="51" spans="1:9" x14ac:dyDescent="0.15">
      <c r="A51">
        <v>511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I51" t="e">
        <f t="shared" si="0"/>
        <v>#N/A</v>
      </c>
    </row>
    <row r="52" spans="1:9" x14ac:dyDescent="0.15">
      <c r="A52">
        <v>512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I52" t="e">
        <f t="shared" si="0"/>
        <v>#N/A</v>
      </c>
    </row>
    <row r="53" spans="1:9" x14ac:dyDescent="0.15">
      <c r="A53">
        <v>513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I53" t="e">
        <f t="shared" si="0"/>
        <v>#N/A</v>
      </c>
    </row>
    <row r="54" spans="1:9" x14ac:dyDescent="0.15">
      <c r="A54">
        <v>514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I54" t="e">
        <f t="shared" si="0"/>
        <v>#N/A</v>
      </c>
    </row>
    <row r="55" spans="1:9" x14ac:dyDescent="0.15">
      <c r="A55">
        <v>515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516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517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2021-10-17T04:22:49Z</dcterms:modified>
</cp:coreProperties>
</file>