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5_筆記\"/>
    </mc:Choice>
  </mc:AlternateContent>
  <xr:revisionPtr revIDLastSave="0" documentId="13_ncr:1_{1E8B7150-9489-43F1-ACFD-714DA0CD262F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統計" sheetId="1" r:id="rId1"/>
    <sheet name="目錄生成" sheetId="2" r:id="rId2"/>
    <sheet name="Sheet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04" i="1" l="1"/>
  <c r="F104" i="1"/>
  <c r="E104" i="1"/>
  <c r="C104" i="1"/>
  <c r="B104" i="1"/>
  <c r="H103" i="1"/>
  <c r="F103" i="1"/>
  <c r="C103" i="1"/>
  <c r="E103" i="1" s="1"/>
  <c r="B103" i="1"/>
  <c r="H102" i="1"/>
  <c r="F102" i="1"/>
  <c r="E102" i="1"/>
  <c r="C102" i="1"/>
  <c r="B102" i="1"/>
  <c r="H101" i="1"/>
  <c r="F101" i="1"/>
  <c r="E101" i="1"/>
  <c r="C101" i="1"/>
  <c r="B101" i="1"/>
  <c r="C100" i="1"/>
  <c r="E100" i="1" s="1"/>
  <c r="H100" i="1"/>
  <c r="F100" i="1"/>
  <c r="B100" i="1"/>
  <c r="H99" i="1"/>
  <c r="F99" i="1"/>
  <c r="E99" i="1"/>
  <c r="B99" i="1"/>
  <c r="C98" i="1"/>
  <c r="E98" i="1" s="1"/>
  <c r="F98" i="1"/>
  <c r="H98" i="1" s="1"/>
  <c r="B98" i="1"/>
  <c r="F97" i="1"/>
  <c r="H97" i="1" s="1"/>
  <c r="E97" i="1"/>
  <c r="B97" i="1"/>
  <c r="H96" i="1"/>
  <c r="F96" i="1"/>
  <c r="E96" i="1"/>
  <c r="B96" i="1"/>
  <c r="F95" i="1"/>
  <c r="H95" i="1" s="1"/>
  <c r="C95" i="1"/>
  <c r="E95" i="1" s="1"/>
  <c r="B95" i="1"/>
  <c r="F94" i="1"/>
  <c r="H94" i="1" s="1"/>
  <c r="C94" i="1"/>
  <c r="E94" i="1" s="1"/>
  <c r="B94" i="1"/>
  <c r="F93" i="1"/>
  <c r="H93" i="1" s="1"/>
  <c r="C93" i="1"/>
  <c r="E93" i="1" s="1"/>
  <c r="B93" i="1"/>
  <c r="C92" i="1"/>
  <c r="F92" i="1"/>
  <c r="H92" i="1" s="1"/>
  <c r="E92" i="1"/>
  <c r="B92" i="1"/>
  <c r="F91" i="1"/>
  <c r="H91" i="1" s="1"/>
  <c r="I91" i="1" s="1"/>
  <c r="E91" i="1"/>
  <c r="B91" i="1"/>
  <c r="F90" i="1"/>
  <c r="H90" i="1" s="1"/>
  <c r="E90" i="1"/>
  <c r="I90" i="1" s="1"/>
  <c r="C90" i="1"/>
  <c r="B90" i="1"/>
  <c r="H89" i="1"/>
  <c r="F89" i="1"/>
  <c r="E89" i="1"/>
  <c r="I89" i="1" s="1"/>
  <c r="C89" i="1"/>
  <c r="B89" i="1"/>
  <c r="C88" i="1"/>
  <c r="H88" i="1"/>
  <c r="F88" i="1"/>
  <c r="E88" i="1"/>
  <c r="I88" i="1" s="1"/>
  <c r="B88" i="1"/>
  <c r="H87" i="1"/>
  <c r="F87" i="1"/>
  <c r="E87" i="1"/>
  <c r="I87" i="1" s="1"/>
  <c r="B87" i="1"/>
  <c r="H86" i="1"/>
  <c r="F86" i="1"/>
  <c r="E86" i="1"/>
  <c r="I86" i="1" s="1"/>
  <c r="B86" i="1"/>
  <c r="Q11" i="3"/>
  <c r="P11" i="3"/>
  <c r="Q10" i="3"/>
  <c r="P10" i="3"/>
  <c r="Q9" i="3"/>
  <c r="P9" i="3"/>
  <c r="G8" i="3"/>
  <c r="K6" i="3"/>
  <c r="G6" i="3"/>
  <c r="Q2" i="3"/>
  <c r="K2" i="3"/>
  <c r="G2" i="3"/>
  <c r="H6" i="3" s="1"/>
  <c r="I6" i="3" s="1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D121" i="2"/>
  <c r="B121" i="2"/>
  <c r="E120" i="2"/>
  <c r="D120" i="2"/>
  <c r="B120" i="2"/>
  <c r="E119" i="2"/>
  <c r="D119" i="2"/>
  <c r="B119" i="2"/>
  <c r="E118" i="2"/>
  <c r="D118" i="2"/>
  <c r="B118" i="2"/>
  <c r="E117" i="2"/>
  <c r="D117" i="2"/>
  <c r="B117" i="2"/>
  <c r="E116" i="2"/>
  <c r="D116" i="2"/>
  <c r="B116" i="2"/>
  <c r="E115" i="2"/>
  <c r="D115" i="2"/>
  <c r="B115" i="2"/>
  <c r="E114" i="2"/>
  <c r="D114" i="2"/>
  <c r="B114" i="2"/>
  <c r="E113" i="2"/>
  <c r="D113" i="2"/>
  <c r="B113" i="2"/>
  <c r="E112" i="2"/>
  <c r="D112" i="2"/>
  <c r="B112" i="2"/>
  <c r="E111" i="2"/>
  <c r="D111" i="2"/>
  <c r="B111" i="2"/>
  <c r="E110" i="2"/>
  <c r="D110" i="2"/>
  <c r="B110" i="2"/>
  <c r="E109" i="2"/>
  <c r="D109" i="2"/>
  <c r="B109" i="2"/>
  <c r="E108" i="2"/>
  <c r="D108" i="2"/>
  <c r="B108" i="2"/>
  <c r="E107" i="2"/>
  <c r="D107" i="2"/>
  <c r="B107" i="2"/>
  <c r="E106" i="2"/>
  <c r="D106" i="2"/>
  <c r="B106" i="2"/>
  <c r="E105" i="2"/>
  <c r="D105" i="2"/>
  <c r="B105" i="2"/>
  <c r="E104" i="2"/>
  <c r="D104" i="2"/>
  <c r="B104" i="2"/>
  <c r="E103" i="2"/>
  <c r="D103" i="2"/>
  <c r="B103" i="2"/>
  <c r="E102" i="2"/>
  <c r="D102" i="2"/>
  <c r="B102" i="2"/>
  <c r="E101" i="2"/>
  <c r="D101" i="2"/>
  <c r="B101" i="2"/>
  <c r="E100" i="2"/>
  <c r="D100" i="2"/>
  <c r="B100" i="2"/>
  <c r="E99" i="2"/>
  <c r="D99" i="2"/>
  <c r="B99" i="2"/>
  <c r="E98" i="2"/>
  <c r="D98" i="2"/>
  <c r="B98" i="2"/>
  <c r="E97" i="2"/>
  <c r="D97" i="2"/>
  <c r="B97" i="2"/>
  <c r="E96" i="2"/>
  <c r="D96" i="2"/>
  <c r="B96" i="2"/>
  <c r="E95" i="2"/>
  <c r="D95" i="2"/>
  <c r="B95" i="2"/>
  <c r="E94" i="2"/>
  <c r="D94" i="2"/>
  <c r="B94" i="2"/>
  <c r="E93" i="2"/>
  <c r="D93" i="2"/>
  <c r="B93" i="2"/>
  <c r="E92" i="2"/>
  <c r="D92" i="2"/>
  <c r="B92" i="2"/>
  <c r="E91" i="2"/>
  <c r="D91" i="2"/>
  <c r="B91" i="2"/>
  <c r="E90" i="2"/>
  <c r="D90" i="2"/>
  <c r="B90" i="2"/>
  <c r="E89" i="2"/>
  <c r="D89" i="2"/>
  <c r="B89" i="2"/>
  <c r="E88" i="2"/>
  <c r="D88" i="2"/>
  <c r="B88" i="2"/>
  <c r="E87" i="2"/>
  <c r="D87" i="2"/>
  <c r="B87" i="2"/>
  <c r="E86" i="2"/>
  <c r="D86" i="2"/>
  <c r="B86" i="2"/>
  <c r="E85" i="2"/>
  <c r="D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F85" i="1"/>
  <c r="H85" i="1" s="1"/>
  <c r="E85" i="1"/>
  <c r="I85" i="1" s="1"/>
  <c r="B85" i="1"/>
  <c r="B85" i="2" s="1"/>
  <c r="F84" i="1"/>
  <c r="D84" i="2" s="1"/>
  <c r="E84" i="1"/>
  <c r="B84" i="1"/>
  <c r="B84" i="2" s="1"/>
  <c r="F83" i="1"/>
  <c r="H83" i="1" s="1"/>
  <c r="E83" i="1"/>
  <c r="I83" i="1" s="1"/>
  <c r="B83" i="1"/>
  <c r="B83" i="2" s="1"/>
  <c r="F82" i="1"/>
  <c r="D82" i="2" s="1"/>
  <c r="E82" i="1"/>
  <c r="B82" i="1"/>
  <c r="B82" i="2" s="1"/>
  <c r="F81" i="1"/>
  <c r="H81" i="1" s="1"/>
  <c r="E81" i="1"/>
  <c r="I81" i="1" s="1"/>
  <c r="B81" i="1"/>
  <c r="B81" i="2" s="1"/>
  <c r="F80" i="1"/>
  <c r="D80" i="2" s="1"/>
  <c r="E80" i="1"/>
  <c r="B80" i="1"/>
  <c r="B80" i="2" s="1"/>
  <c r="F79" i="1"/>
  <c r="H79" i="1" s="1"/>
  <c r="C79" i="1"/>
  <c r="E79" i="1" s="1"/>
  <c r="I79" i="1" s="1"/>
  <c r="B79" i="1"/>
  <c r="B79" i="2" s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F76" i="1"/>
  <c r="H76" i="1" s="1"/>
  <c r="C76" i="1"/>
  <c r="E76" i="1" s="1"/>
  <c r="B76" i="1"/>
  <c r="B76" i="2" s="1"/>
  <c r="F75" i="1"/>
  <c r="H75" i="1" s="1"/>
  <c r="C75" i="1"/>
  <c r="E75" i="1" s="1"/>
  <c r="I75" i="1" s="1"/>
  <c r="B75" i="1"/>
  <c r="B75" i="2" s="1"/>
  <c r="F74" i="1"/>
  <c r="H74" i="1" s="1"/>
  <c r="C74" i="1"/>
  <c r="E74" i="1" s="1"/>
  <c r="B74" i="1"/>
  <c r="B74" i="2" s="1"/>
  <c r="F73" i="1"/>
  <c r="H73" i="1" s="1"/>
  <c r="C73" i="1"/>
  <c r="E73" i="1" s="1"/>
  <c r="I73" i="1" s="1"/>
  <c r="B73" i="1"/>
  <c r="B73" i="2" s="1"/>
  <c r="F72" i="1"/>
  <c r="H72" i="1" s="1"/>
  <c r="C72" i="1"/>
  <c r="E72" i="1" s="1"/>
  <c r="B72" i="1"/>
  <c r="B72" i="2" s="1"/>
  <c r="F71" i="1"/>
  <c r="H71" i="1" s="1"/>
  <c r="C71" i="1"/>
  <c r="E71" i="1" s="1"/>
  <c r="I71" i="1" s="1"/>
  <c r="B71" i="1"/>
  <c r="B71" i="2" s="1"/>
  <c r="F70" i="1"/>
  <c r="H70" i="1" s="1"/>
  <c r="E70" i="1"/>
  <c r="I70" i="1" s="1"/>
  <c r="B70" i="1"/>
  <c r="B70" i="2" s="1"/>
  <c r="H69" i="1"/>
  <c r="F69" i="1"/>
  <c r="D69" i="2" s="1"/>
  <c r="E69" i="1"/>
  <c r="I69" i="1" s="1"/>
  <c r="C69" i="1"/>
  <c r="B69" i="1"/>
  <c r="B69" i="2" s="1"/>
  <c r="F68" i="1"/>
  <c r="D68" i="2" s="1"/>
  <c r="C68" i="1"/>
  <c r="E68" i="1" s="1"/>
  <c r="B68" i="1"/>
  <c r="B68" i="2" s="1"/>
  <c r="H67" i="1"/>
  <c r="F67" i="1"/>
  <c r="D67" i="2" s="1"/>
  <c r="E67" i="1"/>
  <c r="I67" i="1" s="1"/>
  <c r="C67" i="1"/>
  <c r="B67" i="1"/>
  <c r="B67" i="2" s="1"/>
  <c r="F66" i="1"/>
  <c r="D66" i="2" s="1"/>
  <c r="C66" i="1"/>
  <c r="E66" i="1" s="1"/>
  <c r="B66" i="1"/>
  <c r="B66" i="2" s="1"/>
  <c r="H65" i="1"/>
  <c r="F65" i="1"/>
  <c r="D65" i="2" s="1"/>
  <c r="E65" i="1"/>
  <c r="I65" i="1" s="1"/>
  <c r="C65" i="1"/>
  <c r="B65" i="1"/>
  <c r="B65" i="2" s="1"/>
  <c r="F64" i="1"/>
  <c r="D64" i="2" s="1"/>
  <c r="C64" i="1"/>
  <c r="E64" i="1" s="1"/>
  <c r="B64" i="1"/>
  <c r="B64" i="2" s="1"/>
  <c r="H63" i="1"/>
  <c r="F63" i="1"/>
  <c r="D63" i="2" s="1"/>
  <c r="E63" i="1"/>
  <c r="I63" i="1" s="1"/>
  <c r="C63" i="1"/>
  <c r="B63" i="1"/>
  <c r="B63" i="2" s="1"/>
  <c r="F62" i="1"/>
  <c r="D62" i="2" s="1"/>
  <c r="C62" i="1"/>
  <c r="E62" i="1" s="1"/>
  <c r="B62" i="1"/>
  <c r="B62" i="2" s="1"/>
  <c r="H61" i="1"/>
  <c r="F61" i="1"/>
  <c r="D61" i="2" s="1"/>
  <c r="E61" i="1"/>
  <c r="I61" i="1" s="1"/>
  <c r="C61" i="1"/>
  <c r="B61" i="1"/>
  <c r="B61" i="2" s="1"/>
  <c r="F60" i="1"/>
  <c r="D60" i="2" s="1"/>
  <c r="C60" i="1"/>
  <c r="E60" i="1" s="1"/>
  <c r="B60" i="1"/>
  <c r="B60" i="2" s="1"/>
  <c r="H59" i="1"/>
  <c r="F59" i="1"/>
  <c r="D59" i="2" s="1"/>
  <c r="E59" i="1"/>
  <c r="I59" i="1" s="1"/>
  <c r="C59" i="1"/>
  <c r="B59" i="1"/>
  <c r="B59" i="2" s="1"/>
  <c r="F58" i="1"/>
  <c r="D58" i="2" s="1"/>
  <c r="C58" i="1"/>
  <c r="E58" i="1" s="1"/>
  <c r="B58" i="1"/>
  <c r="B58" i="2" s="1"/>
  <c r="H57" i="1"/>
  <c r="F57" i="1"/>
  <c r="D57" i="2" s="1"/>
  <c r="E57" i="1"/>
  <c r="I57" i="1" s="1"/>
  <c r="C57" i="1"/>
  <c r="B57" i="1"/>
  <c r="B57" i="2" s="1"/>
  <c r="F56" i="1"/>
  <c r="D56" i="2" s="1"/>
  <c r="C56" i="1"/>
  <c r="E56" i="1" s="1"/>
  <c r="B56" i="1"/>
  <c r="B56" i="2" s="1"/>
  <c r="H55" i="1"/>
  <c r="F55" i="1"/>
  <c r="D55" i="2" s="1"/>
  <c r="E55" i="1"/>
  <c r="I55" i="1" s="1"/>
  <c r="C55" i="1"/>
  <c r="B55" i="1"/>
  <c r="B55" i="2" s="1"/>
  <c r="F54" i="1"/>
  <c r="D54" i="2" s="1"/>
  <c r="C54" i="1"/>
  <c r="E54" i="1" s="1"/>
  <c r="B54" i="1"/>
  <c r="B54" i="2" s="1"/>
  <c r="H53" i="1"/>
  <c r="F53" i="1"/>
  <c r="D53" i="2" s="1"/>
  <c r="E53" i="1"/>
  <c r="I53" i="1" s="1"/>
  <c r="C53" i="1"/>
  <c r="B53" i="1"/>
  <c r="B53" i="2" s="1"/>
  <c r="F52" i="1"/>
  <c r="D52" i="2" s="1"/>
  <c r="C52" i="1"/>
  <c r="E52" i="1" s="1"/>
  <c r="B52" i="1"/>
  <c r="B52" i="2" s="1"/>
  <c r="H51" i="1"/>
  <c r="F51" i="1"/>
  <c r="D51" i="2" s="1"/>
  <c r="E51" i="1"/>
  <c r="I51" i="1" s="1"/>
  <c r="C51" i="1"/>
  <c r="B51" i="1"/>
  <c r="B51" i="2" s="1"/>
  <c r="F50" i="1"/>
  <c r="D50" i="2" s="1"/>
  <c r="C50" i="1"/>
  <c r="E50" i="1" s="1"/>
  <c r="B50" i="1"/>
  <c r="B50" i="2" s="1"/>
  <c r="H49" i="1"/>
  <c r="F49" i="1"/>
  <c r="D49" i="2" s="1"/>
  <c r="E49" i="1"/>
  <c r="I49" i="1" s="1"/>
  <c r="C49" i="1"/>
  <c r="B49" i="1"/>
  <c r="B49" i="2" s="1"/>
  <c r="F48" i="1"/>
  <c r="D48" i="2" s="1"/>
  <c r="C48" i="1"/>
  <c r="E48" i="1" s="1"/>
  <c r="B48" i="1"/>
  <c r="B48" i="2" s="1"/>
  <c r="H47" i="1"/>
  <c r="F47" i="1"/>
  <c r="D47" i="2" s="1"/>
  <c r="E47" i="1"/>
  <c r="I47" i="1" s="1"/>
  <c r="C47" i="1"/>
  <c r="B47" i="1"/>
  <c r="B47" i="2" s="1"/>
  <c r="F46" i="1"/>
  <c r="D46" i="2" s="1"/>
  <c r="E46" i="1"/>
  <c r="B46" i="1"/>
  <c r="B46" i="2" s="1"/>
  <c r="F45" i="1"/>
  <c r="H45" i="1" s="1"/>
  <c r="E45" i="1"/>
  <c r="B45" i="1"/>
  <c r="B45" i="2" s="1"/>
  <c r="H44" i="1"/>
  <c r="F44" i="1"/>
  <c r="D44" i="2" s="1"/>
  <c r="E44" i="1"/>
  <c r="I44" i="1" s="1"/>
  <c r="B44" i="1"/>
  <c r="B44" i="2" s="1"/>
  <c r="F43" i="1"/>
  <c r="H43" i="1" s="1"/>
  <c r="I43" i="1" s="1"/>
  <c r="E43" i="1"/>
  <c r="B43" i="1"/>
  <c r="B43" i="2" s="1"/>
  <c r="F42" i="1"/>
  <c r="D42" i="2" s="1"/>
  <c r="E42" i="1"/>
  <c r="B42" i="1"/>
  <c r="B42" i="2" s="1"/>
  <c r="F41" i="1"/>
  <c r="H41" i="1" s="1"/>
  <c r="E41" i="1"/>
  <c r="B41" i="1"/>
  <c r="B41" i="2" s="1"/>
  <c r="H40" i="1"/>
  <c r="F40" i="1"/>
  <c r="D40" i="2" s="1"/>
  <c r="E40" i="1"/>
  <c r="I40" i="1" s="1"/>
  <c r="B40" i="1"/>
  <c r="B40" i="2" s="1"/>
  <c r="F39" i="1"/>
  <c r="H39" i="1" s="1"/>
  <c r="I39" i="1" s="1"/>
  <c r="E39" i="1"/>
  <c r="B39" i="1"/>
  <c r="B39" i="2" s="1"/>
  <c r="F38" i="1"/>
  <c r="D38" i="2" s="1"/>
  <c r="E38" i="1"/>
  <c r="B38" i="1"/>
  <c r="B38" i="2" s="1"/>
  <c r="F37" i="1"/>
  <c r="H37" i="1" s="1"/>
  <c r="E37" i="1"/>
  <c r="B37" i="1"/>
  <c r="B37" i="2" s="1"/>
  <c r="H36" i="1"/>
  <c r="F36" i="1"/>
  <c r="D36" i="2" s="1"/>
  <c r="E36" i="1"/>
  <c r="I36" i="1" s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B34" i="2" s="1"/>
  <c r="F33" i="1"/>
  <c r="H33" i="1" s="1"/>
  <c r="E33" i="1"/>
  <c r="B33" i="1"/>
  <c r="B33" i="2" s="1"/>
  <c r="H32" i="1"/>
  <c r="F32" i="1"/>
  <c r="D32" i="2" s="1"/>
  <c r="E32" i="1"/>
  <c r="I32" i="1" s="1"/>
  <c r="B32" i="1"/>
  <c r="B32" i="2" s="1"/>
  <c r="F31" i="1"/>
  <c r="H31" i="1" s="1"/>
  <c r="I31" i="1" s="1"/>
  <c r="E31" i="1"/>
  <c r="B31" i="1"/>
  <c r="B31" i="2" s="1"/>
  <c r="F30" i="1"/>
  <c r="D30" i="2" s="1"/>
  <c r="E30" i="1"/>
  <c r="B30" i="1"/>
  <c r="B30" i="2" s="1"/>
  <c r="F29" i="1"/>
  <c r="H29" i="1" s="1"/>
  <c r="E29" i="1"/>
  <c r="B29" i="1"/>
  <c r="B29" i="2" s="1"/>
  <c r="H28" i="1"/>
  <c r="F28" i="1"/>
  <c r="D28" i="2" s="1"/>
  <c r="E28" i="1"/>
  <c r="I28" i="1" s="1"/>
  <c r="B28" i="1"/>
  <c r="B28" i="2" s="1"/>
  <c r="F27" i="1"/>
  <c r="H27" i="1" s="1"/>
  <c r="I27" i="1" s="1"/>
  <c r="E27" i="1"/>
  <c r="B27" i="1"/>
  <c r="B27" i="2" s="1"/>
  <c r="F26" i="1"/>
  <c r="E26" i="1"/>
  <c r="B26" i="1"/>
  <c r="B26" i="2" s="1"/>
  <c r="F25" i="1"/>
  <c r="H25" i="1" s="1"/>
  <c r="E25" i="1"/>
  <c r="B25" i="1"/>
  <c r="B25" i="2" s="1"/>
  <c r="H24" i="1"/>
  <c r="F24" i="1"/>
  <c r="D24" i="2" s="1"/>
  <c r="E24" i="1"/>
  <c r="I24" i="1" s="1"/>
  <c r="B24" i="1"/>
  <c r="B24" i="2" s="1"/>
  <c r="F23" i="1"/>
  <c r="H23" i="1" s="1"/>
  <c r="I23" i="1" s="1"/>
  <c r="E23" i="1"/>
  <c r="B23" i="1"/>
  <c r="B23" i="2" s="1"/>
  <c r="F22" i="1"/>
  <c r="E22" i="1"/>
  <c r="B22" i="1"/>
  <c r="B22" i="2" s="1"/>
  <c r="F21" i="1"/>
  <c r="H21" i="1" s="1"/>
  <c r="E21" i="1"/>
  <c r="B21" i="1"/>
  <c r="B21" i="2" s="1"/>
  <c r="H20" i="1"/>
  <c r="F20" i="1"/>
  <c r="D20" i="2" s="1"/>
  <c r="E20" i="1"/>
  <c r="I20" i="1" s="1"/>
  <c r="B20" i="1"/>
  <c r="B20" i="2" s="1"/>
  <c r="F19" i="1"/>
  <c r="H19" i="1" s="1"/>
  <c r="I19" i="1" s="1"/>
  <c r="E19" i="1"/>
  <c r="B19" i="1"/>
  <c r="B19" i="2" s="1"/>
  <c r="F18" i="1"/>
  <c r="E18" i="1"/>
  <c r="B18" i="1"/>
  <c r="B18" i="2" s="1"/>
  <c r="F17" i="1"/>
  <c r="H17" i="1" s="1"/>
  <c r="E17" i="1"/>
  <c r="B17" i="1"/>
  <c r="B17" i="2" s="1"/>
  <c r="H16" i="1"/>
  <c r="F16" i="1"/>
  <c r="D16" i="2" s="1"/>
  <c r="E16" i="1"/>
  <c r="I16" i="1" s="1"/>
  <c r="B16" i="1"/>
  <c r="B16" i="2" s="1"/>
  <c r="F15" i="1"/>
  <c r="H15" i="1" s="1"/>
  <c r="I15" i="1" s="1"/>
  <c r="E15" i="1"/>
  <c r="B15" i="1"/>
  <c r="B15" i="2" s="1"/>
  <c r="F14" i="1"/>
  <c r="E14" i="1"/>
  <c r="B14" i="1"/>
  <c r="B14" i="2" s="1"/>
  <c r="F13" i="1"/>
  <c r="H13" i="1" s="1"/>
  <c r="E13" i="1"/>
  <c r="B13" i="1"/>
  <c r="B13" i="2" s="1"/>
  <c r="H12" i="1"/>
  <c r="F12" i="1"/>
  <c r="D12" i="2" s="1"/>
  <c r="E12" i="1"/>
  <c r="I12" i="1" s="1"/>
  <c r="B12" i="1"/>
  <c r="B12" i="2" s="1"/>
  <c r="H11" i="1"/>
  <c r="F11" i="1"/>
  <c r="D11" i="2" s="1"/>
  <c r="E11" i="1"/>
  <c r="I11" i="1" s="1"/>
  <c r="B11" i="1"/>
  <c r="B11" i="2" s="1"/>
  <c r="F10" i="1"/>
  <c r="D10" i="2" s="1"/>
  <c r="E10" i="1"/>
  <c r="B10" i="1"/>
  <c r="B10" i="2" s="1"/>
  <c r="F9" i="1"/>
  <c r="E9" i="1"/>
  <c r="B9" i="1"/>
  <c r="B9" i="2" s="1"/>
  <c r="N8" i="1"/>
  <c r="H8" i="1"/>
  <c r="F8" i="1"/>
  <c r="D8" i="2" s="1"/>
  <c r="E8" i="1"/>
  <c r="I8" i="1" s="1"/>
  <c r="B8" i="1"/>
  <c r="B8" i="2" s="1"/>
  <c r="N7" i="1"/>
  <c r="F7" i="1"/>
  <c r="E7" i="1"/>
  <c r="B7" i="1"/>
  <c r="B7" i="2" s="1"/>
  <c r="N6" i="1"/>
  <c r="F6" i="1"/>
  <c r="D6" i="2" s="1"/>
  <c r="E6" i="1"/>
  <c r="B6" i="1"/>
  <c r="B6" i="2" s="1"/>
  <c r="N5" i="1"/>
  <c r="H5" i="1"/>
  <c r="F5" i="1"/>
  <c r="D5" i="2" s="1"/>
  <c r="E5" i="1"/>
  <c r="I5" i="1" s="1"/>
  <c r="B5" i="1"/>
  <c r="B5" i="2" s="1"/>
  <c r="N4" i="1"/>
  <c r="F4" i="1"/>
  <c r="D4" i="2" s="1"/>
  <c r="E4" i="1"/>
  <c r="B4" i="1"/>
  <c r="B4" i="2" s="1"/>
  <c r="N3" i="1"/>
  <c r="H3" i="1"/>
  <c r="F3" i="1"/>
  <c r="D3" i="2" s="1"/>
  <c r="E3" i="1"/>
  <c r="I3" i="1" s="1"/>
  <c r="B3" i="1"/>
  <c r="B3" i="2" s="1"/>
  <c r="N2" i="1"/>
  <c r="H2" i="1"/>
  <c r="E2" i="1"/>
  <c r="I2" i="1" s="1"/>
  <c r="B2" i="1"/>
  <c r="B2" i="2" s="1"/>
  <c r="I104" i="1" l="1"/>
  <c r="I103" i="1"/>
  <c r="I102" i="1"/>
  <c r="I101" i="1"/>
  <c r="I100" i="1"/>
  <c r="I99" i="1"/>
  <c r="I98" i="1"/>
  <c r="I97" i="1"/>
  <c r="I96" i="1"/>
  <c r="I95" i="1"/>
  <c r="I93" i="2"/>
  <c r="I94" i="1"/>
  <c r="I93" i="1"/>
  <c r="I92" i="1"/>
  <c r="I11" i="2"/>
  <c r="I2" i="2"/>
  <c r="I6" i="2"/>
  <c r="I10" i="2"/>
  <c r="I87" i="2"/>
  <c r="I89" i="2"/>
  <c r="I91" i="2"/>
  <c r="I95" i="2"/>
  <c r="I97" i="2"/>
  <c r="I99" i="2"/>
  <c r="I101" i="2"/>
  <c r="I103" i="2"/>
  <c r="I105" i="2"/>
  <c r="I107" i="2"/>
  <c r="I109" i="2"/>
  <c r="I111" i="2"/>
  <c r="I113" i="2"/>
  <c r="I115" i="2"/>
  <c r="I117" i="2"/>
  <c r="I119" i="2"/>
  <c r="I121" i="2"/>
  <c r="I123" i="2"/>
  <c r="D9" i="2"/>
  <c r="I9" i="2" s="1"/>
  <c r="H9" i="1"/>
  <c r="I4" i="1"/>
  <c r="H4" i="1"/>
  <c r="I6" i="1"/>
  <c r="H6" i="1"/>
  <c r="D7" i="2"/>
  <c r="I7" i="2" s="1"/>
  <c r="H7" i="1"/>
  <c r="D14" i="2"/>
  <c r="I14" i="2" s="1"/>
  <c r="H14" i="1"/>
  <c r="D22" i="2"/>
  <c r="I22" i="2" s="1"/>
  <c r="H22" i="1"/>
  <c r="D18" i="2"/>
  <c r="I18" i="2" s="1"/>
  <c r="H18" i="1"/>
  <c r="D26" i="2"/>
  <c r="I26" i="2" s="1"/>
  <c r="H26" i="1"/>
  <c r="I7" i="1"/>
  <c r="I9" i="1"/>
  <c r="I13" i="1"/>
  <c r="I14" i="1"/>
  <c r="I17" i="1"/>
  <c r="I18" i="1"/>
  <c r="I21" i="1"/>
  <c r="I22" i="1"/>
  <c r="I25" i="1"/>
  <c r="I26" i="1"/>
  <c r="I29" i="1"/>
  <c r="I30" i="1"/>
  <c r="H30" i="1"/>
  <c r="I33" i="1"/>
  <c r="H34" i="1"/>
  <c r="I34" i="1" s="1"/>
  <c r="I37" i="1"/>
  <c r="I38" i="1"/>
  <c r="H38" i="1"/>
  <c r="I41" i="1"/>
  <c r="H42" i="1"/>
  <c r="I42" i="1" s="1"/>
  <c r="I45" i="1"/>
  <c r="I46" i="1"/>
  <c r="H46" i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I72" i="1"/>
  <c r="I74" i="1"/>
  <c r="I76" i="1"/>
  <c r="I78" i="1"/>
  <c r="H80" i="1"/>
  <c r="I80" i="1" s="1"/>
  <c r="H82" i="1"/>
  <c r="I82" i="1" s="1"/>
  <c r="H84" i="1"/>
  <c r="I84" i="1" s="1"/>
  <c r="D71" i="2"/>
  <c r="I71" i="2" s="1"/>
  <c r="D75" i="2"/>
  <c r="I75" i="2" s="1"/>
  <c r="D79" i="2"/>
  <c r="I79" i="2" s="1"/>
  <c r="D81" i="2"/>
  <c r="I81" i="2" s="1"/>
  <c r="D83" i="2"/>
  <c r="I83" i="2" s="1"/>
  <c r="I30" i="2"/>
  <c r="I34" i="2"/>
  <c r="I38" i="2"/>
  <c r="I42" i="2"/>
  <c r="I46" i="2"/>
  <c r="I47" i="2"/>
  <c r="I49" i="2"/>
  <c r="I51" i="2"/>
  <c r="I53" i="2"/>
  <c r="I55" i="2"/>
  <c r="I57" i="2"/>
  <c r="I59" i="2"/>
  <c r="I61" i="2"/>
  <c r="I63" i="2"/>
  <c r="I65" i="2"/>
  <c r="I67" i="2"/>
  <c r="I69" i="2"/>
  <c r="I80" i="2"/>
  <c r="I82" i="2"/>
  <c r="I84" i="2"/>
  <c r="D73" i="2"/>
  <c r="I73" i="2" s="1"/>
  <c r="D77" i="2"/>
  <c r="I77" i="2" s="1"/>
  <c r="L6" i="3"/>
  <c r="I126" i="2"/>
  <c r="I128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I175" i="2"/>
  <c r="I177" i="2"/>
  <c r="I179" i="2"/>
  <c r="I181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3" i="2"/>
  <c r="I85" i="2"/>
  <c r="I4" i="2"/>
  <c r="I8" i="2"/>
  <c r="I12" i="2"/>
  <c r="I16" i="2"/>
  <c r="I20" i="2"/>
  <c r="I24" i="2"/>
  <c r="I28" i="2"/>
  <c r="I32" i="2"/>
  <c r="I36" i="2"/>
  <c r="I40" i="2"/>
  <c r="I44" i="2"/>
  <c r="I48" i="2"/>
  <c r="I50" i="2"/>
  <c r="I52" i="2"/>
  <c r="I54" i="2"/>
  <c r="I56" i="2"/>
  <c r="I58" i="2"/>
  <c r="I60" i="2"/>
  <c r="I62" i="2"/>
  <c r="I64" i="2"/>
  <c r="I66" i="2"/>
  <c r="I68" i="2"/>
  <c r="I5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5" i="2"/>
  <c r="I127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L10" i="1"/>
  <c r="D13" i="2"/>
  <c r="I13" i="2" s="1"/>
  <c r="D15" i="2"/>
  <c r="I15" i="2" s="1"/>
  <c r="D17" i="2"/>
  <c r="I17" i="2" s="1"/>
  <c r="D19" i="2"/>
  <c r="I19" i="2" s="1"/>
  <c r="D21" i="2"/>
  <c r="I21" i="2" s="1"/>
  <c r="D23" i="2"/>
  <c r="I23" i="2" s="1"/>
  <c r="D25" i="2"/>
  <c r="I25" i="2" s="1"/>
  <c r="D27" i="2"/>
  <c r="I27" i="2" s="1"/>
  <c r="D29" i="2"/>
  <c r="I29" i="2" s="1"/>
  <c r="D31" i="2"/>
  <c r="I31" i="2" s="1"/>
  <c r="D33" i="2"/>
  <c r="I33" i="2" s="1"/>
  <c r="D35" i="2"/>
  <c r="I35" i="2" s="1"/>
  <c r="D37" i="2"/>
  <c r="I37" i="2" s="1"/>
  <c r="D39" i="2"/>
  <c r="I39" i="2" s="1"/>
  <c r="D41" i="2"/>
  <c r="I41" i="2" s="1"/>
  <c r="D43" i="2"/>
  <c r="I43" i="2" s="1"/>
  <c r="D45" i="2"/>
  <c r="I45" i="2" s="1"/>
  <c r="H10" i="1"/>
  <c r="I10" i="1" s="1"/>
  <c r="D70" i="2"/>
  <c r="I70" i="2" s="1"/>
  <c r="D72" i="2"/>
  <c r="I72" i="2" s="1"/>
  <c r="D74" i="2"/>
  <c r="I74" i="2" s="1"/>
  <c r="D76" i="2"/>
  <c r="I76" i="2" s="1"/>
  <c r="D78" i="2"/>
  <c r="I78" i="2" s="1"/>
  <c r="I129" i="2"/>
  <c r="L11" i="1" l="1"/>
  <c r="Q8" i="1" s="1"/>
  <c r="R8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Q5" i="1" l="1"/>
  <c r="R5" i="1" s="1"/>
  <c r="Q3" i="1"/>
  <c r="R3" i="1" s="1"/>
  <c r="Q7" i="1"/>
  <c r="R7" i="1" s="1"/>
  <c r="Q2" i="1"/>
  <c r="R2" i="1" s="1"/>
  <c r="Q4" i="1"/>
  <c r="R4" i="1" s="1"/>
  <c r="Q6" i="1"/>
  <c r="R6" i="1" s="1"/>
</calcChain>
</file>

<file path=xl/sharedStrings.xml><?xml version="1.0" encoding="utf-8"?>
<sst xmlns="http://schemas.openxmlformats.org/spreadsheetml/2006/main" count="544" uniqueCount="538">
  <si>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</si>
  <si>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</si>
  <si>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</si>
  <si>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</si>
  <si>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</si>
  <si>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</si>
  <si>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</si>
  <si>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</si>
  <si>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</si>
  <si>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</si>
  <si>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</si>
  <si>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</si>
  <si>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</si>
  <si>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</si>
  <si>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</si>
  <si>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</si>
  <si>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</si>
  <si>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</si>
  <si>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</si>
  <si>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</si>
  <si>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</si>
  <si>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</si>
  <si>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</si>
  <si>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</si>
  <si>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</si>
  <si>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</si>
  <si>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</si>
  <si>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</si>
  <si>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</si>
  <si>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</si>
  <si>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</si>
  <si>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</si>
  <si>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</si>
  <si>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</si>
  <si>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</si>
  <si>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</si>
  <si>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</si>
  <si>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</si>
  <si>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</si>
  <si>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</si>
  <si>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</si>
  <si>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</si>
  <si>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</si>
  <si>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</si>
  <si>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</si>
  <si>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</si>
  <si>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</si>
  <si>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</si>
  <si>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</si>
  <si>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</si>
  <si>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</si>
  <si>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</si>
  <si>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</si>
  <si>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</si>
  <si>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</si>
  <si>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</si>
  <si>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</si>
  <si>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</si>
  <si>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</si>
  <si>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</si>
  <si>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</si>
  <si>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</si>
  <si>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</si>
  <si>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</si>
  <si>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</si>
  <si>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</si>
  <si>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</si>
  <si>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</si>
  <si>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</si>
  <si>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</si>
  <si>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</si>
  <si>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</si>
  <si>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</si>
  <si>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</si>
  <si>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</si>
  <si>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</si>
  <si>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</si>
  <si>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</si>
  <si>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</si>
  <si>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</si>
  <si>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</si>
  <si>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</si>
  <si>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</si>
  <si>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</si>
  <si>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</si>
  <si>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</si>
  <si>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</si>
  <si>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</si>
  <si>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</si>
  <si>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</si>
  <si>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</si>
  <si>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</si>
  <si>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</si>
  <si>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</si>
  <si>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</si>
  <si>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</si>
  <si>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</si>
  <si>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</si>
  <si>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</si>
  <si>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</si>
  <si>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</si>
  <si>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</si>
  <si>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</si>
  <si>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</si>
  <si>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</si>
  <si>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</si>
  <si>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</si>
  <si>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</si>
  <si>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</si>
  <si>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</si>
  <si>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</si>
  <si>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</si>
  <si>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</si>
  <si>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</si>
  <si>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</si>
  <si>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</si>
  <si>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</si>
  <si>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</si>
  <si>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</si>
  <si>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</si>
  <si>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</si>
  <si>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</si>
  <si>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</si>
  <si>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</si>
  <si>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</si>
  <si>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</si>
  <si>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</si>
  <si>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</si>
  <si>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</si>
  <si>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</si>
  <si>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</si>
  <si>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</si>
  <si>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</si>
  <si>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</si>
  <si>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</si>
  <si>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</si>
  <si>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</si>
  <si>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</si>
  <si>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</si>
  <si>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</si>
  <si>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</si>
  <si>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</si>
  <si>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</si>
  <si>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</si>
  <si>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</si>
  <si>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</si>
  <si>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</si>
  <si>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</si>
  <si>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</si>
  <si>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</si>
  <si>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</si>
  <si>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</si>
  <si>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</si>
  <si>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</si>
  <si>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</si>
  <si>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</si>
  <si>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</si>
  <si>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</si>
  <si>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</si>
  <si>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</si>
  <si>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</si>
  <si>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</si>
  <si>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</si>
  <si>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</si>
  <si>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</si>
  <si>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</si>
  <si>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</si>
  <si>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</si>
  <si>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</si>
  <si>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</si>
  <si>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</si>
  <si>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</si>
  <si>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</si>
  <si>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</si>
  <si>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</si>
  <si>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</si>
  <si>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</si>
  <si>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</si>
  <si>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</si>
  <si>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</si>
  <si>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</si>
  <si>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</si>
  <si>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</si>
  <si>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</si>
  <si>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</si>
  <si>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</si>
  <si>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</si>
  <si>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</si>
  <si>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</si>
  <si>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</si>
  <si>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</si>
  <si>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</si>
  <si>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</si>
  <si>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</si>
  <si>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</si>
  <si>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</si>
  <si>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</si>
  <si>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</si>
  <si>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</si>
  <si>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</si>
  <si>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</si>
  <si>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</si>
  <si>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</si>
  <si>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</si>
  <si>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</si>
  <si>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</si>
  <si>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</si>
  <si>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</si>
  <si>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</si>
  <si>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</si>
  <si>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</si>
  <si>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</si>
  <si>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</si>
  <si>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</si>
  <si>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</si>
  <si>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</si>
  <si>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</si>
  <si>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</si>
  <si>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</si>
  <si>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</si>
  <si>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</si>
  <si>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</si>
  <si>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</si>
  <si>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</si>
  <si>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</si>
  <si>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</si>
  <si>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</si>
  <si>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</si>
  <si>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</si>
  <si>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</si>
  <si>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</si>
  <si>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</si>
  <si>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</si>
  <si>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</si>
  <si>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</si>
  <si>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</si>
  <si>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</si>
  <si>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</si>
  <si>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</si>
  <si>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</si>
  <si>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</si>
  <si>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</si>
  <si>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</si>
  <si>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</si>
  <si>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</si>
  <si>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</si>
  <si>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</si>
  <si>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</si>
  <si>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</si>
  <si>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</si>
  <si>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</si>
  <si>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</si>
  <si>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</si>
  <si>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</si>
  <si>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</si>
  <si>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</si>
  <si>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</si>
  <si>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</si>
  <si>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</si>
  <si>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</si>
  <si>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</si>
  <si>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</si>
  <si>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</si>
  <si>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</si>
  <si>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</si>
  <si>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</si>
  <si>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</si>
  <si>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</si>
  <si>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</si>
  <si>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</si>
  <si>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</si>
  <si>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</si>
  <si>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</si>
  <si>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</si>
  <si>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</si>
  <si>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</si>
  <si>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</si>
  <si>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</si>
  <si>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</si>
  <si>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</si>
  <si>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</si>
  <si>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</si>
  <si>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</si>
  <si>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</si>
  <si>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</si>
  <si>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</si>
  <si>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</si>
  <si>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</si>
  <si>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</si>
  <si>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</si>
  <si>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</si>
  <si>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</si>
  <si>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</si>
  <si>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</si>
  <si>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</si>
  <si>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</si>
  <si>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</si>
  <si>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</si>
  <si>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</si>
  <si>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</si>
  <si>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</si>
  <si>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</si>
  <si>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</si>
  <si>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</si>
  <si>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</si>
  <si>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</si>
  <si>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</si>
  <si>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</si>
  <si>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</si>
  <si>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</si>
  <si>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</si>
  <si>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</si>
  <si>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</si>
  <si>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</si>
  <si>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</si>
  <si>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</si>
  <si>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</si>
  <si>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</si>
  <si>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</si>
  <si>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</si>
  <si>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</si>
  <si>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</si>
  <si>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</si>
  <si>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</si>
  <si>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</si>
  <si>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</si>
  <si>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</si>
  <si>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</si>
  <si>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</si>
  <si>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</si>
  <si>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</si>
  <si>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</si>
  <si>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</si>
  <si>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</si>
  <si>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</si>
  <si>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</si>
  <si>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</si>
  <si>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</si>
  <si>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</si>
  <si>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</si>
  <si>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</si>
  <si>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</si>
  <si>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</si>
  <si>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</si>
  <si>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</si>
  <si>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</si>
  <si>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</si>
  <si>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</si>
  <si>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</si>
  <si>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</si>
  <si>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</si>
  <si>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</si>
  <si>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</si>
  <si>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</si>
  <si>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</si>
  <si>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</si>
  <si>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</si>
  <si>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</si>
  <si>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</si>
  <si>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</si>
  <si>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</si>
  <si>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</si>
  <si>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</si>
  <si>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</si>
  <si>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</si>
  <si>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</si>
  <si>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</si>
  <si>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</si>
  <si>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</si>
  <si>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</si>
  <si>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</si>
  <si>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</si>
  <si>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</si>
  <si>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</si>
  <si>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</si>
  <si>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</si>
  <si>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</si>
  <si>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</si>
  <si>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</si>
  <si>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</si>
  <si>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</si>
  <si>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</si>
  <si>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</si>
  <si>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</si>
  <si>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</si>
  <si>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</si>
  <si>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</si>
  <si>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</si>
  <si>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</si>
  <si>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</si>
  <si>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</si>
  <si>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</si>
  <si>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</si>
  <si>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</si>
  <si>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</si>
  <si>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</si>
  <si>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</si>
  <si>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</si>
  <si>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</si>
  <si>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</si>
  <si>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</si>
  <si>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</si>
  <si>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</si>
  <si>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</si>
  <si>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</si>
  <si>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</si>
  <si>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</si>
  <si>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</si>
  <si>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</si>
  <si>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</si>
  <si>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</si>
  <si>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</si>
  <si>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</si>
  <si>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</si>
  <si>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</si>
  <si>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</si>
  <si>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</si>
  <si>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</si>
  <si>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</si>
  <si>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</si>
  <si>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</si>
  <si>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</si>
  <si>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</si>
  <si>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</si>
  <si>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</si>
  <si>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</si>
  <si>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</si>
  <si>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</si>
  <si>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</si>
  <si>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</si>
  <si>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</si>
  <si>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</si>
  <si>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</si>
  <si>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</si>
  <si>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</si>
  <si>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</si>
  <si>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</si>
  <si>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</si>
  <si>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</si>
  <si>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</si>
  <si>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</si>
  <si>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</si>
  <si>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</si>
  <si>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</si>
  <si>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</si>
  <si>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</si>
  <si>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</si>
  <si>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</si>
  <si>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</si>
  <si>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</si>
  <si>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</si>
  <si>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</si>
  <si>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</si>
  <si>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</si>
  <si>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</si>
  <si>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</si>
  <si>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</si>
  <si>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</si>
  <si>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</si>
  <si>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</si>
  <si>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</si>
  <si>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</si>
  <si>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</si>
  <si>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</si>
  <si>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</si>
  <si>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</si>
  <si>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</si>
  <si>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</si>
  <si>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</si>
  <si>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</si>
  <si>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</si>
  <si>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</si>
  <si>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</si>
  <si>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</si>
  <si>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</si>
  <si>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</si>
  <si>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</si>
  <si>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</si>
  <si>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</si>
  <si>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</si>
  <si>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</si>
  <si>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</si>
  <si>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</si>
  <si>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</si>
  <si>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</si>
  <si>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</si>
  <si>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</si>
  <si>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</si>
  <si>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</si>
  <si>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</si>
  <si>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</si>
  <si>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</si>
  <si>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</si>
  <si>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</si>
  <si>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</si>
  <si>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</si>
  <si>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</si>
  <si>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</si>
  <si>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</si>
  <si>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</si>
  <si>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</si>
  <si>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</si>
  <si>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</si>
  <si>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</si>
  <si>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</si>
  <si>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</si>
  <si>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</si>
  <si>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</si>
  <si>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</si>
  <si>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</si>
  <si>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</si>
  <si>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</si>
  <si>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</si>
  <si>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</si>
  <si>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晉惠帝12年、司馬倫、晉惠帝13年</t>
  </si>
  <si>
    <t>羊獻容廢立表</t>
    <phoneticPr fontId="4" type="noConversion"/>
  </si>
  <si>
    <t>晉惠帝14年至15年</t>
    <phoneticPr fontId="4" type="noConversion"/>
  </si>
  <si>
    <t>晉惠帝16年至18年、晉懷帝至2年</t>
    <phoneticPr fontId="4" type="noConversion"/>
  </si>
  <si>
    <t>晉懷帝3年至5年</t>
  </si>
  <si>
    <t>晉懷帝6年至7年、晉愍帝元年</t>
    <phoneticPr fontId="4" type="noConversion"/>
  </si>
  <si>
    <t>晉愍帝2年至4年</t>
    <phoneticPr fontId="4" type="noConversion"/>
  </si>
  <si>
    <t>晉元帝至2年</t>
    <phoneticPr fontId="4" type="noConversion"/>
  </si>
  <si>
    <t>晉元帝3年至5年</t>
    <phoneticPr fontId="4" type="noConversion"/>
  </si>
  <si>
    <t>晉元帝6年至7年、晉明帝元年</t>
  </si>
  <si>
    <t>兩晉諸周氏世系</t>
    <phoneticPr fontId="4" type="noConversion"/>
  </si>
  <si>
    <t>晉明帝2年至3年、晉成帝至3年</t>
    <phoneticPr fontId="4" type="noConversion"/>
  </si>
  <si>
    <t>晉成帝4年至7年</t>
    <phoneticPr fontId="4" type="noConversion"/>
  </si>
  <si>
    <t>晉成帝8年至13年</t>
    <phoneticPr fontId="4" type="noConversion"/>
  </si>
  <si>
    <t>晉成帝14年至17年</t>
    <phoneticPr fontId="4" type="noConversion"/>
  </si>
  <si>
    <t>晉成帝18年、晉康帝共3年、晉穆帝至4年</t>
  </si>
  <si>
    <t>晉穆帝5年至7年</t>
  </si>
  <si>
    <t>石虎手刃重要家屬列表</t>
    <phoneticPr fontId="4" type="noConversion"/>
  </si>
  <si>
    <t>淝水之戰前政權形勢圖</t>
    <phoneticPr fontId="4" type="noConversion"/>
  </si>
  <si>
    <t>晉穆帝8年至11年</t>
    <phoneticPr fontId="4" type="noConversion"/>
  </si>
  <si>
    <t>晉穆帝12年至16年</t>
  </si>
  <si>
    <t>晉穆帝17年至18年、晉哀帝至5年、晉廢帝至4年</t>
    <phoneticPr fontId="4" type="noConversion"/>
  </si>
  <si>
    <t>晉廢帝5年至6年</t>
    <phoneticPr fontId="4" type="noConversion"/>
  </si>
  <si>
    <t>晉廢帝7年、晉簡文帝至2年、晉孝武帝至4年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</si>
</sst>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0" fillId="0" borderId="0" xfId="1" applyNumberFormat="1" applyFon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103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  <c:pt idx="94">
                  <c:v>卷95</c:v>
                </c:pt>
                <c:pt idx="95">
                  <c:v>卷96</c:v>
                </c:pt>
                <c:pt idx="96">
                  <c:v>卷97</c:v>
                </c:pt>
                <c:pt idx="97">
                  <c:v>卷98</c:v>
                </c:pt>
                <c:pt idx="98">
                  <c:v>卷99</c:v>
                </c:pt>
                <c:pt idx="99">
                  <c:v>卷100</c:v>
                </c:pt>
                <c:pt idx="100">
                  <c:v>卷101</c:v>
                </c:pt>
                <c:pt idx="101">
                  <c:v>卷102</c:v>
                </c:pt>
                <c:pt idx="102">
                  <c:v>卷103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2.8333333333333335</c:v>
                </c:pt>
                <c:pt idx="95">
                  <c:v>4.75</c:v>
                </c:pt>
                <c:pt idx="96">
                  <c:v>2.8333333333333335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2.7777777777777777</c:v>
                </c:pt>
                <c:pt idx="101">
                  <c:v>7</c:v>
                </c:pt>
                <c:pt idx="102">
                  <c:v>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F-4FE4-9C6E-65D3DBAC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62"/>
        <c:axId val="13861728"/>
      </c:scatterChart>
      <c:valAx>
        <c:axId val="882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3861728"/>
        <c:crosses val="autoZero"/>
        <c:crossBetween val="midCat"/>
      </c:valAx>
      <c:valAx>
        <c:axId val="13861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2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90360</xdr:colOff>
      <xdr:row>11</xdr:row>
      <xdr:rowOff>110160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zoomScaleNormal="100" workbookViewId="0">
      <pane ySplit="1" topLeftCell="A2" activePane="bottomLeft" state="frozen"/>
      <selection pane="bottomLeft" activeCell="L1" sqref="L1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693.86407766990283</v>
      </c>
      <c r="P2" s="1">
        <f t="shared" ref="P2:P8" si="6">$C$2+O2</f>
        <v>44712.864077669903</v>
      </c>
      <c r="Q2">
        <f t="shared" ref="Q2:Q8" si="7">(M2-$F$2)*$L$11</f>
        <v>826.79422043538364</v>
      </c>
      <c r="R2" s="1">
        <f t="shared" ref="R2:R8" si="8">$C$2+Q2</f>
        <v>44845.794220435382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795.90291262135918</v>
      </c>
      <c r="P3" s="1">
        <f t="shared" si="6"/>
        <v>44814.902912621357</v>
      </c>
      <c r="Q3">
        <f t="shared" si="7"/>
        <v>906.42127216270796</v>
      </c>
      <c r="R3" s="1">
        <f t="shared" si="8"/>
        <v>44925.421272162705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1204.0582524271845</v>
      </c>
      <c r="P4" s="1">
        <f t="shared" si="6"/>
        <v>45223.058252427181</v>
      </c>
      <c r="Q4">
        <f t="shared" si="7"/>
        <v>1092.2177261931313</v>
      </c>
      <c r="R4" s="1">
        <f t="shared" si="8"/>
        <v>45111.217726193128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1795.8834951456311</v>
      </c>
      <c r="P5" s="1">
        <f t="shared" si="6"/>
        <v>45814.88349514563</v>
      </c>
      <c r="Q5">
        <f t="shared" si="7"/>
        <v>1316.5005885584278</v>
      </c>
      <c r="R5" s="1">
        <f t="shared" si="8"/>
        <v>45335.500588558425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2704.029126213592</v>
      </c>
      <c r="P6" s="1">
        <f t="shared" si="6"/>
        <v>46723.029126213594</v>
      </c>
      <c r="Q6">
        <f t="shared" si="7"/>
        <v>1738.5239627132464</v>
      </c>
      <c r="R6" s="1">
        <f t="shared" si="8"/>
        <v>45757.523962713247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2999.9417475728155</v>
      </c>
      <c r="P7" s="1">
        <f t="shared" si="6"/>
        <v>47018.941747572819</v>
      </c>
      <c r="Q7">
        <f t="shared" si="7"/>
        <v>1807.5340742102608</v>
      </c>
      <c r="R7" s="1">
        <f t="shared" si="8"/>
        <v>45826.534074210263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2999.9417475728155</v>
      </c>
      <c r="P8" s="1">
        <f t="shared" si="6"/>
        <v>47018.941747572819</v>
      </c>
      <c r="Q8">
        <f t="shared" si="7"/>
        <v>1807.5340742102608</v>
      </c>
      <c r="R8" s="1">
        <f t="shared" si="8"/>
        <v>45826.534074210263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10.203883495145631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1.3271175287887378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104" si="16">"卷"&amp;ROW(B65)</f>
        <v>卷65</v>
      </c>
      <c r="C66" s="1">
        <f t="shared" si="15"/>
        <v>44609</v>
      </c>
      <c r="D66" s="1">
        <v>44616</v>
      </c>
      <c r="E66">
        <f t="shared" ref="E66:E85" si="17">D66-C66+1</f>
        <v>8</v>
      </c>
      <c r="F66">
        <f t="shared" si="14"/>
        <v>206</v>
      </c>
      <c r="G66">
        <v>208</v>
      </c>
      <c r="H66">
        <f t="shared" ref="H66:H85" si="18">IF(F66*G66&lt;0,ABS(F66)+ABS(G66),G66-F66+1)</f>
        <v>3</v>
      </c>
      <c r="I66">
        <f t="shared" ref="I66:I85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85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ref="E86" si="22">D86-C86+1</f>
        <v>10</v>
      </c>
      <c r="F86">
        <f t="shared" ref="F86" si="23">G85+1</f>
        <v>303</v>
      </c>
      <c r="G86">
        <v>304</v>
      </c>
      <c r="H86">
        <f t="shared" ref="H86" si="24">IF(F86*G86&lt;0,ABS(F86)+ABS(G86),G86-F86+1)</f>
        <v>2</v>
      </c>
      <c r="I86">
        <f t="shared" ref="I86" si="25">E86/H86</f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ref="E87" si="26">D87-C87+1</f>
        <v>15</v>
      </c>
      <c r="F87">
        <f t="shared" ref="F87" si="27">G86+1</f>
        <v>305</v>
      </c>
      <c r="G87">
        <v>308</v>
      </c>
      <c r="H87">
        <f t="shared" ref="H87" si="28">IF(F87*G87&lt;0,ABS(F87)+ABS(G87),G87-F87+1)</f>
        <v>4</v>
      </c>
      <c r="I87">
        <f t="shared" ref="I87" si="29">E87/H87</f>
        <v>3.75</v>
      </c>
    </row>
    <row r="88" spans="1:9" x14ac:dyDescent="0.25">
      <c r="A88">
        <v>709</v>
      </c>
      <c r="B88" t="str">
        <f t="shared" si="16"/>
        <v>卷87</v>
      </c>
      <c r="C88" s="1">
        <f t="shared" ref="C88" si="30">D87+1</f>
        <v>44917</v>
      </c>
      <c r="D88" s="1">
        <v>44932</v>
      </c>
      <c r="E88">
        <f t="shared" ref="E88" si="31">D88-C88+1</f>
        <v>16</v>
      </c>
      <c r="F88">
        <f t="shared" ref="F88" si="32">G87+1</f>
        <v>309</v>
      </c>
      <c r="G88">
        <v>311</v>
      </c>
      <c r="H88">
        <f t="shared" ref="H88" si="33">IF(F88*G88&lt;0,ABS(F88)+ABS(G88),G88-F88+1)</f>
        <v>3</v>
      </c>
      <c r="I88">
        <f t="shared" ref="I88" si="34">E88/H88</f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 t="shared" ref="C89" si="35">D88+1</f>
        <v>44933</v>
      </c>
      <c r="D89" s="1">
        <v>44943</v>
      </c>
      <c r="E89">
        <f t="shared" ref="E89" si="36">D89-C89+1</f>
        <v>11</v>
      </c>
      <c r="F89">
        <f t="shared" ref="F89" si="37">G88+1</f>
        <v>312</v>
      </c>
      <c r="G89">
        <v>313</v>
      </c>
      <c r="H89">
        <f t="shared" ref="H89" si="38">IF(F89*G89&lt;0,ABS(F89)+ABS(G89),G89-F89+1)</f>
        <v>2</v>
      </c>
      <c r="I89">
        <f t="shared" ref="I89" si="39">E89/H89</f>
        <v>5.5</v>
      </c>
    </row>
    <row r="90" spans="1:9" x14ac:dyDescent="0.25">
      <c r="A90">
        <v>711</v>
      </c>
      <c r="B90" t="str">
        <f t="shared" si="16"/>
        <v>卷89</v>
      </c>
      <c r="C90" s="1">
        <f t="shared" ref="C90:C92" si="40">D89+1</f>
        <v>44944</v>
      </c>
      <c r="D90" s="1">
        <v>44954</v>
      </c>
      <c r="E90">
        <f t="shared" ref="E90" si="41">D90-C90+1</f>
        <v>11</v>
      </c>
      <c r="F90">
        <f t="shared" ref="F90" si="42">G89+1</f>
        <v>314</v>
      </c>
      <c r="G90">
        <v>316</v>
      </c>
      <c r="H90">
        <f t="shared" ref="H90" si="43">IF(F90*G90&lt;0,ABS(F90)+ABS(G90),G90-F90+1)</f>
        <v>3</v>
      </c>
      <c r="I90">
        <f t="shared" ref="I90:I91" si="44">E90/H90</f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ref="E91" si="45">D91-C91+1</f>
        <v>11</v>
      </c>
      <c r="F91">
        <f t="shared" ref="F91" si="46">G90+1</f>
        <v>317</v>
      </c>
      <c r="G91">
        <v>318</v>
      </c>
      <c r="H91">
        <f t="shared" ref="H91" si="47">IF(F91*G91&lt;0,ABS(F91)+ABS(G91),G91-F91+1)</f>
        <v>2</v>
      </c>
      <c r="I91">
        <f t="shared" si="44"/>
        <v>5.5</v>
      </c>
    </row>
    <row r="92" spans="1:9" x14ac:dyDescent="0.25">
      <c r="A92">
        <v>802</v>
      </c>
      <c r="B92" t="str">
        <f t="shared" si="16"/>
        <v>卷91</v>
      </c>
      <c r="C92" s="1">
        <f t="shared" si="40"/>
        <v>45030</v>
      </c>
      <c r="D92" s="1">
        <v>45043</v>
      </c>
      <c r="E92">
        <f t="shared" ref="E92" si="48">D92-C92+1</f>
        <v>14</v>
      </c>
      <c r="F92">
        <f t="shared" ref="F92" si="49">G91+1</f>
        <v>319</v>
      </c>
      <c r="G92">
        <v>321</v>
      </c>
      <c r="H92">
        <f t="shared" ref="H92" si="50">IF(F92*G92&lt;0,ABS(F92)+ABS(G92),G92-F92+1)</f>
        <v>3</v>
      </c>
      <c r="I92">
        <f t="shared" ref="I92" si="51">E92/H92</f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 t="shared" ref="C93" si="52">D92+1</f>
        <v>45044</v>
      </c>
      <c r="D93" s="1">
        <v>45055</v>
      </c>
      <c r="E93">
        <f t="shared" ref="E93" si="53">D93-C93+1</f>
        <v>12</v>
      </c>
      <c r="F93">
        <f t="shared" ref="F93" si="54">G92+1</f>
        <v>322</v>
      </c>
      <c r="G93">
        <v>323</v>
      </c>
      <c r="H93">
        <f t="shared" ref="H93" si="55">IF(F93*G93&lt;0,ABS(F93)+ABS(G93),G93-F93+1)</f>
        <v>2</v>
      </c>
      <c r="I93">
        <f t="shared" ref="I93" si="56">E93/H93</f>
        <v>6</v>
      </c>
    </row>
    <row r="94" spans="1:9" x14ac:dyDescent="0.25">
      <c r="A94">
        <v>804</v>
      </c>
      <c r="B94" t="str">
        <f t="shared" si="16"/>
        <v>卷93</v>
      </c>
      <c r="C94" s="1">
        <f t="shared" ref="C94" si="57">D93+1</f>
        <v>45056</v>
      </c>
      <c r="D94" s="1">
        <v>45071</v>
      </c>
      <c r="E94">
        <f t="shared" ref="E94" si="58">D94-C94+1</f>
        <v>16</v>
      </c>
      <c r="F94">
        <f t="shared" ref="F94" si="59">G93+1</f>
        <v>324</v>
      </c>
      <c r="G94">
        <v>327</v>
      </c>
      <c r="H94">
        <f t="shared" ref="H94" si="60">IF(F94*G94&lt;0,ABS(F94)+ABS(G94),G94-F94+1)</f>
        <v>4</v>
      </c>
      <c r="I94">
        <f t="shared" ref="I94" si="61">E94/H94</f>
        <v>4</v>
      </c>
    </row>
    <row r="95" spans="1:9" x14ac:dyDescent="0.25">
      <c r="A95">
        <v>805</v>
      </c>
      <c r="B95" t="str">
        <f t="shared" si="16"/>
        <v>卷94</v>
      </c>
      <c r="C95" s="1">
        <f t="shared" ref="C95" si="62">D94+1</f>
        <v>45072</v>
      </c>
      <c r="D95" s="1">
        <v>45087</v>
      </c>
      <c r="E95">
        <f t="shared" ref="E95" si="63">D95-C95+1</f>
        <v>16</v>
      </c>
      <c r="F95">
        <f t="shared" ref="F95" si="64">G94+1</f>
        <v>328</v>
      </c>
      <c r="G95">
        <v>331</v>
      </c>
      <c r="H95">
        <f t="shared" ref="H95" si="65">IF(F95*G95&lt;0,ABS(F95)+ABS(G95),G95-F95+1)</f>
        <v>4</v>
      </c>
      <c r="I95">
        <f t="shared" ref="I95" si="66">E95/H95</f>
        <v>4</v>
      </c>
    </row>
    <row r="96" spans="1:9" x14ac:dyDescent="0.25">
      <c r="A96">
        <v>806</v>
      </c>
      <c r="B96" t="str">
        <f t="shared" si="16"/>
        <v>卷95</v>
      </c>
      <c r="C96" s="1">
        <v>45089</v>
      </c>
      <c r="D96" s="1">
        <v>45105</v>
      </c>
      <c r="E96">
        <f t="shared" ref="E96" si="67">D96-C96+1</f>
        <v>17</v>
      </c>
      <c r="F96">
        <f t="shared" ref="F96" si="68">G95+1</f>
        <v>332</v>
      </c>
      <c r="G96">
        <v>337</v>
      </c>
      <c r="H96">
        <f t="shared" ref="H96" si="69">IF(F96*G96&lt;0,ABS(F96)+ABS(G96),G96-F96+1)</f>
        <v>6</v>
      </c>
      <c r="I96">
        <f t="shared" ref="I96" si="70">E96/H96</f>
        <v>2.8333333333333335</v>
      </c>
    </row>
    <row r="97" spans="1:9" x14ac:dyDescent="0.25">
      <c r="A97">
        <v>807</v>
      </c>
      <c r="B97" t="str">
        <f t="shared" si="16"/>
        <v>卷96</v>
      </c>
      <c r="C97" s="1">
        <v>45106</v>
      </c>
      <c r="D97" s="1">
        <v>45124</v>
      </c>
      <c r="E97">
        <f t="shared" ref="E97" si="71">D97-C97+1</f>
        <v>19</v>
      </c>
      <c r="F97">
        <f t="shared" ref="F97" si="72">G96+1</f>
        <v>338</v>
      </c>
      <c r="G97">
        <v>341</v>
      </c>
      <c r="H97">
        <f t="shared" ref="H97" si="73">IF(F97*G97&lt;0,ABS(F97)+ABS(G97),G97-F97+1)</f>
        <v>4</v>
      </c>
      <c r="I97">
        <f t="shared" ref="I97" si="74">E97/H97</f>
        <v>4.75</v>
      </c>
    </row>
    <row r="98" spans="1:9" x14ac:dyDescent="0.25">
      <c r="A98">
        <v>808</v>
      </c>
      <c r="B98" t="str">
        <f t="shared" si="16"/>
        <v>卷97</v>
      </c>
      <c r="C98" s="1">
        <f t="shared" ref="C98" si="75">D97+1</f>
        <v>45125</v>
      </c>
      <c r="D98" s="1">
        <v>45141</v>
      </c>
      <c r="E98">
        <f t="shared" ref="E98" si="76">D98-C98+1</f>
        <v>17</v>
      </c>
      <c r="F98">
        <f t="shared" ref="F98" si="77">G97+1</f>
        <v>342</v>
      </c>
      <c r="G98">
        <v>347</v>
      </c>
      <c r="H98">
        <f t="shared" ref="H98" si="78">IF(F98*G98&lt;0,ABS(F98)+ABS(G98),G98-F98+1)</f>
        <v>6</v>
      </c>
      <c r="I98">
        <f t="shared" ref="I98" si="79">E98/H98</f>
        <v>2.8333333333333335</v>
      </c>
    </row>
    <row r="99" spans="1:9" x14ac:dyDescent="0.25">
      <c r="A99">
        <v>809</v>
      </c>
      <c r="B99" t="str">
        <f t="shared" si="16"/>
        <v>卷98</v>
      </c>
      <c r="C99" s="1">
        <v>45143</v>
      </c>
      <c r="D99" s="1">
        <v>45157</v>
      </c>
      <c r="E99">
        <f t="shared" ref="E99" si="80">D99-C99+1</f>
        <v>15</v>
      </c>
      <c r="F99">
        <f t="shared" ref="F99" si="81">G98+1</f>
        <v>348</v>
      </c>
      <c r="G99">
        <v>350</v>
      </c>
      <c r="H99">
        <f t="shared" ref="H99" si="82">IF(F99*G99&lt;0,ABS(F99)+ABS(G99),G99-F99+1)</f>
        <v>3</v>
      </c>
      <c r="I99">
        <f t="shared" ref="I99" si="83">E99/H99</f>
        <v>5</v>
      </c>
    </row>
    <row r="100" spans="1:9" x14ac:dyDescent="0.25">
      <c r="A100">
        <v>810</v>
      </c>
      <c r="B100" t="str">
        <f t="shared" si="16"/>
        <v>卷99</v>
      </c>
      <c r="C100" s="1">
        <f>D99+1</f>
        <v>45158</v>
      </c>
      <c r="D100" s="1">
        <v>45172</v>
      </c>
      <c r="E100">
        <f t="shared" ref="E100" si="84">D100-C100+1</f>
        <v>15</v>
      </c>
      <c r="F100">
        <f t="shared" ref="F100" si="85">G99+1</f>
        <v>351</v>
      </c>
      <c r="G100">
        <v>354</v>
      </c>
      <c r="H100">
        <f t="shared" ref="H100" si="86">IF(F100*G100&lt;0,ABS(F100)+ABS(G100),G100-F100+1)</f>
        <v>4</v>
      </c>
      <c r="I100">
        <f t="shared" ref="I100" si="87">E100/H100</f>
        <v>3.75</v>
      </c>
    </row>
    <row r="101" spans="1:9" x14ac:dyDescent="0.25">
      <c r="A101">
        <v>811</v>
      </c>
      <c r="B101" t="str">
        <f t="shared" si="16"/>
        <v>卷100</v>
      </c>
      <c r="C101" s="1">
        <f>D100+1</f>
        <v>45173</v>
      </c>
      <c r="D101" s="1">
        <v>45187</v>
      </c>
      <c r="E101">
        <f t="shared" ref="E101" si="88">D101-C101+1</f>
        <v>15</v>
      </c>
      <c r="F101">
        <f t="shared" ref="F101" si="89">G100+1</f>
        <v>355</v>
      </c>
      <c r="G101">
        <v>359</v>
      </c>
      <c r="H101">
        <f t="shared" ref="H101" si="90">IF(F101*G101&lt;0,ABS(F101)+ABS(G101),G101-F101+1)</f>
        <v>5</v>
      </c>
      <c r="I101">
        <f t="shared" ref="I101" si="91">E101/H101</f>
        <v>3</v>
      </c>
    </row>
    <row r="102" spans="1:9" x14ac:dyDescent="0.25">
      <c r="A102">
        <v>812</v>
      </c>
      <c r="B102" t="str">
        <f t="shared" si="16"/>
        <v>卷101</v>
      </c>
      <c r="C102" s="1">
        <f>D101+1</f>
        <v>45188</v>
      </c>
      <c r="D102" s="1">
        <v>45212</v>
      </c>
      <c r="E102">
        <f t="shared" ref="E102" si="92">D102-C102+1</f>
        <v>25</v>
      </c>
      <c r="F102">
        <f t="shared" ref="F102" si="93">G101+1</f>
        <v>360</v>
      </c>
      <c r="G102">
        <v>368</v>
      </c>
      <c r="H102">
        <f t="shared" ref="H102" si="94">IF(F102*G102&lt;0,ABS(F102)+ABS(G102),G102-F102+1)</f>
        <v>9</v>
      </c>
      <c r="I102">
        <f t="shared" ref="I102" si="95">E102/H102</f>
        <v>2.7777777777777777</v>
      </c>
    </row>
    <row r="103" spans="1:9" x14ac:dyDescent="0.25">
      <c r="A103">
        <v>813</v>
      </c>
      <c r="B103" t="str">
        <f t="shared" si="16"/>
        <v>卷102</v>
      </c>
      <c r="C103" s="1">
        <f>D102+1</f>
        <v>45213</v>
      </c>
      <c r="D103" s="1">
        <v>45226</v>
      </c>
      <c r="E103">
        <f t="shared" ref="E103" si="96">D103-C103+1</f>
        <v>14</v>
      </c>
      <c r="F103">
        <f t="shared" ref="F103" si="97">G102+1</f>
        <v>369</v>
      </c>
      <c r="G103">
        <v>370</v>
      </c>
      <c r="H103">
        <f t="shared" ref="H103" si="98">IF(F103*G103&lt;0,ABS(F103)+ABS(G103),G103-F103+1)</f>
        <v>2</v>
      </c>
      <c r="I103">
        <f t="shared" ref="I103" si="99">E103/H103</f>
        <v>7</v>
      </c>
    </row>
    <row r="104" spans="1:9" x14ac:dyDescent="0.25">
      <c r="A104">
        <v>814</v>
      </c>
      <c r="B104" t="str">
        <f t="shared" si="16"/>
        <v>卷103</v>
      </c>
      <c r="C104" s="1">
        <f>D103+1</f>
        <v>45227</v>
      </c>
      <c r="D104" s="1">
        <v>45243</v>
      </c>
      <c r="E104">
        <f t="shared" ref="E104" si="100">D104-C104+1</f>
        <v>17</v>
      </c>
      <c r="F104">
        <f t="shared" ref="F104" si="101">G103+1</f>
        <v>371</v>
      </c>
      <c r="G104">
        <v>375</v>
      </c>
      <c r="H104">
        <f t="shared" ref="H104" si="102">IF(F104*G104&lt;0,ABS(F104)+ABS(G104),G104-F104+1)</f>
        <v>5</v>
      </c>
      <c r="I104">
        <f t="shared" ref="I104" si="103">E104/H104</f>
        <v>3.4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tabSelected="1" topLeftCell="D1" zoomScaleNormal="100" workbookViewId="0">
      <pane ySplit="1" topLeftCell="A81" activePane="bottomLeft" state="frozen"/>
      <selection pane="bottomLeft" activeCell="H104" sqref="H104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 t="shared" ref="I2:I65" si="0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si="0"/>
        <v>102|[卷2](5_筆記/资治通鉴2.html)|周紀二|-368|-321|齊威王時期諸田譜系|商鞅二十等爵|周顯王共48年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103|[卷3](5_筆記/资治通鉴3.html)|周紀三|-320|-298||古蜀國世系|周慎靚王共6年、周赧王至17年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203|[卷8](5_筆記/资治通鉴8.html)|秦紀三|-208|-207|||秦二世2年至3年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302|[卷10](5_筆記/资治通鉴10.html)|漢紀二|-204|-203||周禮宴請等級、韓信戰役表|楚漢3年至4年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304|[卷12](5_筆記/资治通鉴12.html)|漢紀四|-199|-188|||漢高祖8年至12年、漢惠帝共7年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309|[卷17](5_筆記/资治通鉴17.html)|漢紀九|-140|-134|衛霍裙帶世系|牢獄別稱|漢武帝至7年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310|[卷18](5_筆記/资治通鉴18.html)|漢紀十|-133|-125||武帝時期漢匈重要戰役|漢武帝8年至16年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312|[卷20](5_筆記/资治通鉴20.html)|漢紀十二|-118|-110||西南諸夷|漢武帝23年至31年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313|[卷21](5_筆記/资治通鉴21.html)|漢紀十三|-109|-99|||漢武帝32年至42年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317|[卷25](5_筆記/资治通鉴25.html)|漢紀十七|-67|-62||五爭車師|漢宣帝7年至12年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318|[卷26](5_筆記/资治通鉴26.html)|漢紀十八|-61|-59|||漢宣帝13年至15年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321|[卷29](5_筆記/资治通鉴29.html)|漢紀二十一|-41|-33|金日磾及班彪世系||漢元帝8年至16年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322|[卷30](5_筆記/资治通鉴30.html)|漢紀二十二|-32|-23|呼韓邪世系||漢成帝至10年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324|[卷32](5_筆記/资治通鉴32.html)|漢紀二十四|-13|-8|馮奉世世系||漢成帝20年至25年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325|[卷33](5_筆記/资治通鉴33.html)|漢紀二十五|-7|-6|傅丁太后世系||漢成帝26年、漢哀帝元年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326|[卷34](5_筆記/资治通鉴34.html)|漢紀二十六|-5|-3||西漢帝王男寵表|漢哀帝2年至4年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401|[卷37](5_筆記/资治通鉴37.html)|漢紀二十九|9|14||王莽十一公表、漢官儀印制|王莽至6年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501|[卷40](5_筆記/资治通鉴40.html)|漢紀三十二|25|26|||漢光武帝至2年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502|[卷41](5_筆記/资治通鉴41.html)|漢紀三十三|27|29|耿氏世系、莎車王世系||漢光武帝3年至5年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503|[卷42](5_筆記/资治通鉴42.html)|漢紀三十四|30|35|陰氏世系||漢光武帝6年至11年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504|[卷43](5_筆記/资治通鉴43.html)|漢紀三十五|36|46||羌人諸种、光武子嗣表|漢光武帝12年至22年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507|[卷46](5_筆記/资治通鉴46.html)|漢紀三十八|76|84|二宋二梁貴人世系||漢章帝至9年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509|[卷48](5_筆記/资治通鉴48.html)|漢紀四十|92|105||東漢燒當羌鬥爭史|漢和帝4年至17年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510|[卷49](5_筆記/资治通鉴49.html)|漢紀四十一|106|115|||漢殤帝元年、漢安帝至9年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513|[卷52](5_筆記/资治通鉴52.html)|漢紀四十四|134|145|||漢順帝9年至19年、漢沖帝、漢質帝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514|[卷53](5_筆記/资治通鉴53.html)|漢紀四十五|146|156|梁氏世系圖、崔氏世系圖||漢桓帝至10年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516|[卷55](5_筆記/资治通鉴55.html)|漢紀四十七|164|166|||漢桓帝18年至20年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517|[卷56](5_筆記/资治通鉴56.html)|漢紀四十八|167|171|汝南袁氏世系||漢桓帝21年、漢靈帝至4年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518|[卷57](5_筆記/资治通鉴57.html)|漢紀四十九|172|180|||漢靈帝5年至13年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519|[卷58](5_筆記/资治通鉴58.html)|漢紀五十|181|187|檀石槐世系、何皇后世系||漢靈帝14年至20年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521|[卷60](5_筆記/资治通鉴60.html)|漢紀五十二|191|193|漢末道教諸張世系||漢獻帝3年至5年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522|[卷61](5_筆記/资治通鉴61.html)|漢紀五十三|194|195|孫吳世系||漢獻帝6年至7年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524|[卷63](5_筆記/资治通鉴63.html)|漢紀五十五|199|200|||漢獻帝11年至12年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525|[卷64](5_筆記/资治通鉴64.html)|漢紀五十六|201|205|遼東公孫世系||漢獻帝13年至17年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ref="I66:I129" si="1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si="1"/>
        <v>527|[卷66](5_筆記/资治通鉴66.html)|漢紀五十八|209|213|||漢獻帝21年至25年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528|[卷67](5_筆記/资治通鉴67.html)|漢紀五十九|214|216||孫十萬合肥之戰表|漢獻帝26年至28年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529|[卷68](5_筆記/资治通鉴68.html)|漢紀六十|217|219|||漢獻帝29年至31年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601|[卷69](5_筆記/资治通鉴69.html)|魏紀一|220|222|||曹丕至3年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603|[卷71](5_筆記/资治通鉴71.html)|魏紀三|228|230|||曹叡3年至5年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604|[卷72](5_筆記/资治通鉴72.html)|魏紀四|231|234||劉曄勸諫表|曹叡6年至9年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605|[卷73](5_筆記/资治通鉴73.html)|魏紀五|235|237||曹叡後宮十二等爵位|曹叡10年至12年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608|[卷76](5_筆記/资治通鉴76.html)|魏紀八|253|255|琅邪諸葛世系||曹芳15年至16年、曹髦至2年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609|[卷77](5_筆記/资治通鉴77.html)|魏紀九|256|261|孫權托孤亂政圖、琅邪王氏世系、琅邪太原王氏源流圖||曹髦3年至7年、曹奐至2年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610|[卷78](5_筆記/资治通鉴78.html)|魏紀十|262|264|陳留阮氏世系、三卞皇后圖||曹奐3年至5年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701|[卷79](5_筆記/资治通鉴79.html)|晉紀一|265|272|||曹奐6年至7年、司馬炎至7年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702|[卷80](5_筆記/资治通鉴80.html)|晉紀二|273|279||諸王就國情況(西晉大小國)|司馬炎8年至14年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703|[卷81](5_筆記/资治通鉴81.html)|晉紀三|280|288|弘農楊氏名人世系||司馬炎15年至23年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704|[卷82](5_筆記/资治通鉴82.html)|晉紀四|289|298|||司馬炎24年至25年、晉惠帝至9年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705|[卷83](5_筆記/资治通鉴83.html)|晉紀五|299|300|||晉惠帝10年至11年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514</v>
      </c>
      <c r="I85" t="str">
        <f t="shared" si="1"/>
        <v>706|[卷84](5_筆記/资治通鉴84.html)|晉紀六|301|302|||晉惠帝12年、司馬倫、晉惠帝13年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281</v>
      </c>
      <c r="D86">
        <f>VLOOKUP($A86,統計!$A:$G,6,)</f>
        <v>303</v>
      </c>
      <c r="E86">
        <f>VLOOKUP($A86,統計!$A:$G,7,)</f>
        <v>304</v>
      </c>
      <c r="G86" t="s">
        <v>515</v>
      </c>
      <c r="H86" t="s">
        <v>516</v>
      </c>
      <c r="I86" t="str">
        <f t="shared" si="1"/>
        <v>707|[卷85](5_筆記/资治通鉴85.html)|晉紀七|303|304||羊獻容廢立表|晉惠帝14年至15年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282</v>
      </c>
      <c r="D87">
        <f>VLOOKUP($A87,統計!$A:$G,6,)</f>
        <v>305</v>
      </c>
      <c r="E87">
        <f>VLOOKUP($A87,統計!$A:$G,7,)</f>
        <v>308</v>
      </c>
      <c r="H87" t="s">
        <v>517</v>
      </c>
      <c r="I87" t="str">
        <f t="shared" si="1"/>
        <v>708|[卷86](5_筆記/资治通鉴86.html)|晉紀八|305|308|||晉惠帝16年至18年、晉懷帝至2年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283</v>
      </c>
      <c r="D88">
        <f>VLOOKUP($A88,統計!$A:$G,6,)</f>
        <v>309</v>
      </c>
      <c r="E88">
        <f>VLOOKUP($A88,統計!$A:$G,7,)</f>
        <v>311</v>
      </c>
      <c r="H88" t="s">
        <v>518</v>
      </c>
      <c r="I88" t="str">
        <f t="shared" si="1"/>
        <v>709|[卷87](5_筆記/资治通鉴87.html)|晉紀九|309|311|||晉懷帝3年至5年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284</v>
      </c>
      <c r="D89">
        <f>VLOOKUP($A89,統計!$A:$G,6,)</f>
        <v>312</v>
      </c>
      <c r="E89">
        <f>VLOOKUP($A89,統計!$A:$G,7,)</f>
        <v>313</v>
      </c>
      <c r="H89" t="s">
        <v>519</v>
      </c>
      <c r="I89" t="str">
        <f t="shared" si="1"/>
        <v>710|[卷88](5_筆記/资治通鉴88.html)|晉紀十|312|313|||晉懷帝6年至7年、晉愍帝元年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285</v>
      </c>
      <c r="D90">
        <f>VLOOKUP($A90,統計!$A:$G,6,)</f>
        <v>314</v>
      </c>
      <c r="E90">
        <f>VLOOKUP($A90,統計!$A:$G,7,)</f>
        <v>316</v>
      </c>
      <c r="H90" t="s">
        <v>520</v>
      </c>
      <c r="I90" t="str">
        <f t="shared" si="1"/>
        <v>711|[卷89](5_筆記/资治通鉴89.html)|晉紀十一|314|316|||晉愍帝2年至4年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286</v>
      </c>
      <c r="D91">
        <f>VLOOKUP($A91,統計!$A:$G,6,)</f>
        <v>317</v>
      </c>
      <c r="E91">
        <f>VLOOKUP($A91,統計!$A:$G,7,)</f>
        <v>318</v>
      </c>
      <c r="H91" t="s">
        <v>521</v>
      </c>
      <c r="I91" t="str">
        <f t="shared" si="1"/>
        <v>801|[卷90](5_筆記/资治通鉴90.html)|晉紀十二|317|318|||晉元帝至2年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287</v>
      </c>
      <c r="D92">
        <f>VLOOKUP($A92,統計!$A:$G,6,)</f>
        <v>319</v>
      </c>
      <c r="E92">
        <f>VLOOKUP($A92,統計!$A:$G,7,)</f>
        <v>321</v>
      </c>
      <c r="H92" t="s">
        <v>522</v>
      </c>
      <c r="I92" t="str">
        <f t="shared" si="1"/>
        <v>802|[卷91](5_筆記/资治通鉴91.html)|晉紀十三|319|321|||晉元帝3年至5年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288</v>
      </c>
      <c r="D93">
        <f>VLOOKUP($A93,統計!$A:$G,6,)</f>
        <v>322</v>
      </c>
      <c r="E93">
        <f>VLOOKUP($A93,統計!$A:$G,7,)</f>
        <v>323</v>
      </c>
      <c r="F93" t="s">
        <v>524</v>
      </c>
      <c r="H93" t="s">
        <v>523</v>
      </c>
      <c r="I93" t="str">
        <f t="shared" si="1"/>
        <v>803|[卷92](5_筆記/资治通鉴92.html)|晉紀十四|322|323|兩晉諸周氏世系||晉元帝6年至7年、晉明帝元年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289</v>
      </c>
      <c r="D94">
        <f>VLOOKUP($A94,統計!$A:$G,6,)</f>
        <v>324</v>
      </c>
      <c r="E94">
        <f>VLOOKUP($A94,統計!$A:$G,7,)</f>
        <v>327</v>
      </c>
      <c r="H94" t="s">
        <v>525</v>
      </c>
      <c r="I94" t="str">
        <f t="shared" si="1"/>
        <v>804|[卷93](5_筆記/资治通鉴93.html)|晉紀十五|324|327|||晉明帝2年至3年、晉成帝至3年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290</v>
      </c>
      <c r="D95">
        <f>VLOOKUP($A95,統計!$A:$G,6,)</f>
        <v>328</v>
      </c>
      <c r="E95">
        <f>VLOOKUP($A95,統計!$A:$G,7,)</f>
        <v>331</v>
      </c>
      <c r="H95" t="s">
        <v>526</v>
      </c>
      <c r="I95" t="str">
        <f t="shared" si="1"/>
        <v>805|[卷94](5_筆記/资治通鉴94.html)|晉紀十六|328|331|||晉成帝4年至7年</v>
      </c>
    </row>
    <row r="96" spans="1:9" x14ac:dyDescent="0.25">
      <c r="A96">
        <v>806</v>
      </c>
      <c r="B96" t="str">
        <f>VLOOKUP($A96,統計!$A:$G,2,)</f>
        <v>卷95</v>
      </c>
      <c r="C96" t="s">
        <v>291</v>
      </c>
      <c r="D96">
        <f>VLOOKUP($A96,統計!$A:$G,6,)</f>
        <v>332</v>
      </c>
      <c r="E96">
        <f>VLOOKUP($A96,統計!$A:$G,7,)</f>
        <v>337</v>
      </c>
      <c r="H96" t="s">
        <v>527</v>
      </c>
      <c r="I96" t="str">
        <f t="shared" si="1"/>
        <v>806|[卷95](5_筆記/资治通鉴95.html)|晉紀十七|332|337|||晉成帝8年至13年</v>
      </c>
    </row>
    <row r="97" spans="1:9" x14ac:dyDescent="0.25">
      <c r="A97">
        <v>807</v>
      </c>
      <c r="B97" t="str">
        <f>VLOOKUP($A97,統計!$A:$G,2,)</f>
        <v>卷96</v>
      </c>
      <c r="C97" t="s">
        <v>292</v>
      </c>
      <c r="D97">
        <f>VLOOKUP($A97,統計!$A:$G,6,)</f>
        <v>338</v>
      </c>
      <c r="E97">
        <f>VLOOKUP($A97,統計!$A:$G,7,)</f>
        <v>341</v>
      </c>
      <c r="H97" t="s">
        <v>528</v>
      </c>
      <c r="I97" t="str">
        <f t="shared" si="1"/>
        <v>807|[卷96](5_筆記/资治通鉴96.html)|晉紀十八|338|341|||晉成帝14年至17年</v>
      </c>
    </row>
    <row r="98" spans="1:9" x14ac:dyDescent="0.25">
      <c r="A98">
        <v>808</v>
      </c>
      <c r="B98" t="str">
        <f>VLOOKUP($A98,統計!$A:$G,2,)</f>
        <v>卷97</v>
      </c>
      <c r="C98" t="s">
        <v>293</v>
      </c>
      <c r="D98">
        <f>VLOOKUP($A98,統計!$A:$G,6,)</f>
        <v>342</v>
      </c>
      <c r="E98">
        <f>VLOOKUP($A98,統計!$A:$G,7,)</f>
        <v>347</v>
      </c>
      <c r="H98" t="s">
        <v>529</v>
      </c>
      <c r="I98" t="str">
        <f t="shared" si="1"/>
        <v>808|[卷97](5_筆記/资治通鉴97.html)|晉紀十九|342|347|||晉成帝18年、晉康帝共3年、晉穆帝至4年</v>
      </c>
    </row>
    <row r="99" spans="1:9" x14ac:dyDescent="0.25">
      <c r="A99">
        <v>809</v>
      </c>
      <c r="B99" t="str">
        <f>VLOOKUP($A99,統計!$A:$G,2,)</f>
        <v>卷98</v>
      </c>
      <c r="C99" t="s">
        <v>294</v>
      </c>
      <c r="D99">
        <f>VLOOKUP($A99,統計!$A:$G,6,)</f>
        <v>348</v>
      </c>
      <c r="E99">
        <f>VLOOKUP($A99,統計!$A:$G,7,)</f>
        <v>350</v>
      </c>
      <c r="F99" t="s">
        <v>532</v>
      </c>
      <c r="G99" t="s">
        <v>531</v>
      </c>
      <c r="H99" t="s">
        <v>530</v>
      </c>
      <c r="I99" t="str">
        <f t="shared" si="1"/>
        <v>809|[卷98](5_筆記/资治通鉴98.html)|晉紀二十|348|350|淝水之戰前政權形勢圖|石虎手刃重要家屬列表|晉穆帝5年至7年</v>
      </c>
    </row>
    <row r="100" spans="1:9" x14ac:dyDescent="0.25">
      <c r="A100">
        <v>810</v>
      </c>
      <c r="B100" t="str">
        <f>VLOOKUP($A100,統計!$A:$G,2,)</f>
        <v>卷99</v>
      </c>
      <c r="C100" t="s">
        <v>295</v>
      </c>
      <c r="D100">
        <f>VLOOKUP($A100,統計!$A:$G,6,)</f>
        <v>351</v>
      </c>
      <c r="E100">
        <f>VLOOKUP($A100,統計!$A:$G,7,)</f>
        <v>354</v>
      </c>
      <c r="H100" t="s">
        <v>533</v>
      </c>
      <c r="I100" t="str">
        <f t="shared" si="1"/>
        <v>810|[卷99](5_筆記/资治通鉴99.html)|晉紀二十一|351|354|||晉穆帝8年至11年</v>
      </c>
    </row>
    <row r="101" spans="1:9" x14ac:dyDescent="0.25">
      <c r="A101">
        <v>811</v>
      </c>
      <c r="B101" t="str">
        <f>VLOOKUP($A101,統計!$A:$G,2,)</f>
        <v>卷100</v>
      </c>
      <c r="C101" t="s">
        <v>296</v>
      </c>
      <c r="D101">
        <f>VLOOKUP($A101,統計!$A:$G,6,)</f>
        <v>355</v>
      </c>
      <c r="E101">
        <f>VLOOKUP($A101,統計!$A:$G,7,)</f>
        <v>359</v>
      </c>
      <c r="H101" t="s">
        <v>534</v>
      </c>
      <c r="I101" t="str">
        <f t="shared" si="1"/>
        <v>811|[卷100](5_筆記/资治通鉴100.html)|晉紀二十二|355|359|||晉穆帝12年至16年</v>
      </c>
    </row>
    <row r="102" spans="1:9" x14ac:dyDescent="0.25">
      <c r="A102">
        <v>812</v>
      </c>
      <c r="B102" t="str">
        <f>VLOOKUP($A102,統計!$A:$G,2,)</f>
        <v>卷101</v>
      </c>
      <c r="C102" t="s">
        <v>297</v>
      </c>
      <c r="D102">
        <f>VLOOKUP($A102,統計!$A:$G,6,)</f>
        <v>360</v>
      </c>
      <c r="E102">
        <f>VLOOKUP($A102,統計!$A:$G,7,)</f>
        <v>368</v>
      </c>
      <c r="H102" t="s">
        <v>535</v>
      </c>
      <c r="I102" t="str">
        <f t="shared" si="1"/>
        <v>812|[卷101](5_筆記/资治通鉴101.html)|晉紀二十三|360|368|||晉穆帝17年至18年、晉哀帝至5年、晉廢帝至4年</v>
      </c>
    </row>
    <row r="103" spans="1:9" x14ac:dyDescent="0.25">
      <c r="A103">
        <v>813</v>
      </c>
      <c r="B103" t="str">
        <f>VLOOKUP($A103,統計!$A:$G,2,)</f>
        <v>卷102</v>
      </c>
      <c r="C103" t="s">
        <v>298</v>
      </c>
      <c r="D103">
        <f>VLOOKUP($A103,統計!$A:$G,6,)</f>
        <v>369</v>
      </c>
      <c r="E103">
        <f>VLOOKUP($A103,統計!$A:$G,7,)</f>
        <v>370</v>
      </c>
      <c r="H103" t="s">
        <v>536</v>
      </c>
      <c r="I103" t="str">
        <f t="shared" si="1"/>
        <v>813|[卷102](5_筆記/资治通鉴102.html)|晉紀二十四|369|370|||晉廢帝5年至6年</v>
      </c>
    </row>
    <row r="104" spans="1:9" x14ac:dyDescent="0.25">
      <c r="A104">
        <v>814</v>
      </c>
      <c r="B104" t="str">
        <f>VLOOKUP($A104,統計!$A:$G,2,)</f>
        <v>卷103</v>
      </c>
      <c r="C104" t="s">
        <v>299</v>
      </c>
      <c r="D104">
        <f>VLOOKUP($A104,統計!$A:$G,6,)</f>
        <v>371</v>
      </c>
      <c r="E104">
        <f>VLOOKUP($A104,統計!$A:$G,7,)</f>
        <v>375</v>
      </c>
      <c r="H104" t="s">
        <v>537</v>
      </c>
      <c r="I104" t="str">
        <f t="shared" si="1"/>
        <v>814|[卷103](5_筆記/资治通鉴103.html)|晉紀二十五|371|375|||晉廢帝7年、晉簡文帝至2年、晉孝武帝至4年</v>
      </c>
    </row>
    <row r="105" spans="1:9" x14ac:dyDescent="0.25">
      <c r="A105">
        <v>815</v>
      </c>
      <c r="B105" t="e">
        <f>VLOOKUP($A105,統計!$A:$G,2,)</f>
        <v>#N/A</v>
      </c>
      <c r="C105" t="s">
        <v>300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25">
      <c r="A106">
        <v>816</v>
      </c>
      <c r="B106" t="e">
        <f>VLOOKUP($A106,統計!$A:$G,2,)</f>
        <v>#N/A</v>
      </c>
      <c r="C106" t="s">
        <v>301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25">
      <c r="A107">
        <v>817</v>
      </c>
      <c r="B107" t="e">
        <f>VLOOKUP($A107,統計!$A:$G,2,)</f>
        <v>#N/A</v>
      </c>
      <c r="C107" t="s">
        <v>302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25">
      <c r="A108">
        <v>818</v>
      </c>
      <c r="B108" t="e">
        <f>VLOOKUP($A108,統計!$A:$G,2,)</f>
        <v>#N/A</v>
      </c>
      <c r="C108" t="s">
        <v>303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25">
      <c r="A109">
        <v>819</v>
      </c>
      <c r="B109" t="e">
        <f>VLOOKUP($A109,統計!$A:$G,2,)</f>
        <v>#N/A</v>
      </c>
      <c r="C109" t="s">
        <v>304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25">
      <c r="A110">
        <v>820</v>
      </c>
      <c r="B110" t="e">
        <f>VLOOKUP($A110,統計!$A:$G,2,)</f>
        <v>#N/A</v>
      </c>
      <c r="C110" t="s">
        <v>305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25">
      <c r="A111">
        <v>821</v>
      </c>
      <c r="B111" t="e">
        <f>VLOOKUP($A111,統計!$A:$G,2,)</f>
        <v>#N/A</v>
      </c>
      <c r="C111" t="s">
        <v>306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25">
      <c r="A112">
        <v>822</v>
      </c>
      <c r="B112" t="e">
        <f>VLOOKUP($A112,統計!$A:$G,2,)</f>
        <v>#N/A</v>
      </c>
      <c r="C112" t="s">
        <v>307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25">
      <c r="A113">
        <v>823</v>
      </c>
      <c r="B113" t="e">
        <f>VLOOKUP($A113,統計!$A:$G,2,)</f>
        <v>#N/A</v>
      </c>
      <c r="C113" t="s">
        <v>308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25">
      <c r="A114">
        <v>824</v>
      </c>
      <c r="B114" t="e">
        <f>VLOOKUP($A114,統計!$A:$G,2,)</f>
        <v>#N/A</v>
      </c>
      <c r="C114" t="s">
        <v>309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25">
      <c r="A115">
        <v>825</v>
      </c>
      <c r="B115" t="e">
        <f>VLOOKUP($A115,統計!$A:$G,2,)</f>
        <v>#N/A</v>
      </c>
      <c r="C115" t="s">
        <v>310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25">
      <c r="A116">
        <v>826</v>
      </c>
      <c r="B116" t="e">
        <f>VLOOKUP($A116,統計!$A:$G,2,)</f>
        <v>#N/A</v>
      </c>
      <c r="C116" t="s">
        <v>311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25">
      <c r="A117">
        <v>827</v>
      </c>
      <c r="B117" t="e">
        <f>VLOOKUP($A117,統計!$A:$G,2,)</f>
        <v>#N/A</v>
      </c>
      <c r="C117" t="s">
        <v>312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25">
      <c r="A118">
        <v>828</v>
      </c>
      <c r="B118" t="e">
        <f>VLOOKUP($A118,統計!$A:$G,2,)</f>
        <v>#N/A</v>
      </c>
      <c r="C118" t="s">
        <v>313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25">
      <c r="A119">
        <v>829</v>
      </c>
      <c r="B119" t="e">
        <f>VLOOKUP($A119,統計!$A:$G,2,)</f>
        <v>#N/A</v>
      </c>
      <c r="C119" t="s">
        <v>314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25">
      <c r="A120">
        <v>901</v>
      </c>
      <c r="B120" t="e">
        <f>VLOOKUP($A120,統計!$A:$G,2,)</f>
        <v>#N/A</v>
      </c>
      <c r="C120" t="s">
        <v>315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25">
      <c r="A121">
        <v>902</v>
      </c>
      <c r="B121" t="e">
        <f>VLOOKUP($A121,統計!$A:$G,2,)</f>
        <v>#N/A</v>
      </c>
      <c r="C121" t="s">
        <v>316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25">
      <c r="A122">
        <v>903</v>
      </c>
      <c r="B122" t="e">
        <f>VLOOKUP($A122,統計!$A:$G,2,)</f>
        <v>#N/A</v>
      </c>
      <c r="C122" t="s">
        <v>317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25">
      <c r="A123">
        <v>904</v>
      </c>
      <c r="B123" t="e">
        <f>VLOOKUP($A123,統計!$A:$G,2,)</f>
        <v>#N/A</v>
      </c>
      <c r="C123" t="s">
        <v>318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25">
      <c r="A124">
        <v>905</v>
      </c>
      <c r="B124" t="e">
        <f>VLOOKUP($A124,統計!$A:$G,2,)</f>
        <v>#N/A</v>
      </c>
      <c r="C124" t="s">
        <v>319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25">
      <c r="A125">
        <v>906</v>
      </c>
      <c r="B125" t="e">
        <f>VLOOKUP($A125,統計!$A:$G,2,)</f>
        <v>#N/A</v>
      </c>
      <c r="C125" t="s">
        <v>320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25">
      <c r="A126">
        <v>907</v>
      </c>
      <c r="B126" t="e">
        <f>VLOOKUP($A126,統計!$A:$G,2,)</f>
        <v>#N/A</v>
      </c>
      <c r="C126" t="s">
        <v>321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322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323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324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325</v>
      </c>
      <c r="D130" t="e">
        <f>VLOOKUP($A130,統計!$A:$G,6,)</f>
        <v>#N/A</v>
      </c>
      <c r="E130" t="e">
        <f>VLOOKUP($A130,統計!$A:$G,7,)</f>
        <v>#N/A</v>
      </c>
      <c r="I130" t="e">
        <f t="shared" ref="I130:I193" si="2">A130&amp;"|"&amp;"["&amp;B130&amp;"](5_筆記/资治通鉴"&amp;SUBSTITUTE(B130,"卷","")&amp;".html)|"&amp;C130&amp;"|"&amp;D130&amp;"|"&amp;E130&amp;"|"&amp;F130&amp;"|"&amp;G130&amp;"|"&amp;H130</f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326</v>
      </c>
      <c r="D131" t="e">
        <f>VLOOKUP($A131,統計!$A:$G,6,)</f>
        <v>#N/A</v>
      </c>
      <c r="E131" t="e">
        <f>VLOOKUP($A131,統計!$A:$G,7,)</f>
        <v>#N/A</v>
      </c>
      <c r="I131" t="e">
        <f t="shared" si="2"/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327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328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329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330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331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332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333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334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335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336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337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338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339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340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341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342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343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344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345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346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347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348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349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350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351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352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353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354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355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356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357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358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359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360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361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362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363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364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365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366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367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368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369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370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371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372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373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374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375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376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377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378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379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380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381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382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383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384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385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386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387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388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389</v>
      </c>
      <c r="D194" t="e">
        <f>VLOOKUP($A194,統計!$A:$G,6,)</f>
        <v>#N/A</v>
      </c>
      <c r="E194" t="e">
        <f>VLOOKUP($A194,統計!$A:$G,7,)</f>
        <v>#N/A</v>
      </c>
      <c r="I194" t="e">
        <f t="shared" ref="I194:I257" si="3">A194&amp;"|"&amp;"["&amp;B194&amp;"](5_筆記/资治通鉴"&amp;SUBSTITUTE(B194,"卷","")&amp;".html)|"&amp;C194&amp;"|"&amp;D194&amp;"|"&amp;E194&amp;"|"&amp;F194&amp;"|"&amp;G194&amp;"|"&amp;H194</f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390</v>
      </c>
      <c r="D195" t="e">
        <f>VLOOKUP($A195,統計!$A:$G,6,)</f>
        <v>#N/A</v>
      </c>
      <c r="E195" t="e">
        <f>VLOOKUP($A195,統計!$A:$G,7,)</f>
        <v>#N/A</v>
      </c>
      <c r="I195" t="e">
        <f t="shared" si="3"/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391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392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393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394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395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396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397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398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399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400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401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402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403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404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405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406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407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408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409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410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411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412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413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414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415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416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417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418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419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420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421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422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423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424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425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426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427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428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429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430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431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432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433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434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435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436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437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438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439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440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441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442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443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444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445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446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447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448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449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450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451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452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453</v>
      </c>
      <c r="D258" t="e">
        <f>VLOOKUP($A258,統計!$A:$G,6,)</f>
        <v>#N/A</v>
      </c>
      <c r="E258" t="e">
        <f>VLOOKUP($A258,統計!$A:$G,7,)</f>
        <v>#N/A</v>
      </c>
      <c r="I258" t="e">
        <f t="shared" ref="I258:I295" si="4">A258&amp;"|"&amp;"["&amp;B258&amp;"](5_筆記/资治通鉴"&amp;SUBSTITUTE(B258,"卷","")&amp;".html)|"&amp;C258&amp;"|"&amp;D258&amp;"|"&amp;E258&amp;"|"&amp;F258&amp;"|"&amp;G258&amp;"|"&amp;H258</f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454</v>
      </c>
      <c r="D259" t="e">
        <f>VLOOKUP($A259,統計!$A:$G,6,)</f>
        <v>#N/A</v>
      </c>
      <c r="E259" t="e">
        <f>VLOOKUP($A259,統計!$A:$G,7,)</f>
        <v>#N/A</v>
      </c>
      <c r="I259" t="e">
        <f t="shared" si="4"/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455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456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457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458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459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460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461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462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463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464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465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466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467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468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469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470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471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472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473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474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475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476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477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478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479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480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481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482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483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484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485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486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487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488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489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490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491</v>
      </c>
      <c r="C1" t="s">
        <v>492</v>
      </c>
      <c r="D1" t="s">
        <v>493</v>
      </c>
    </row>
    <row r="2" spans="2:17" x14ac:dyDescent="0.25">
      <c r="B2">
        <v>268</v>
      </c>
      <c r="C2">
        <v>648</v>
      </c>
      <c r="D2">
        <v>1173</v>
      </c>
      <c r="E2" t="s">
        <v>494</v>
      </c>
      <c r="G2">
        <f>C2/B2</f>
        <v>2.4179104477611939</v>
      </c>
      <c r="H2" t="s">
        <v>495</v>
      </c>
      <c r="K2">
        <f>D2/C2</f>
        <v>1.8101851851851851</v>
      </c>
      <c r="L2" t="s">
        <v>496</v>
      </c>
      <c r="N2" t="s">
        <v>497</v>
      </c>
      <c r="O2">
        <v>80</v>
      </c>
      <c r="P2" t="s">
        <v>498</v>
      </c>
      <c r="Q2">
        <f>O2/D2</f>
        <v>6.8201193520886619E-2</v>
      </c>
    </row>
    <row r="3" spans="2:17" x14ac:dyDescent="0.25">
      <c r="C3">
        <v>1239</v>
      </c>
      <c r="E3" t="s">
        <v>499</v>
      </c>
    </row>
    <row r="4" spans="2:17" x14ac:dyDescent="0.25">
      <c r="C4">
        <v>2175</v>
      </c>
      <c r="E4" t="s">
        <v>500</v>
      </c>
    </row>
    <row r="5" spans="2:17" x14ac:dyDescent="0.25">
      <c r="C5">
        <v>2491</v>
      </c>
      <c r="E5" t="s">
        <v>18</v>
      </c>
      <c r="G5" t="s">
        <v>501</v>
      </c>
      <c r="H5" t="s">
        <v>502</v>
      </c>
      <c r="I5" t="s">
        <v>503</v>
      </c>
      <c r="K5" t="s">
        <v>504</v>
      </c>
      <c r="L5" t="s">
        <v>505</v>
      </c>
    </row>
    <row r="6" spans="2:17" x14ac:dyDescent="0.25">
      <c r="C6">
        <v>3732</v>
      </c>
      <c r="E6" t="s">
        <v>506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507</v>
      </c>
    </row>
    <row r="8" spans="2:17" x14ac:dyDescent="0.25">
      <c r="G8" s="9">
        <f>C2/C7</f>
        <v>6.741573033707865E-2</v>
      </c>
      <c r="O8" t="s">
        <v>508</v>
      </c>
      <c r="P8" t="s">
        <v>509</v>
      </c>
      <c r="Q8" t="s">
        <v>510</v>
      </c>
    </row>
    <row r="9" spans="2:17" x14ac:dyDescent="0.25">
      <c r="N9" t="s">
        <v>511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511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511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512</v>
      </c>
      <c r="O13">
        <v>200</v>
      </c>
    </row>
    <row r="14" spans="2:17" x14ac:dyDescent="0.25">
      <c r="N14" t="s">
        <v>513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15</cp:revision>
  <dcterms:created xsi:type="dcterms:W3CDTF">2006-09-16T00:00:00Z</dcterms:created>
  <dcterms:modified xsi:type="dcterms:W3CDTF">2023-11-13T02:10:17Z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