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elf\study\zizhitongjian\5_筆記\"/>
    </mc:Choice>
  </mc:AlternateContent>
  <xr:revisionPtr revIDLastSave="0" documentId="13_ncr:1_{2FE6DEFF-E7A1-4F58-9D65-59E78F5D7E67}" xr6:coauthVersionLast="47" xr6:coauthVersionMax="47" xr10:uidLastSave="{00000000-0000-0000-0000-000000000000}"/>
  <bookViews>
    <workbookView xWindow="-110" yWindow="-110" windowWidth="38620" windowHeight="21220" tabRatio="500" activeTab="1" xr2:uid="{00000000-000D-0000-FFFF-FFFF00000000}"/>
  </bookViews>
  <sheets>
    <sheet name="統計" sheetId="1" r:id="rId1"/>
    <sheet name="目錄生成" sheetId="2" r:id="rId2"/>
    <sheet name="Sheet2" sheetId="3" r:id="rId3"/>
  </sheets>
  <calcPr calcId="19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106" i="1" l="1"/>
  <c r="E106" i="1" s="1"/>
  <c r="F106" i="1"/>
  <c r="H106" i="1" s="1"/>
  <c r="B106" i="1"/>
  <c r="F105" i="1"/>
  <c r="H105" i="1" s="1"/>
  <c r="E105" i="1"/>
  <c r="B105" i="1"/>
  <c r="H104" i="1"/>
  <c r="F104" i="1"/>
  <c r="E104" i="1"/>
  <c r="C104" i="1"/>
  <c r="B104" i="1"/>
  <c r="H103" i="1"/>
  <c r="F103" i="1"/>
  <c r="C103" i="1"/>
  <c r="E103" i="1" s="1"/>
  <c r="B103" i="1"/>
  <c r="H102" i="1"/>
  <c r="F102" i="1"/>
  <c r="E102" i="1"/>
  <c r="C102" i="1"/>
  <c r="B102" i="1"/>
  <c r="H101" i="1"/>
  <c r="F101" i="1"/>
  <c r="E101" i="1"/>
  <c r="C101" i="1"/>
  <c r="B101" i="1"/>
  <c r="C100" i="1"/>
  <c r="E100" i="1" s="1"/>
  <c r="H100" i="1"/>
  <c r="F100" i="1"/>
  <c r="B100" i="1"/>
  <c r="H99" i="1"/>
  <c r="F99" i="1"/>
  <c r="E99" i="1"/>
  <c r="B99" i="1"/>
  <c r="C98" i="1"/>
  <c r="E98" i="1" s="1"/>
  <c r="F98" i="1"/>
  <c r="H98" i="1" s="1"/>
  <c r="B98" i="1"/>
  <c r="F97" i="1"/>
  <c r="H97" i="1" s="1"/>
  <c r="E97" i="1"/>
  <c r="B97" i="1"/>
  <c r="H96" i="1"/>
  <c r="F96" i="1"/>
  <c r="E96" i="1"/>
  <c r="B96" i="1"/>
  <c r="F95" i="1"/>
  <c r="H95" i="1" s="1"/>
  <c r="C95" i="1"/>
  <c r="E95" i="1" s="1"/>
  <c r="B95" i="1"/>
  <c r="F94" i="1"/>
  <c r="H94" i="1" s="1"/>
  <c r="C94" i="1"/>
  <c r="E94" i="1" s="1"/>
  <c r="B94" i="1"/>
  <c r="F93" i="1"/>
  <c r="H93" i="1" s="1"/>
  <c r="C93" i="1"/>
  <c r="E93" i="1" s="1"/>
  <c r="B93" i="1"/>
  <c r="C92" i="1"/>
  <c r="F92" i="1"/>
  <c r="H92" i="1" s="1"/>
  <c r="E92" i="1"/>
  <c r="B92" i="1"/>
  <c r="F91" i="1"/>
  <c r="H91" i="1" s="1"/>
  <c r="I91" i="1" s="1"/>
  <c r="E91" i="1"/>
  <c r="B91" i="1"/>
  <c r="F90" i="1"/>
  <c r="H90" i="1" s="1"/>
  <c r="E90" i="1"/>
  <c r="I90" i="1" s="1"/>
  <c r="C90" i="1"/>
  <c r="B90" i="1"/>
  <c r="H89" i="1"/>
  <c r="F89" i="1"/>
  <c r="E89" i="1"/>
  <c r="I89" i="1" s="1"/>
  <c r="C89" i="1"/>
  <c r="B89" i="1"/>
  <c r="C88" i="1"/>
  <c r="H88" i="1"/>
  <c r="F88" i="1"/>
  <c r="E88" i="1"/>
  <c r="I88" i="1" s="1"/>
  <c r="B88" i="1"/>
  <c r="H87" i="1"/>
  <c r="F87" i="1"/>
  <c r="E87" i="1"/>
  <c r="I87" i="1" s="1"/>
  <c r="B87" i="1"/>
  <c r="H86" i="1"/>
  <c r="F86" i="1"/>
  <c r="E86" i="1"/>
  <c r="I86" i="1" s="1"/>
  <c r="B86" i="1"/>
  <c r="Q11" i="3"/>
  <c r="P11" i="3"/>
  <c r="Q10" i="3"/>
  <c r="P10" i="3"/>
  <c r="Q9" i="3"/>
  <c r="P9" i="3"/>
  <c r="G8" i="3"/>
  <c r="K6" i="3"/>
  <c r="G6" i="3"/>
  <c r="Q2" i="3"/>
  <c r="K2" i="3"/>
  <c r="G2" i="3"/>
  <c r="H6" i="3" s="1"/>
  <c r="I6" i="3" s="1"/>
  <c r="E295" i="2"/>
  <c r="D295" i="2"/>
  <c r="B295" i="2"/>
  <c r="E294" i="2"/>
  <c r="D294" i="2"/>
  <c r="B294" i="2"/>
  <c r="E293" i="2"/>
  <c r="D293" i="2"/>
  <c r="B293" i="2"/>
  <c r="E292" i="2"/>
  <c r="D292" i="2"/>
  <c r="B292" i="2"/>
  <c r="E291" i="2"/>
  <c r="D291" i="2"/>
  <c r="B291" i="2"/>
  <c r="E290" i="2"/>
  <c r="D290" i="2"/>
  <c r="B290" i="2"/>
  <c r="E289" i="2"/>
  <c r="D289" i="2"/>
  <c r="B289" i="2"/>
  <c r="E288" i="2"/>
  <c r="D288" i="2"/>
  <c r="B288" i="2"/>
  <c r="E287" i="2"/>
  <c r="D287" i="2"/>
  <c r="B287" i="2"/>
  <c r="E286" i="2"/>
  <c r="D286" i="2"/>
  <c r="B286" i="2"/>
  <c r="E285" i="2"/>
  <c r="D285" i="2"/>
  <c r="B285" i="2"/>
  <c r="E284" i="2"/>
  <c r="D284" i="2"/>
  <c r="B284" i="2"/>
  <c r="E283" i="2"/>
  <c r="D283" i="2"/>
  <c r="B283" i="2"/>
  <c r="E282" i="2"/>
  <c r="D282" i="2"/>
  <c r="B282" i="2"/>
  <c r="E281" i="2"/>
  <c r="D281" i="2"/>
  <c r="B281" i="2"/>
  <c r="E280" i="2"/>
  <c r="D280" i="2"/>
  <c r="B280" i="2"/>
  <c r="E279" i="2"/>
  <c r="D279" i="2"/>
  <c r="B279" i="2"/>
  <c r="E278" i="2"/>
  <c r="D278" i="2"/>
  <c r="B278" i="2"/>
  <c r="E277" i="2"/>
  <c r="D277" i="2"/>
  <c r="B277" i="2"/>
  <c r="E276" i="2"/>
  <c r="D276" i="2"/>
  <c r="B276" i="2"/>
  <c r="E275" i="2"/>
  <c r="D275" i="2"/>
  <c r="B275" i="2"/>
  <c r="E274" i="2"/>
  <c r="D274" i="2"/>
  <c r="B274" i="2"/>
  <c r="E273" i="2"/>
  <c r="D273" i="2"/>
  <c r="B273" i="2"/>
  <c r="E272" i="2"/>
  <c r="D272" i="2"/>
  <c r="B272" i="2"/>
  <c r="E271" i="2"/>
  <c r="D271" i="2"/>
  <c r="B271" i="2"/>
  <c r="E270" i="2"/>
  <c r="D270" i="2"/>
  <c r="B270" i="2"/>
  <c r="E269" i="2"/>
  <c r="D269" i="2"/>
  <c r="B269" i="2"/>
  <c r="E268" i="2"/>
  <c r="D268" i="2"/>
  <c r="B268" i="2"/>
  <c r="E267" i="2"/>
  <c r="D267" i="2"/>
  <c r="B267" i="2"/>
  <c r="E266" i="2"/>
  <c r="D266" i="2"/>
  <c r="B266" i="2"/>
  <c r="E265" i="2"/>
  <c r="D265" i="2"/>
  <c r="B265" i="2"/>
  <c r="E264" i="2"/>
  <c r="D264" i="2"/>
  <c r="B264" i="2"/>
  <c r="E263" i="2"/>
  <c r="D263" i="2"/>
  <c r="B263" i="2"/>
  <c r="E262" i="2"/>
  <c r="D262" i="2"/>
  <c r="B262" i="2"/>
  <c r="E261" i="2"/>
  <c r="D261" i="2"/>
  <c r="B261" i="2"/>
  <c r="E260" i="2"/>
  <c r="D260" i="2"/>
  <c r="B260" i="2"/>
  <c r="E259" i="2"/>
  <c r="D259" i="2"/>
  <c r="B259" i="2"/>
  <c r="E258" i="2"/>
  <c r="D258" i="2"/>
  <c r="B258" i="2"/>
  <c r="E257" i="2"/>
  <c r="D257" i="2"/>
  <c r="B257" i="2"/>
  <c r="E256" i="2"/>
  <c r="D256" i="2"/>
  <c r="B256" i="2"/>
  <c r="E255" i="2"/>
  <c r="D255" i="2"/>
  <c r="B255" i="2"/>
  <c r="E254" i="2"/>
  <c r="D254" i="2"/>
  <c r="B254" i="2"/>
  <c r="E253" i="2"/>
  <c r="D253" i="2"/>
  <c r="B253" i="2"/>
  <c r="E252" i="2"/>
  <c r="D252" i="2"/>
  <c r="B252" i="2"/>
  <c r="E251" i="2"/>
  <c r="D251" i="2"/>
  <c r="B251" i="2"/>
  <c r="E250" i="2"/>
  <c r="D250" i="2"/>
  <c r="B250" i="2"/>
  <c r="E249" i="2"/>
  <c r="D249" i="2"/>
  <c r="B249" i="2"/>
  <c r="E248" i="2"/>
  <c r="D248" i="2"/>
  <c r="B248" i="2"/>
  <c r="E247" i="2"/>
  <c r="D247" i="2"/>
  <c r="B247" i="2"/>
  <c r="E246" i="2"/>
  <c r="D246" i="2"/>
  <c r="B246" i="2"/>
  <c r="E245" i="2"/>
  <c r="D245" i="2"/>
  <c r="B245" i="2"/>
  <c r="E244" i="2"/>
  <c r="D244" i="2"/>
  <c r="B244" i="2"/>
  <c r="E243" i="2"/>
  <c r="D243" i="2"/>
  <c r="B243" i="2"/>
  <c r="E242" i="2"/>
  <c r="D242" i="2"/>
  <c r="B242" i="2"/>
  <c r="E241" i="2"/>
  <c r="D241" i="2"/>
  <c r="B241" i="2"/>
  <c r="E240" i="2"/>
  <c r="D240" i="2"/>
  <c r="B240" i="2"/>
  <c r="E239" i="2"/>
  <c r="D239" i="2"/>
  <c r="B239" i="2"/>
  <c r="E238" i="2"/>
  <c r="D238" i="2"/>
  <c r="B238" i="2"/>
  <c r="E237" i="2"/>
  <c r="D237" i="2"/>
  <c r="B237" i="2"/>
  <c r="E236" i="2"/>
  <c r="D236" i="2"/>
  <c r="B236" i="2"/>
  <c r="E235" i="2"/>
  <c r="D235" i="2"/>
  <c r="B235" i="2"/>
  <c r="E234" i="2"/>
  <c r="D234" i="2"/>
  <c r="B234" i="2"/>
  <c r="E233" i="2"/>
  <c r="D233" i="2"/>
  <c r="B233" i="2"/>
  <c r="E232" i="2"/>
  <c r="D232" i="2"/>
  <c r="B232" i="2"/>
  <c r="E231" i="2"/>
  <c r="D231" i="2"/>
  <c r="B231" i="2"/>
  <c r="E230" i="2"/>
  <c r="D230" i="2"/>
  <c r="B230" i="2"/>
  <c r="E229" i="2"/>
  <c r="D229" i="2"/>
  <c r="B229" i="2"/>
  <c r="E228" i="2"/>
  <c r="D228" i="2"/>
  <c r="B228" i="2"/>
  <c r="E227" i="2"/>
  <c r="D227" i="2"/>
  <c r="B227" i="2"/>
  <c r="E226" i="2"/>
  <c r="D226" i="2"/>
  <c r="B226" i="2"/>
  <c r="E225" i="2"/>
  <c r="D225" i="2"/>
  <c r="B225" i="2"/>
  <c r="E224" i="2"/>
  <c r="D224" i="2"/>
  <c r="B224" i="2"/>
  <c r="E223" i="2"/>
  <c r="D223" i="2"/>
  <c r="B223" i="2"/>
  <c r="E222" i="2"/>
  <c r="D222" i="2"/>
  <c r="B222" i="2"/>
  <c r="E221" i="2"/>
  <c r="D221" i="2"/>
  <c r="B221" i="2"/>
  <c r="E220" i="2"/>
  <c r="D220" i="2"/>
  <c r="B220" i="2"/>
  <c r="E219" i="2"/>
  <c r="D219" i="2"/>
  <c r="B219" i="2"/>
  <c r="E218" i="2"/>
  <c r="D218" i="2"/>
  <c r="B218" i="2"/>
  <c r="E217" i="2"/>
  <c r="D217" i="2"/>
  <c r="B217" i="2"/>
  <c r="E216" i="2"/>
  <c r="D216" i="2"/>
  <c r="B216" i="2"/>
  <c r="E215" i="2"/>
  <c r="D215" i="2"/>
  <c r="B215" i="2"/>
  <c r="E214" i="2"/>
  <c r="D214" i="2"/>
  <c r="B214" i="2"/>
  <c r="E213" i="2"/>
  <c r="D213" i="2"/>
  <c r="B213" i="2"/>
  <c r="E212" i="2"/>
  <c r="D212" i="2"/>
  <c r="B212" i="2"/>
  <c r="E211" i="2"/>
  <c r="D211" i="2"/>
  <c r="B211" i="2"/>
  <c r="E210" i="2"/>
  <c r="D210" i="2"/>
  <c r="B210" i="2"/>
  <c r="E209" i="2"/>
  <c r="D209" i="2"/>
  <c r="B209" i="2"/>
  <c r="E208" i="2"/>
  <c r="D208" i="2"/>
  <c r="B208" i="2"/>
  <c r="E207" i="2"/>
  <c r="D207" i="2"/>
  <c r="B207" i="2"/>
  <c r="E206" i="2"/>
  <c r="D206" i="2"/>
  <c r="B206" i="2"/>
  <c r="E205" i="2"/>
  <c r="D205" i="2"/>
  <c r="B205" i="2"/>
  <c r="E204" i="2"/>
  <c r="D204" i="2"/>
  <c r="B204" i="2"/>
  <c r="E203" i="2"/>
  <c r="D203" i="2"/>
  <c r="B203" i="2"/>
  <c r="E202" i="2"/>
  <c r="D202" i="2"/>
  <c r="B202" i="2"/>
  <c r="E201" i="2"/>
  <c r="D201" i="2"/>
  <c r="B201" i="2"/>
  <c r="E200" i="2"/>
  <c r="D200" i="2"/>
  <c r="B200" i="2"/>
  <c r="E199" i="2"/>
  <c r="D199" i="2"/>
  <c r="B199" i="2"/>
  <c r="E198" i="2"/>
  <c r="D198" i="2"/>
  <c r="B198" i="2"/>
  <c r="E197" i="2"/>
  <c r="D197" i="2"/>
  <c r="B197" i="2"/>
  <c r="E196" i="2"/>
  <c r="D196" i="2"/>
  <c r="B196" i="2"/>
  <c r="E195" i="2"/>
  <c r="D195" i="2"/>
  <c r="B195" i="2"/>
  <c r="E194" i="2"/>
  <c r="D194" i="2"/>
  <c r="B194" i="2"/>
  <c r="E193" i="2"/>
  <c r="D193" i="2"/>
  <c r="B193" i="2"/>
  <c r="E192" i="2"/>
  <c r="D192" i="2"/>
  <c r="B192" i="2"/>
  <c r="E191" i="2"/>
  <c r="D191" i="2"/>
  <c r="B191" i="2"/>
  <c r="E190" i="2"/>
  <c r="D190" i="2"/>
  <c r="B190" i="2"/>
  <c r="E189" i="2"/>
  <c r="D189" i="2"/>
  <c r="B189" i="2"/>
  <c r="E188" i="2"/>
  <c r="D188" i="2"/>
  <c r="B188" i="2"/>
  <c r="E187" i="2"/>
  <c r="D187" i="2"/>
  <c r="B187" i="2"/>
  <c r="E186" i="2"/>
  <c r="D186" i="2"/>
  <c r="B186" i="2"/>
  <c r="E185" i="2"/>
  <c r="D185" i="2"/>
  <c r="B185" i="2"/>
  <c r="E184" i="2"/>
  <c r="D184" i="2"/>
  <c r="B184" i="2"/>
  <c r="E183" i="2"/>
  <c r="D183" i="2"/>
  <c r="B183" i="2"/>
  <c r="E182" i="2"/>
  <c r="D182" i="2"/>
  <c r="B182" i="2"/>
  <c r="E181" i="2"/>
  <c r="D181" i="2"/>
  <c r="B181" i="2"/>
  <c r="E180" i="2"/>
  <c r="D180" i="2"/>
  <c r="B180" i="2"/>
  <c r="E179" i="2"/>
  <c r="D179" i="2"/>
  <c r="B179" i="2"/>
  <c r="E178" i="2"/>
  <c r="D178" i="2"/>
  <c r="B178" i="2"/>
  <c r="E177" i="2"/>
  <c r="D177" i="2"/>
  <c r="B177" i="2"/>
  <c r="E176" i="2"/>
  <c r="D176" i="2"/>
  <c r="B176" i="2"/>
  <c r="E175" i="2"/>
  <c r="D175" i="2"/>
  <c r="B175" i="2"/>
  <c r="E174" i="2"/>
  <c r="D174" i="2"/>
  <c r="B174" i="2"/>
  <c r="E173" i="2"/>
  <c r="D173" i="2"/>
  <c r="B173" i="2"/>
  <c r="E172" i="2"/>
  <c r="D172" i="2"/>
  <c r="B172" i="2"/>
  <c r="E171" i="2"/>
  <c r="D171" i="2"/>
  <c r="B171" i="2"/>
  <c r="E170" i="2"/>
  <c r="D170" i="2"/>
  <c r="B170" i="2"/>
  <c r="E169" i="2"/>
  <c r="D169" i="2"/>
  <c r="B169" i="2"/>
  <c r="E168" i="2"/>
  <c r="D168" i="2"/>
  <c r="B168" i="2"/>
  <c r="E167" i="2"/>
  <c r="D167" i="2"/>
  <c r="B167" i="2"/>
  <c r="E166" i="2"/>
  <c r="D166" i="2"/>
  <c r="B166" i="2"/>
  <c r="E165" i="2"/>
  <c r="D165" i="2"/>
  <c r="B165" i="2"/>
  <c r="E164" i="2"/>
  <c r="D164" i="2"/>
  <c r="B164" i="2"/>
  <c r="E163" i="2"/>
  <c r="D163" i="2"/>
  <c r="B163" i="2"/>
  <c r="E162" i="2"/>
  <c r="D162" i="2"/>
  <c r="B162" i="2"/>
  <c r="E161" i="2"/>
  <c r="D161" i="2"/>
  <c r="B161" i="2"/>
  <c r="E160" i="2"/>
  <c r="D160" i="2"/>
  <c r="B160" i="2"/>
  <c r="E159" i="2"/>
  <c r="D159" i="2"/>
  <c r="B159" i="2"/>
  <c r="E158" i="2"/>
  <c r="D158" i="2"/>
  <c r="B158" i="2"/>
  <c r="E157" i="2"/>
  <c r="D157" i="2"/>
  <c r="B157" i="2"/>
  <c r="E156" i="2"/>
  <c r="D156" i="2"/>
  <c r="B156" i="2"/>
  <c r="E155" i="2"/>
  <c r="D155" i="2"/>
  <c r="B155" i="2"/>
  <c r="E154" i="2"/>
  <c r="D154" i="2"/>
  <c r="B154" i="2"/>
  <c r="E153" i="2"/>
  <c r="D153" i="2"/>
  <c r="B153" i="2"/>
  <c r="E152" i="2"/>
  <c r="D152" i="2"/>
  <c r="B152" i="2"/>
  <c r="E151" i="2"/>
  <c r="D151" i="2"/>
  <c r="B151" i="2"/>
  <c r="E150" i="2"/>
  <c r="D150" i="2"/>
  <c r="B150" i="2"/>
  <c r="E149" i="2"/>
  <c r="D149" i="2"/>
  <c r="B149" i="2"/>
  <c r="E148" i="2"/>
  <c r="D148" i="2"/>
  <c r="B148" i="2"/>
  <c r="E147" i="2"/>
  <c r="D147" i="2"/>
  <c r="B147" i="2"/>
  <c r="E146" i="2"/>
  <c r="D146" i="2"/>
  <c r="B146" i="2"/>
  <c r="E145" i="2"/>
  <c r="D145" i="2"/>
  <c r="B145" i="2"/>
  <c r="E144" i="2"/>
  <c r="D144" i="2"/>
  <c r="B144" i="2"/>
  <c r="E143" i="2"/>
  <c r="D143" i="2"/>
  <c r="B143" i="2"/>
  <c r="E142" i="2"/>
  <c r="D142" i="2"/>
  <c r="B142" i="2"/>
  <c r="E141" i="2"/>
  <c r="D141" i="2"/>
  <c r="B141" i="2"/>
  <c r="E140" i="2"/>
  <c r="D140" i="2"/>
  <c r="B140" i="2"/>
  <c r="E139" i="2"/>
  <c r="D139" i="2"/>
  <c r="B139" i="2"/>
  <c r="E138" i="2"/>
  <c r="D138" i="2"/>
  <c r="B138" i="2"/>
  <c r="E137" i="2"/>
  <c r="D137" i="2"/>
  <c r="B137" i="2"/>
  <c r="E136" i="2"/>
  <c r="D136" i="2"/>
  <c r="B136" i="2"/>
  <c r="E135" i="2"/>
  <c r="D135" i="2"/>
  <c r="B135" i="2"/>
  <c r="E134" i="2"/>
  <c r="D134" i="2"/>
  <c r="B134" i="2"/>
  <c r="E133" i="2"/>
  <c r="D133" i="2"/>
  <c r="B133" i="2"/>
  <c r="E132" i="2"/>
  <c r="D132" i="2"/>
  <c r="B132" i="2"/>
  <c r="E131" i="2"/>
  <c r="D131" i="2"/>
  <c r="B131" i="2"/>
  <c r="E130" i="2"/>
  <c r="D130" i="2"/>
  <c r="B130" i="2"/>
  <c r="E129" i="2"/>
  <c r="D129" i="2"/>
  <c r="B129" i="2"/>
  <c r="E128" i="2"/>
  <c r="D128" i="2"/>
  <c r="B128" i="2"/>
  <c r="E127" i="2"/>
  <c r="D127" i="2"/>
  <c r="B127" i="2"/>
  <c r="E126" i="2"/>
  <c r="D126" i="2"/>
  <c r="B126" i="2"/>
  <c r="E125" i="2"/>
  <c r="D125" i="2"/>
  <c r="B125" i="2"/>
  <c r="E124" i="2"/>
  <c r="D124" i="2"/>
  <c r="B124" i="2"/>
  <c r="E123" i="2"/>
  <c r="D123" i="2"/>
  <c r="B123" i="2"/>
  <c r="E122" i="2"/>
  <c r="D122" i="2"/>
  <c r="B122" i="2"/>
  <c r="E121" i="2"/>
  <c r="D121" i="2"/>
  <c r="B121" i="2"/>
  <c r="E120" i="2"/>
  <c r="D120" i="2"/>
  <c r="B120" i="2"/>
  <c r="E119" i="2"/>
  <c r="D119" i="2"/>
  <c r="B119" i="2"/>
  <c r="E118" i="2"/>
  <c r="D118" i="2"/>
  <c r="B118" i="2"/>
  <c r="E117" i="2"/>
  <c r="D117" i="2"/>
  <c r="B117" i="2"/>
  <c r="E116" i="2"/>
  <c r="D116" i="2"/>
  <c r="B116" i="2"/>
  <c r="E115" i="2"/>
  <c r="D115" i="2"/>
  <c r="B115" i="2"/>
  <c r="E114" i="2"/>
  <c r="D114" i="2"/>
  <c r="B114" i="2"/>
  <c r="E113" i="2"/>
  <c r="D113" i="2"/>
  <c r="B113" i="2"/>
  <c r="E112" i="2"/>
  <c r="D112" i="2"/>
  <c r="B112" i="2"/>
  <c r="E111" i="2"/>
  <c r="D111" i="2"/>
  <c r="B111" i="2"/>
  <c r="E110" i="2"/>
  <c r="D110" i="2"/>
  <c r="B110" i="2"/>
  <c r="E109" i="2"/>
  <c r="D109" i="2"/>
  <c r="B109" i="2"/>
  <c r="E108" i="2"/>
  <c r="D108" i="2"/>
  <c r="B108" i="2"/>
  <c r="E107" i="2"/>
  <c r="D107" i="2"/>
  <c r="B107" i="2"/>
  <c r="E106" i="2"/>
  <c r="D106" i="2"/>
  <c r="B106" i="2"/>
  <c r="E105" i="2"/>
  <c r="D105" i="2"/>
  <c r="B105" i="2"/>
  <c r="E104" i="2"/>
  <c r="D104" i="2"/>
  <c r="B104" i="2"/>
  <c r="E103" i="2"/>
  <c r="D103" i="2"/>
  <c r="B103" i="2"/>
  <c r="E102" i="2"/>
  <c r="D102" i="2"/>
  <c r="B102" i="2"/>
  <c r="E101" i="2"/>
  <c r="D101" i="2"/>
  <c r="B101" i="2"/>
  <c r="E100" i="2"/>
  <c r="D100" i="2"/>
  <c r="B100" i="2"/>
  <c r="E99" i="2"/>
  <c r="D99" i="2"/>
  <c r="B99" i="2"/>
  <c r="E98" i="2"/>
  <c r="D98" i="2"/>
  <c r="B98" i="2"/>
  <c r="E97" i="2"/>
  <c r="D97" i="2"/>
  <c r="B97" i="2"/>
  <c r="E96" i="2"/>
  <c r="D96" i="2"/>
  <c r="B96" i="2"/>
  <c r="E95" i="2"/>
  <c r="D95" i="2"/>
  <c r="B95" i="2"/>
  <c r="E94" i="2"/>
  <c r="D94" i="2"/>
  <c r="B94" i="2"/>
  <c r="E93" i="2"/>
  <c r="D93" i="2"/>
  <c r="B93" i="2"/>
  <c r="E92" i="2"/>
  <c r="D92" i="2"/>
  <c r="B92" i="2"/>
  <c r="E91" i="2"/>
  <c r="D91" i="2"/>
  <c r="B91" i="2"/>
  <c r="E90" i="2"/>
  <c r="D90" i="2"/>
  <c r="B90" i="2"/>
  <c r="E89" i="2"/>
  <c r="D89" i="2"/>
  <c r="B89" i="2"/>
  <c r="E88" i="2"/>
  <c r="D88" i="2"/>
  <c r="B88" i="2"/>
  <c r="E87" i="2"/>
  <c r="D87" i="2"/>
  <c r="B87" i="2"/>
  <c r="E86" i="2"/>
  <c r="D86" i="2"/>
  <c r="B86" i="2"/>
  <c r="E85" i="2"/>
  <c r="D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2" i="2"/>
  <c r="F85" i="1"/>
  <c r="H85" i="1" s="1"/>
  <c r="E85" i="1"/>
  <c r="I85" i="1" s="1"/>
  <c r="B85" i="1"/>
  <c r="B85" i="2" s="1"/>
  <c r="F84" i="1"/>
  <c r="D84" i="2" s="1"/>
  <c r="E84" i="1"/>
  <c r="B84" i="1"/>
  <c r="B84" i="2" s="1"/>
  <c r="F83" i="1"/>
  <c r="H83" i="1" s="1"/>
  <c r="E83" i="1"/>
  <c r="I83" i="1" s="1"/>
  <c r="B83" i="1"/>
  <c r="B83" i="2" s="1"/>
  <c r="F82" i="1"/>
  <c r="D82" i="2" s="1"/>
  <c r="E82" i="1"/>
  <c r="B82" i="1"/>
  <c r="B82" i="2" s="1"/>
  <c r="F81" i="1"/>
  <c r="H81" i="1" s="1"/>
  <c r="E81" i="1"/>
  <c r="I81" i="1" s="1"/>
  <c r="B81" i="1"/>
  <c r="B81" i="2" s="1"/>
  <c r="F80" i="1"/>
  <c r="D80" i="2" s="1"/>
  <c r="E80" i="1"/>
  <c r="B80" i="1"/>
  <c r="B80" i="2" s="1"/>
  <c r="F79" i="1"/>
  <c r="H79" i="1" s="1"/>
  <c r="C79" i="1"/>
  <c r="E79" i="1" s="1"/>
  <c r="I79" i="1" s="1"/>
  <c r="B79" i="1"/>
  <c r="B79" i="2" s="1"/>
  <c r="F78" i="1"/>
  <c r="H78" i="1" s="1"/>
  <c r="C78" i="1"/>
  <c r="E78" i="1" s="1"/>
  <c r="B78" i="1"/>
  <c r="B78" i="2" s="1"/>
  <c r="F77" i="1"/>
  <c r="H77" i="1" s="1"/>
  <c r="C77" i="1"/>
  <c r="E77" i="1" s="1"/>
  <c r="I77" i="1" s="1"/>
  <c r="B77" i="1"/>
  <c r="B77" i="2" s="1"/>
  <c r="F76" i="1"/>
  <c r="H76" i="1" s="1"/>
  <c r="C76" i="1"/>
  <c r="E76" i="1" s="1"/>
  <c r="B76" i="1"/>
  <c r="B76" i="2" s="1"/>
  <c r="F75" i="1"/>
  <c r="H75" i="1" s="1"/>
  <c r="C75" i="1"/>
  <c r="E75" i="1" s="1"/>
  <c r="I75" i="1" s="1"/>
  <c r="B75" i="1"/>
  <c r="B75" i="2" s="1"/>
  <c r="F74" i="1"/>
  <c r="H74" i="1" s="1"/>
  <c r="C74" i="1"/>
  <c r="E74" i="1" s="1"/>
  <c r="B74" i="1"/>
  <c r="B74" i="2" s="1"/>
  <c r="F73" i="1"/>
  <c r="H73" i="1" s="1"/>
  <c r="C73" i="1"/>
  <c r="E73" i="1" s="1"/>
  <c r="I73" i="1" s="1"/>
  <c r="B73" i="1"/>
  <c r="B73" i="2" s="1"/>
  <c r="F72" i="1"/>
  <c r="H72" i="1" s="1"/>
  <c r="C72" i="1"/>
  <c r="E72" i="1" s="1"/>
  <c r="B72" i="1"/>
  <c r="B72" i="2" s="1"/>
  <c r="F71" i="1"/>
  <c r="H71" i="1" s="1"/>
  <c r="C71" i="1"/>
  <c r="E71" i="1" s="1"/>
  <c r="I71" i="1" s="1"/>
  <c r="B71" i="1"/>
  <c r="B71" i="2" s="1"/>
  <c r="F70" i="1"/>
  <c r="H70" i="1" s="1"/>
  <c r="E70" i="1"/>
  <c r="I70" i="1" s="1"/>
  <c r="B70" i="1"/>
  <c r="B70" i="2" s="1"/>
  <c r="H69" i="1"/>
  <c r="F69" i="1"/>
  <c r="D69" i="2" s="1"/>
  <c r="E69" i="1"/>
  <c r="I69" i="1" s="1"/>
  <c r="C69" i="1"/>
  <c r="B69" i="1"/>
  <c r="B69" i="2" s="1"/>
  <c r="F68" i="1"/>
  <c r="D68" i="2" s="1"/>
  <c r="C68" i="1"/>
  <c r="E68" i="1" s="1"/>
  <c r="B68" i="1"/>
  <c r="B68" i="2" s="1"/>
  <c r="H67" i="1"/>
  <c r="F67" i="1"/>
  <c r="D67" i="2" s="1"/>
  <c r="E67" i="1"/>
  <c r="I67" i="1" s="1"/>
  <c r="C67" i="1"/>
  <c r="B67" i="1"/>
  <c r="B67" i="2" s="1"/>
  <c r="F66" i="1"/>
  <c r="D66" i="2" s="1"/>
  <c r="C66" i="1"/>
  <c r="E66" i="1" s="1"/>
  <c r="B66" i="1"/>
  <c r="B66" i="2" s="1"/>
  <c r="H65" i="1"/>
  <c r="F65" i="1"/>
  <c r="D65" i="2" s="1"/>
  <c r="E65" i="1"/>
  <c r="I65" i="1" s="1"/>
  <c r="C65" i="1"/>
  <c r="B65" i="1"/>
  <c r="B65" i="2" s="1"/>
  <c r="F64" i="1"/>
  <c r="D64" i="2" s="1"/>
  <c r="C64" i="1"/>
  <c r="E64" i="1" s="1"/>
  <c r="B64" i="1"/>
  <c r="B64" i="2" s="1"/>
  <c r="H63" i="1"/>
  <c r="F63" i="1"/>
  <c r="D63" i="2" s="1"/>
  <c r="E63" i="1"/>
  <c r="I63" i="1" s="1"/>
  <c r="C63" i="1"/>
  <c r="B63" i="1"/>
  <c r="B63" i="2" s="1"/>
  <c r="F62" i="1"/>
  <c r="D62" i="2" s="1"/>
  <c r="C62" i="1"/>
  <c r="E62" i="1" s="1"/>
  <c r="B62" i="1"/>
  <c r="B62" i="2" s="1"/>
  <c r="H61" i="1"/>
  <c r="F61" i="1"/>
  <c r="D61" i="2" s="1"/>
  <c r="E61" i="1"/>
  <c r="I61" i="1" s="1"/>
  <c r="C61" i="1"/>
  <c r="B61" i="1"/>
  <c r="B61" i="2" s="1"/>
  <c r="F60" i="1"/>
  <c r="D60" i="2" s="1"/>
  <c r="C60" i="1"/>
  <c r="E60" i="1" s="1"/>
  <c r="B60" i="1"/>
  <c r="B60" i="2" s="1"/>
  <c r="H59" i="1"/>
  <c r="F59" i="1"/>
  <c r="D59" i="2" s="1"/>
  <c r="E59" i="1"/>
  <c r="I59" i="1" s="1"/>
  <c r="C59" i="1"/>
  <c r="B59" i="1"/>
  <c r="B59" i="2" s="1"/>
  <c r="F58" i="1"/>
  <c r="D58" i="2" s="1"/>
  <c r="C58" i="1"/>
  <c r="E58" i="1" s="1"/>
  <c r="B58" i="1"/>
  <c r="B58" i="2" s="1"/>
  <c r="H57" i="1"/>
  <c r="F57" i="1"/>
  <c r="D57" i="2" s="1"/>
  <c r="E57" i="1"/>
  <c r="I57" i="1" s="1"/>
  <c r="C57" i="1"/>
  <c r="B57" i="1"/>
  <c r="B57" i="2" s="1"/>
  <c r="F56" i="1"/>
  <c r="D56" i="2" s="1"/>
  <c r="C56" i="1"/>
  <c r="E56" i="1" s="1"/>
  <c r="B56" i="1"/>
  <c r="B56" i="2" s="1"/>
  <c r="H55" i="1"/>
  <c r="F55" i="1"/>
  <c r="D55" i="2" s="1"/>
  <c r="E55" i="1"/>
  <c r="I55" i="1" s="1"/>
  <c r="C55" i="1"/>
  <c r="B55" i="1"/>
  <c r="B55" i="2" s="1"/>
  <c r="F54" i="1"/>
  <c r="D54" i="2" s="1"/>
  <c r="C54" i="1"/>
  <c r="E54" i="1" s="1"/>
  <c r="B54" i="1"/>
  <c r="B54" i="2" s="1"/>
  <c r="H53" i="1"/>
  <c r="F53" i="1"/>
  <c r="D53" i="2" s="1"/>
  <c r="E53" i="1"/>
  <c r="I53" i="1" s="1"/>
  <c r="C53" i="1"/>
  <c r="B53" i="1"/>
  <c r="B53" i="2" s="1"/>
  <c r="F52" i="1"/>
  <c r="D52" i="2" s="1"/>
  <c r="C52" i="1"/>
  <c r="E52" i="1" s="1"/>
  <c r="B52" i="1"/>
  <c r="B52" i="2" s="1"/>
  <c r="H51" i="1"/>
  <c r="F51" i="1"/>
  <c r="D51" i="2" s="1"/>
  <c r="E51" i="1"/>
  <c r="I51" i="1" s="1"/>
  <c r="C51" i="1"/>
  <c r="B51" i="1"/>
  <c r="B51" i="2" s="1"/>
  <c r="F50" i="1"/>
  <c r="D50" i="2" s="1"/>
  <c r="C50" i="1"/>
  <c r="E50" i="1" s="1"/>
  <c r="B50" i="1"/>
  <c r="B50" i="2" s="1"/>
  <c r="H49" i="1"/>
  <c r="F49" i="1"/>
  <c r="D49" i="2" s="1"/>
  <c r="E49" i="1"/>
  <c r="I49" i="1" s="1"/>
  <c r="C49" i="1"/>
  <c r="B49" i="1"/>
  <c r="B49" i="2" s="1"/>
  <c r="F48" i="1"/>
  <c r="D48" i="2" s="1"/>
  <c r="C48" i="1"/>
  <c r="E48" i="1" s="1"/>
  <c r="B48" i="1"/>
  <c r="B48" i="2" s="1"/>
  <c r="H47" i="1"/>
  <c r="F47" i="1"/>
  <c r="D47" i="2" s="1"/>
  <c r="E47" i="1"/>
  <c r="I47" i="1" s="1"/>
  <c r="C47" i="1"/>
  <c r="B47" i="1"/>
  <c r="B47" i="2" s="1"/>
  <c r="F46" i="1"/>
  <c r="D46" i="2" s="1"/>
  <c r="E46" i="1"/>
  <c r="B46" i="1"/>
  <c r="B46" i="2" s="1"/>
  <c r="F45" i="1"/>
  <c r="H45" i="1" s="1"/>
  <c r="E45" i="1"/>
  <c r="B45" i="1"/>
  <c r="B45" i="2" s="1"/>
  <c r="H44" i="1"/>
  <c r="F44" i="1"/>
  <c r="D44" i="2" s="1"/>
  <c r="E44" i="1"/>
  <c r="I44" i="1" s="1"/>
  <c r="B44" i="1"/>
  <c r="B44" i="2" s="1"/>
  <c r="F43" i="1"/>
  <c r="H43" i="1" s="1"/>
  <c r="I43" i="1" s="1"/>
  <c r="E43" i="1"/>
  <c r="B43" i="1"/>
  <c r="B43" i="2" s="1"/>
  <c r="F42" i="1"/>
  <c r="D42" i="2" s="1"/>
  <c r="E42" i="1"/>
  <c r="B42" i="1"/>
  <c r="B42" i="2" s="1"/>
  <c r="F41" i="1"/>
  <c r="H41" i="1" s="1"/>
  <c r="E41" i="1"/>
  <c r="B41" i="1"/>
  <c r="B41" i="2" s="1"/>
  <c r="H40" i="1"/>
  <c r="F40" i="1"/>
  <c r="D40" i="2" s="1"/>
  <c r="E40" i="1"/>
  <c r="I40" i="1" s="1"/>
  <c r="B40" i="1"/>
  <c r="B40" i="2" s="1"/>
  <c r="F39" i="1"/>
  <c r="H39" i="1" s="1"/>
  <c r="I39" i="1" s="1"/>
  <c r="E39" i="1"/>
  <c r="B39" i="1"/>
  <c r="B39" i="2" s="1"/>
  <c r="F38" i="1"/>
  <c r="D38" i="2" s="1"/>
  <c r="E38" i="1"/>
  <c r="B38" i="1"/>
  <c r="B38" i="2" s="1"/>
  <c r="F37" i="1"/>
  <c r="H37" i="1" s="1"/>
  <c r="E37" i="1"/>
  <c r="B37" i="1"/>
  <c r="B37" i="2" s="1"/>
  <c r="H36" i="1"/>
  <c r="F36" i="1"/>
  <c r="D36" i="2" s="1"/>
  <c r="E36" i="1"/>
  <c r="I36" i="1" s="1"/>
  <c r="B36" i="1"/>
  <c r="B36" i="2" s="1"/>
  <c r="F35" i="1"/>
  <c r="H35" i="1" s="1"/>
  <c r="I35" i="1" s="1"/>
  <c r="E35" i="1"/>
  <c r="B35" i="1"/>
  <c r="B35" i="2" s="1"/>
  <c r="F34" i="1"/>
  <c r="D34" i="2" s="1"/>
  <c r="E34" i="1"/>
  <c r="B34" i="1"/>
  <c r="B34" i="2" s="1"/>
  <c r="F33" i="1"/>
  <c r="H33" i="1" s="1"/>
  <c r="E33" i="1"/>
  <c r="B33" i="1"/>
  <c r="B33" i="2" s="1"/>
  <c r="H32" i="1"/>
  <c r="F32" i="1"/>
  <c r="D32" i="2" s="1"/>
  <c r="E32" i="1"/>
  <c r="I32" i="1" s="1"/>
  <c r="B32" i="1"/>
  <c r="B32" i="2" s="1"/>
  <c r="F31" i="1"/>
  <c r="H31" i="1" s="1"/>
  <c r="I31" i="1" s="1"/>
  <c r="E31" i="1"/>
  <c r="B31" i="1"/>
  <c r="B31" i="2" s="1"/>
  <c r="F30" i="1"/>
  <c r="D30" i="2" s="1"/>
  <c r="E30" i="1"/>
  <c r="B30" i="1"/>
  <c r="B30" i="2" s="1"/>
  <c r="F29" i="1"/>
  <c r="H29" i="1" s="1"/>
  <c r="E29" i="1"/>
  <c r="B29" i="1"/>
  <c r="B29" i="2" s="1"/>
  <c r="H28" i="1"/>
  <c r="F28" i="1"/>
  <c r="D28" i="2" s="1"/>
  <c r="E28" i="1"/>
  <c r="I28" i="1" s="1"/>
  <c r="B28" i="1"/>
  <c r="B28" i="2" s="1"/>
  <c r="F27" i="1"/>
  <c r="H27" i="1" s="1"/>
  <c r="I27" i="1" s="1"/>
  <c r="E27" i="1"/>
  <c r="B27" i="1"/>
  <c r="B27" i="2" s="1"/>
  <c r="F26" i="1"/>
  <c r="E26" i="1"/>
  <c r="B26" i="1"/>
  <c r="B26" i="2" s="1"/>
  <c r="F25" i="1"/>
  <c r="H25" i="1" s="1"/>
  <c r="E25" i="1"/>
  <c r="B25" i="1"/>
  <c r="B25" i="2" s="1"/>
  <c r="H24" i="1"/>
  <c r="F24" i="1"/>
  <c r="D24" i="2" s="1"/>
  <c r="E24" i="1"/>
  <c r="I24" i="1" s="1"/>
  <c r="B24" i="1"/>
  <c r="B24" i="2" s="1"/>
  <c r="F23" i="1"/>
  <c r="H23" i="1" s="1"/>
  <c r="I23" i="1" s="1"/>
  <c r="E23" i="1"/>
  <c r="B23" i="1"/>
  <c r="B23" i="2" s="1"/>
  <c r="F22" i="1"/>
  <c r="E22" i="1"/>
  <c r="B22" i="1"/>
  <c r="B22" i="2" s="1"/>
  <c r="F21" i="1"/>
  <c r="H21" i="1" s="1"/>
  <c r="E21" i="1"/>
  <c r="B21" i="1"/>
  <c r="B21" i="2" s="1"/>
  <c r="H20" i="1"/>
  <c r="F20" i="1"/>
  <c r="D20" i="2" s="1"/>
  <c r="E20" i="1"/>
  <c r="I20" i="1" s="1"/>
  <c r="B20" i="1"/>
  <c r="B20" i="2" s="1"/>
  <c r="F19" i="1"/>
  <c r="H19" i="1" s="1"/>
  <c r="I19" i="1" s="1"/>
  <c r="E19" i="1"/>
  <c r="B19" i="1"/>
  <c r="B19" i="2" s="1"/>
  <c r="F18" i="1"/>
  <c r="E18" i="1"/>
  <c r="B18" i="1"/>
  <c r="B18" i="2" s="1"/>
  <c r="F17" i="1"/>
  <c r="H17" i="1" s="1"/>
  <c r="E17" i="1"/>
  <c r="B17" i="1"/>
  <c r="B17" i="2" s="1"/>
  <c r="H16" i="1"/>
  <c r="F16" i="1"/>
  <c r="D16" i="2" s="1"/>
  <c r="E16" i="1"/>
  <c r="I16" i="1" s="1"/>
  <c r="B16" i="1"/>
  <c r="B16" i="2" s="1"/>
  <c r="F15" i="1"/>
  <c r="H15" i="1" s="1"/>
  <c r="I15" i="1" s="1"/>
  <c r="E15" i="1"/>
  <c r="B15" i="1"/>
  <c r="B15" i="2" s="1"/>
  <c r="F14" i="1"/>
  <c r="E14" i="1"/>
  <c r="B14" i="1"/>
  <c r="B14" i="2" s="1"/>
  <c r="F13" i="1"/>
  <c r="H13" i="1" s="1"/>
  <c r="E13" i="1"/>
  <c r="B13" i="1"/>
  <c r="B13" i="2" s="1"/>
  <c r="H12" i="1"/>
  <c r="F12" i="1"/>
  <c r="D12" i="2" s="1"/>
  <c r="E12" i="1"/>
  <c r="I12" i="1" s="1"/>
  <c r="B12" i="1"/>
  <c r="B12" i="2" s="1"/>
  <c r="H11" i="1"/>
  <c r="F11" i="1"/>
  <c r="D11" i="2" s="1"/>
  <c r="E11" i="1"/>
  <c r="I11" i="1" s="1"/>
  <c r="B11" i="1"/>
  <c r="B11" i="2" s="1"/>
  <c r="F10" i="1"/>
  <c r="D10" i="2" s="1"/>
  <c r="E10" i="1"/>
  <c r="B10" i="1"/>
  <c r="B10" i="2" s="1"/>
  <c r="F9" i="1"/>
  <c r="E9" i="1"/>
  <c r="B9" i="1"/>
  <c r="B9" i="2" s="1"/>
  <c r="N8" i="1"/>
  <c r="H8" i="1"/>
  <c r="F8" i="1"/>
  <c r="D8" i="2" s="1"/>
  <c r="E8" i="1"/>
  <c r="I8" i="1" s="1"/>
  <c r="B8" i="1"/>
  <c r="B8" i="2" s="1"/>
  <c r="N7" i="1"/>
  <c r="F7" i="1"/>
  <c r="E7" i="1"/>
  <c r="B7" i="1"/>
  <c r="B7" i="2" s="1"/>
  <c r="N6" i="1"/>
  <c r="F6" i="1"/>
  <c r="D6" i="2" s="1"/>
  <c r="E6" i="1"/>
  <c r="B6" i="1"/>
  <c r="B6" i="2" s="1"/>
  <c r="N5" i="1"/>
  <c r="H5" i="1"/>
  <c r="F5" i="1"/>
  <c r="D5" i="2" s="1"/>
  <c r="E5" i="1"/>
  <c r="I5" i="1" s="1"/>
  <c r="B5" i="1"/>
  <c r="B5" i="2" s="1"/>
  <c r="N4" i="1"/>
  <c r="F4" i="1"/>
  <c r="D4" i="2" s="1"/>
  <c r="E4" i="1"/>
  <c r="B4" i="1"/>
  <c r="B4" i="2" s="1"/>
  <c r="N3" i="1"/>
  <c r="H3" i="1"/>
  <c r="F3" i="1"/>
  <c r="D3" i="2" s="1"/>
  <c r="E3" i="1"/>
  <c r="I3" i="1" s="1"/>
  <c r="B3" i="1"/>
  <c r="B3" i="2" s="1"/>
  <c r="N2" i="1"/>
  <c r="H2" i="1"/>
  <c r="E2" i="1"/>
  <c r="I2" i="1" s="1"/>
  <c r="B2" i="1"/>
  <c r="B2" i="2" s="1"/>
  <c r="I106" i="1" l="1"/>
  <c r="I105" i="1"/>
  <c r="I104" i="1"/>
  <c r="I103" i="1"/>
  <c r="I102" i="1"/>
  <c r="I101" i="1"/>
  <c r="I100" i="1"/>
  <c r="I99" i="1"/>
  <c r="I98" i="1"/>
  <c r="I97" i="1"/>
  <c r="I96" i="1"/>
  <c r="I95" i="1"/>
  <c r="I93" i="2"/>
  <c r="I94" i="1"/>
  <c r="I93" i="1"/>
  <c r="I92" i="1"/>
  <c r="I11" i="2"/>
  <c r="I2" i="2"/>
  <c r="I6" i="2"/>
  <c r="I10" i="2"/>
  <c r="I87" i="2"/>
  <c r="I89" i="2"/>
  <c r="I91" i="2"/>
  <c r="I95" i="2"/>
  <c r="I97" i="2"/>
  <c r="I99" i="2"/>
  <c r="I101" i="2"/>
  <c r="I103" i="2"/>
  <c r="I105" i="2"/>
  <c r="I107" i="2"/>
  <c r="I109" i="2"/>
  <c r="I111" i="2"/>
  <c r="I113" i="2"/>
  <c r="I115" i="2"/>
  <c r="I117" i="2"/>
  <c r="I119" i="2"/>
  <c r="I121" i="2"/>
  <c r="I123" i="2"/>
  <c r="D9" i="2"/>
  <c r="I9" i="2" s="1"/>
  <c r="H9" i="1"/>
  <c r="I4" i="1"/>
  <c r="H4" i="1"/>
  <c r="I6" i="1"/>
  <c r="H6" i="1"/>
  <c r="D7" i="2"/>
  <c r="I7" i="2" s="1"/>
  <c r="H7" i="1"/>
  <c r="D14" i="2"/>
  <c r="I14" i="2" s="1"/>
  <c r="H14" i="1"/>
  <c r="D22" i="2"/>
  <c r="I22" i="2" s="1"/>
  <c r="H22" i="1"/>
  <c r="D18" i="2"/>
  <c r="I18" i="2" s="1"/>
  <c r="H18" i="1"/>
  <c r="D26" i="2"/>
  <c r="I26" i="2" s="1"/>
  <c r="H26" i="1"/>
  <c r="I7" i="1"/>
  <c r="I9" i="1"/>
  <c r="I13" i="1"/>
  <c r="I14" i="1"/>
  <c r="I17" i="1"/>
  <c r="I18" i="1"/>
  <c r="I21" i="1"/>
  <c r="I22" i="1"/>
  <c r="I25" i="1"/>
  <c r="I26" i="1"/>
  <c r="I29" i="1"/>
  <c r="I30" i="1"/>
  <c r="H30" i="1"/>
  <c r="I33" i="1"/>
  <c r="H34" i="1"/>
  <c r="I34" i="1" s="1"/>
  <c r="I37" i="1"/>
  <c r="I38" i="1"/>
  <c r="H38" i="1"/>
  <c r="I41" i="1"/>
  <c r="H42" i="1"/>
  <c r="I42" i="1" s="1"/>
  <c r="I45" i="1"/>
  <c r="I46" i="1"/>
  <c r="H46" i="1"/>
  <c r="H48" i="1"/>
  <c r="I48" i="1" s="1"/>
  <c r="H50" i="1"/>
  <c r="I50" i="1" s="1"/>
  <c r="H52" i="1"/>
  <c r="I52" i="1" s="1"/>
  <c r="H54" i="1"/>
  <c r="I54" i="1" s="1"/>
  <c r="H56" i="1"/>
  <c r="I56" i="1" s="1"/>
  <c r="H58" i="1"/>
  <c r="I58" i="1" s="1"/>
  <c r="H60" i="1"/>
  <c r="I60" i="1" s="1"/>
  <c r="H62" i="1"/>
  <c r="I62" i="1" s="1"/>
  <c r="H64" i="1"/>
  <c r="I64" i="1" s="1"/>
  <c r="H66" i="1"/>
  <c r="I66" i="1" s="1"/>
  <c r="H68" i="1"/>
  <c r="I68" i="1" s="1"/>
  <c r="I72" i="1"/>
  <c r="I74" i="1"/>
  <c r="I76" i="1"/>
  <c r="I78" i="1"/>
  <c r="H80" i="1"/>
  <c r="I80" i="1" s="1"/>
  <c r="H82" i="1"/>
  <c r="I82" i="1" s="1"/>
  <c r="H84" i="1"/>
  <c r="I84" i="1" s="1"/>
  <c r="D71" i="2"/>
  <c r="I71" i="2" s="1"/>
  <c r="D75" i="2"/>
  <c r="I75" i="2" s="1"/>
  <c r="D79" i="2"/>
  <c r="I79" i="2" s="1"/>
  <c r="D81" i="2"/>
  <c r="I81" i="2" s="1"/>
  <c r="D83" i="2"/>
  <c r="I83" i="2" s="1"/>
  <c r="I30" i="2"/>
  <c r="I34" i="2"/>
  <c r="I38" i="2"/>
  <c r="I42" i="2"/>
  <c r="I46" i="2"/>
  <c r="I47" i="2"/>
  <c r="I49" i="2"/>
  <c r="I51" i="2"/>
  <c r="I53" i="2"/>
  <c r="I55" i="2"/>
  <c r="I57" i="2"/>
  <c r="I59" i="2"/>
  <c r="I61" i="2"/>
  <c r="I63" i="2"/>
  <c r="I65" i="2"/>
  <c r="I67" i="2"/>
  <c r="I69" i="2"/>
  <c r="I80" i="2"/>
  <c r="I82" i="2"/>
  <c r="I84" i="2"/>
  <c r="D73" i="2"/>
  <c r="I73" i="2" s="1"/>
  <c r="D77" i="2"/>
  <c r="I77" i="2" s="1"/>
  <c r="L6" i="3"/>
  <c r="I126" i="2"/>
  <c r="I128" i="2"/>
  <c r="I131" i="2"/>
  <c r="I133" i="2"/>
  <c r="I135" i="2"/>
  <c r="I137" i="2"/>
  <c r="I139" i="2"/>
  <c r="I141" i="2"/>
  <c r="I143" i="2"/>
  <c r="I145" i="2"/>
  <c r="I147" i="2"/>
  <c r="I149" i="2"/>
  <c r="I151" i="2"/>
  <c r="I153" i="2"/>
  <c r="I155" i="2"/>
  <c r="I157" i="2"/>
  <c r="I159" i="2"/>
  <c r="I161" i="2"/>
  <c r="I163" i="2"/>
  <c r="I165" i="2"/>
  <c r="I167" i="2"/>
  <c r="I169" i="2"/>
  <c r="I171" i="2"/>
  <c r="I173" i="2"/>
  <c r="I175" i="2"/>
  <c r="I177" i="2"/>
  <c r="I179" i="2"/>
  <c r="I181" i="2"/>
  <c r="I183" i="2"/>
  <c r="I185" i="2"/>
  <c r="I187" i="2"/>
  <c r="I189" i="2"/>
  <c r="I191" i="2"/>
  <c r="I193" i="2"/>
  <c r="I195" i="2"/>
  <c r="I197" i="2"/>
  <c r="I199" i="2"/>
  <c r="I201" i="2"/>
  <c r="I203" i="2"/>
  <c r="I205" i="2"/>
  <c r="I207" i="2"/>
  <c r="I209" i="2"/>
  <c r="I211" i="2"/>
  <c r="I213" i="2"/>
  <c r="I215" i="2"/>
  <c r="I217" i="2"/>
  <c r="I219" i="2"/>
  <c r="I221" i="2"/>
  <c r="I223" i="2"/>
  <c r="I225" i="2"/>
  <c r="I227" i="2"/>
  <c r="I229" i="2"/>
  <c r="I231" i="2"/>
  <c r="I233" i="2"/>
  <c r="I235" i="2"/>
  <c r="I237" i="2"/>
  <c r="I239" i="2"/>
  <c r="I241" i="2"/>
  <c r="I243" i="2"/>
  <c r="I245" i="2"/>
  <c r="I247" i="2"/>
  <c r="I249" i="2"/>
  <c r="I251" i="2"/>
  <c r="I253" i="2"/>
  <c r="I255" i="2"/>
  <c r="I257" i="2"/>
  <c r="I259" i="2"/>
  <c r="I261" i="2"/>
  <c r="I263" i="2"/>
  <c r="I265" i="2"/>
  <c r="I267" i="2"/>
  <c r="I269" i="2"/>
  <c r="I271" i="2"/>
  <c r="I273" i="2"/>
  <c r="I275" i="2"/>
  <c r="I277" i="2"/>
  <c r="I279" i="2"/>
  <c r="I281" i="2"/>
  <c r="I283" i="2"/>
  <c r="I285" i="2"/>
  <c r="I287" i="2"/>
  <c r="I289" i="2"/>
  <c r="I291" i="2"/>
  <c r="I293" i="2"/>
  <c r="I295" i="2"/>
  <c r="I3" i="2"/>
  <c r="I85" i="2"/>
  <c r="I4" i="2"/>
  <c r="I8" i="2"/>
  <c r="I12" i="2"/>
  <c r="I16" i="2"/>
  <c r="I20" i="2"/>
  <c r="I24" i="2"/>
  <c r="I28" i="2"/>
  <c r="I32" i="2"/>
  <c r="I36" i="2"/>
  <c r="I40" i="2"/>
  <c r="I44" i="2"/>
  <c r="I48" i="2"/>
  <c r="I50" i="2"/>
  <c r="I52" i="2"/>
  <c r="I54" i="2"/>
  <c r="I56" i="2"/>
  <c r="I58" i="2"/>
  <c r="I60" i="2"/>
  <c r="I62" i="2"/>
  <c r="I64" i="2"/>
  <c r="I66" i="2"/>
  <c r="I68" i="2"/>
  <c r="I5" i="2"/>
  <c r="I86" i="2"/>
  <c r="I88" i="2"/>
  <c r="I90" i="2"/>
  <c r="I92" i="2"/>
  <c r="I94" i="2"/>
  <c r="I96" i="2"/>
  <c r="I98" i="2"/>
  <c r="I100" i="2"/>
  <c r="I102" i="2"/>
  <c r="I104" i="2"/>
  <c r="I106" i="2"/>
  <c r="I108" i="2"/>
  <c r="I110" i="2"/>
  <c r="I112" i="2"/>
  <c r="I114" i="2"/>
  <c r="I116" i="2"/>
  <c r="I118" i="2"/>
  <c r="I120" i="2"/>
  <c r="I122" i="2"/>
  <c r="I124" i="2"/>
  <c r="I125" i="2"/>
  <c r="I127" i="2"/>
  <c r="I130" i="2"/>
  <c r="I132" i="2"/>
  <c r="I134" i="2"/>
  <c r="I136" i="2"/>
  <c r="I138" i="2"/>
  <c r="I140" i="2"/>
  <c r="I142" i="2"/>
  <c r="I144" i="2"/>
  <c r="I146" i="2"/>
  <c r="I148" i="2"/>
  <c r="I150" i="2"/>
  <c r="I152" i="2"/>
  <c r="I154" i="2"/>
  <c r="I156" i="2"/>
  <c r="I158" i="2"/>
  <c r="I160" i="2"/>
  <c r="I162" i="2"/>
  <c r="I164" i="2"/>
  <c r="I166" i="2"/>
  <c r="I168" i="2"/>
  <c r="I170" i="2"/>
  <c r="I172" i="2"/>
  <c r="I174" i="2"/>
  <c r="I176" i="2"/>
  <c r="I178" i="2"/>
  <c r="I180" i="2"/>
  <c r="I182" i="2"/>
  <c r="I184" i="2"/>
  <c r="I186" i="2"/>
  <c r="I188" i="2"/>
  <c r="I190" i="2"/>
  <c r="I192" i="2"/>
  <c r="I194" i="2"/>
  <c r="I196" i="2"/>
  <c r="I198" i="2"/>
  <c r="I200" i="2"/>
  <c r="I202" i="2"/>
  <c r="I204" i="2"/>
  <c r="I206" i="2"/>
  <c r="I208" i="2"/>
  <c r="I210" i="2"/>
  <c r="I212" i="2"/>
  <c r="I214" i="2"/>
  <c r="I216" i="2"/>
  <c r="I218" i="2"/>
  <c r="I220" i="2"/>
  <c r="I222" i="2"/>
  <c r="I224" i="2"/>
  <c r="I226" i="2"/>
  <c r="I228" i="2"/>
  <c r="I230" i="2"/>
  <c r="I232" i="2"/>
  <c r="I234" i="2"/>
  <c r="I236" i="2"/>
  <c r="I238" i="2"/>
  <c r="I240" i="2"/>
  <c r="I242" i="2"/>
  <c r="I244" i="2"/>
  <c r="I246" i="2"/>
  <c r="I248" i="2"/>
  <c r="I250" i="2"/>
  <c r="I252" i="2"/>
  <c r="I254" i="2"/>
  <c r="I256" i="2"/>
  <c r="I258" i="2"/>
  <c r="I260" i="2"/>
  <c r="I262" i="2"/>
  <c r="I264" i="2"/>
  <c r="I266" i="2"/>
  <c r="I268" i="2"/>
  <c r="I270" i="2"/>
  <c r="I272" i="2"/>
  <c r="I274" i="2"/>
  <c r="I276" i="2"/>
  <c r="I278" i="2"/>
  <c r="I280" i="2"/>
  <c r="I282" i="2"/>
  <c r="I284" i="2"/>
  <c r="I286" i="2"/>
  <c r="I288" i="2"/>
  <c r="I290" i="2"/>
  <c r="I292" i="2"/>
  <c r="I294" i="2"/>
  <c r="L10" i="1"/>
  <c r="D13" i="2"/>
  <c r="I13" i="2" s="1"/>
  <c r="D15" i="2"/>
  <c r="I15" i="2" s="1"/>
  <c r="D17" i="2"/>
  <c r="I17" i="2" s="1"/>
  <c r="D19" i="2"/>
  <c r="I19" i="2" s="1"/>
  <c r="D21" i="2"/>
  <c r="I21" i="2" s="1"/>
  <c r="D23" i="2"/>
  <c r="I23" i="2" s="1"/>
  <c r="D25" i="2"/>
  <c r="I25" i="2" s="1"/>
  <c r="D27" i="2"/>
  <c r="I27" i="2" s="1"/>
  <c r="D29" i="2"/>
  <c r="I29" i="2" s="1"/>
  <c r="D31" i="2"/>
  <c r="I31" i="2" s="1"/>
  <c r="D33" i="2"/>
  <c r="I33" i="2" s="1"/>
  <c r="D35" i="2"/>
  <c r="I35" i="2" s="1"/>
  <c r="D37" i="2"/>
  <c r="I37" i="2" s="1"/>
  <c r="D39" i="2"/>
  <c r="I39" i="2" s="1"/>
  <c r="D41" i="2"/>
  <c r="I41" i="2" s="1"/>
  <c r="D43" i="2"/>
  <c r="I43" i="2" s="1"/>
  <c r="D45" i="2"/>
  <c r="I45" i="2" s="1"/>
  <c r="H10" i="1"/>
  <c r="I10" i="1" s="1"/>
  <c r="D70" i="2"/>
  <c r="I70" i="2" s="1"/>
  <c r="D72" i="2"/>
  <c r="I72" i="2" s="1"/>
  <c r="D74" i="2"/>
  <c r="I74" i="2" s="1"/>
  <c r="D76" i="2"/>
  <c r="I76" i="2" s="1"/>
  <c r="D78" i="2"/>
  <c r="I78" i="2" s="1"/>
  <c r="I129" i="2"/>
  <c r="L11" i="1" l="1"/>
  <c r="Q8" i="1" s="1"/>
  <c r="R8" i="1" s="1"/>
  <c r="O8" i="1"/>
  <c r="P8" i="1" s="1"/>
  <c r="O7" i="1"/>
  <c r="P7" i="1" s="1"/>
  <c r="O6" i="1"/>
  <c r="P6" i="1" s="1"/>
  <c r="O5" i="1"/>
  <c r="P5" i="1" s="1"/>
  <c r="O4" i="1"/>
  <c r="P4" i="1" s="1"/>
  <c r="O3" i="1"/>
  <c r="P3" i="1" s="1"/>
  <c r="O2" i="1"/>
  <c r="P2" i="1" s="1"/>
  <c r="Q5" i="1" l="1"/>
  <c r="R5" i="1" s="1"/>
  <c r="Q3" i="1"/>
  <c r="R3" i="1" s="1"/>
  <c r="Q7" i="1"/>
  <c r="R7" i="1" s="1"/>
  <c r="Q2" i="1"/>
  <c r="R2" i="1" s="1"/>
  <c r="Q4" i="1"/>
  <c r="R4" i="1" s="1"/>
  <c r="Q6" i="1"/>
  <c r="R6" i="1" s="1"/>
</calcChain>
</file>

<file path=xl/sharedStrings.xml><?xml version="1.0" encoding="utf-8"?>
<sst xmlns="http://schemas.openxmlformats.org/spreadsheetml/2006/main" count="546" uniqueCount="540">
  <si>
    <t>索引號</t>
  </si>
  <si>
    <t>卷目</t>
  </si>
  <si>
    <t>閱讀起始</t>
  </si>
  <si>
    <t>閱讀結束</t>
  </si>
  <si>
    <t>閱讀天數</t>
  </si>
  <si>
    <t>起始年</t>
  </si>
  <si>
    <t>結束年</t>
  </si>
  <si>
    <t>跨越年</t>
  </si>
  <si>
    <t>一年看幾天</t>
  </si>
  <si>
    <t>篇幅</t>
  </si>
  <si>
    <t>截止卷</t>
  </si>
  <si>
    <t>截止年</t>
  </si>
  <si>
    <t>總年數</t>
  </si>
  <si>
    <t>按卷預估總天數</t>
  </si>
  <si>
    <t>按卷預估完成時間</t>
  </si>
  <si>
    <t>按年預估總天數</t>
  </si>
  <si>
    <t>按年預估完成時間</t>
  </si>
  <si>
    <t>漢朝</t>
  </si>
  <si>
    <t>三國</t>
  </si>
  <si>
    <t>晉朝</t>
  </si>
  <si>
    <t>南北朝</t>
  </si>
  <si>
    <t>唐朝</t>
  </si>
  <si>
    <t>全書</t>
  </si>
  <si>
    <t>自定義</t>
  </si>
  <si>
    <t>一卷看幾天</t>
  </si>
  <si>
    <t>數字卷名</t>
  </si>
  <si>
    <t>卷名二</t>
  </si>
  <si>
    <t>年代起始</t>
  </si>
  <si>
    <t>年代結束</t>
  </si>
  <si>
    <t>圖</t>
  </si>
  <si>
    <t>表</t>
  </si>
  <si>
    <t>備注</t>
  </si>
  <si>
    <t>md</t>
  </si>
  <si>
    <t>周紀一</t>
  </si>
  <si>
    <t>趙建國前世系圖、趙建國前傳位圖、魏建國前傳位圖、韓建國前傳位圖、田氏代齊前傳位圖、秦四代亂政世系圖、秦四代亂政傳位圖</t>
  </si>
  <si>
    <t>周威烈王23年至24年、周安王共26年、周烈王至7年</t>
  </si>
  <si>
    <t>周紀二</t>
  </si>
  <si>
    <t>齊威王時期諸田譜系</t>
  </si>
  <si>
    <t>商鞅二十等爵</t>
  </si>
  <si>
    <t>周顯王共48年</t>
  </si>
  <si>
    <t>周紀三</t>
  </si>
  <si>
    <t>古蜀國世系</t>
  </si>
  <si>
    <t>周慎靚王共6年、周赧王至17年</t>
  </si>
  <si>
    <t>周紀四</t>
  </si>
  <si>
    <t>楚国都城与各种郢都、西周國、東周國</t>
  </si>
  <si>
    <t>周赧王18年至42年</t>
  </si>
  <si>
    <t>周紀五</t>
  </si>
  <si>
    <t>孔子世系簡圖(至秦)、秦始皇關系圖</t>
  </si>
  <si>
    <t>周赧王43年至59年</t>
  </si>
  <si>
    <t>秦紀一</t>
  </si>
  <si>
    <t>韓國都城變遷史</t>
  </si>
  <si>
    <t>秦昭襄王52年至56年、秦孝文王共1年、秦莊襄王共3年、秦王政至19年</t>
  </si>
  <si>
    <t>秦紀二</t>
  </si>
  <si>
    <t>王翦家族、蒙驁家族、項燕家族</t>
  </si>
  <si>
    <t>秦始皇20年至37年、秦二世元年</t>
  </si>
  <si>
    <t>秦紀三</t>
  </si>
  <si>
    <t>秦二世2年至3年</t>
  </si>
  <si>
    <t>漢紀一</t>
  </si>
  <si>
    <t>秦末漢初政權逗逼分裂圖</t>
  </si>
  <si>
    <t>歷代歲首表</t>
  </si>
  <si>
    <t>楚漢至2年</t>
  </si>
  <si>
    <t>漢紀二</t>
  </si>
  <si>
    <t>周禮宴請等級、韓信戰役表</t>
  </si>
  <si>
    <t>楚漢3年至4年</t>
  </si>
  <si>
    <t>漢紀三</t>
  </si>
  <si>
    <t>詔書形式、驛站交通規格、鞋類型</t>
  </si>
  <si>
    <t>漢高祖5年至7年</t>
  </si>
  <si>
    <t>漢紀四</t>
  </si>
  <si>
    <t>漢高祖8年至12年、漢惠帝共7年</t>
  </si>
  <si>
    <t>漢紀五</t>
  </si>
  <si>
    <t>諸呂世系圖</t>
  </si>
  <si>
    <t>漢惠帝掛名子嗣表</t>
  </si>
  <si>
    <t>漢高后共8年、漢文帝至2年</t>
  </si>
  <si>
    <t>漢紀六</t>
  </si>
  <si>
    <t>漢歷代皇帝生前廟名、大夫罪名表、各類彗星</t>
  </si>
  <si>
    <t>漢文帝3年至10年</t>
  </si>
  <si>
    <t>漢紀七</t>
  </si>
  <si>
    <t>秦漢三公九卿概要</t>
  </si>
  <si>
    <t>漢文帝11年至23年、漢景帝至2年</t>
  </si>
  <si>
    <t>漢紀八</t>
  </si>
  <si>
    <t>七國之亂世系圖、臧兒田竇世系圖</t>
  </si>
  <si>
    <t>漢兵役類型(昭帝紀注)</t>
  </si>
  <si>
    <t>漢景帝3年至16年</t>
  </si>
  <si>
    <t>漢紀九</t>
  </si>
  <si>
    <t>衛霍裙帶世系</t>
  </si>
  <si>
    <t>牢獄別稱</t>
  </si>
  <si>
    <t>漢武帝至7年</t>
  </si>
  <si>
    <t>漢紀十</t>
  </si>
  <si>
    <t>武帝時期漢匈重要戰役</t>
  </si>
  <si>
    <t>漢武帝8年至16年</t>
  </si>
  <si>
    <t>漢紀十一</t>
  </si>
  <si>
    <t>淮南衡山謀反世系、死守外戚的平陽侯曹氏</t>
  </si>
  <si>
    <t>武功爵表、張騫兩次探索各國紀要、白鹿皮幣</t>
  </si>
  <si>
    <t>漢武帝17年至22年</t>
  </si>
  <si>
    <t>漢紀十二</t>
  </si>
  <si>
    <t>西南諸夷</t>
  </si>
  <si>
    <t>漢武帝23年至31年</t>
  </si>
  <si>
    <t>漢紀十三</t>
  </si>
  <si>
    <t>漢武帝32年至42年</t>
  </si>
  <si>
    <t>漢紀十四</t>
  </si>
  <si>
    <t>漢朝匈奴官制、漢武帝子嗣、人臣功五品</t>
  </si>
  <si>
    <t>漢武帝43年至54年</t>
  </si>
  <si>
    <t>漢紀十五</t>
  </si>
  <si>
    <t>匈奴五單于爭立背景、假設蓋主嫁王充、上官皇后世系</t>
  </si>
  <si>
    <t>漢昭帝至12年</t>
  </si>
  <si>
    <t>漢紀十六</t>
  </si>
  <si>
    <t>漢武帝子嗣皇帝示意圖、霍光世系</t>
  </si>
  <si>
    <t>西漢綬帶顏色、各時代盜墓信息</t>
  </si>
  <si>
    <t>漢昭帝13年、漢廢帝、漢宣帝至6年</t>
  </si>
  <si>
    <t>漢紀十七</t>
  </si>
  <si>
    <t>五爭車師</t>
  </si>
  <si>
    <t>漢宣帝7年至12年</t>
  </si>
  <si>
    <t>漢紀十八</t>
  </si>
  <si>
    <t>漢宣帝13年至15年</t>
  </si>
  <si>
    <t>漢紀十九</t>
  </si>
  <si>
    <t>麒麟閣十一功臣成分</t>
  </si>
  <si>
    <t>五單于爭立表</t>
  </si>
  <si>
    <t>漢宣帝16年至25年</t>
  </si>
  <si>
    <t>漢紀二十</t>
  </si>
  <si>
    <t>蕭史黨爭表、舜命九官（尚書）</t>
  </si>
  <si>
    <t>漢元帝至7年</t>
  </si>
  <si>
    <t>漢紀二十一</t>
  </si>
  <si>
    <t>金日磾及班彪世系</t>
  </si>
  <si>
    <t>漢元帝8年至16年</t>
  </si>
  <si>
    <t>漢紀二十二</t>
  </si>
  <si>
    <t>呼韓邪世系</t>
  </si>
  <si>
    <t>漢成帝至10年</t>
  </si>
  <si>
    <t>漢紀二十三</t>
  </si>
  <si>
    <t>許平君世系、班氏世系</t>
  </si>
  <si>
    <t>墳形製</t>
  </si>
  <si>
    <t>漢成帝11年19年</t>
  </si>
  <si>
    <t>漢紀二十四</t>
  </si>
  <si>
    <t>馮奉世世系</t>
  </si>
  <si>
    <t>漢成帝20年至25年</t>
  </si>
  <si>
    <t>漢紀二十五</t>
  </si>
  <si>
    <t>傅丁太后世系</t>
  </si>
  <si>
    <t>漢成帝26年、漢哀帝元年</t>
  </si>
  <si>
    <t>漢紀二十六</t>
  </si>
  <si>
    <t>西漢帝王男寵表</t>
  </si>
  <si>
    <t>漢哀帝2年至4年</t>
  </si>
  <si>
    <t>漢紀二十七</t>
  </si>
  <si>
    <t>衛子夫後衛氏世系</t>
  </si>
  <si>
    <t>新三公分職</t>
  </si>
  <si>
    <t>漢哀帝5年至6年、漢平帝至2年</t>
  </si>
  <si>
    <t>漢紀二十八</t>
  </si>
  <si>
    <t>九錫之法</t>
  </si>
  <si>
    <t>漢平帝3年至6年、王莽居攝、始初至3年</t>
  </si>
  <si>
    <t>漢紀二十九</t>
  </si>
  <si>
    <t>王莽十一公表、漢官儀印制</t>
  </si>
  <si>
    <t>王莽至6年</t>
  </si>
  <si>
    <t>漢紀三十</t>
  </si>
  <si>
    <t>王莽滅親表、周禮天子六宮制度、六宮安置表</t>
  </si>
  <si>
    <t>王莽7年至14年</t>
  </si>
  <si>
    <t>漢紀三十一</t>
  </si>
  <si>
    <t>東漢幽州十郡、銅馬諸賊表</t>
  </si>
  <si>
    <t>王莽15年、玄漢至2年</t>
  </si>
  <si>
    <t>漢紀三十二</t>
  </si>
  <si>
    <t>漢光武帝至2年</t>
  </si>
  <si>
    <t>漢紀三十三</t>
  </si>
  <si>
    <t>耿氏世系、莎車王世系</t>
  </si>
  <si>
    <t>漢光武帝3年至5年</t>
  </si>
  <si>
    <t>漢紀三十四</t>
  </si>
  <si>
    <t>陰氏世系</t>
  </si>
  <si>
    <t>漢光武帝6年至11年</t>
  </si>
  <si>
    <t>漢紀三十五</t>
  </si>
  <si>
    <t>羌人諸种、光武子嗣表</t>
  </si>
  <si>
    <t>漢光武帝12年至22年</t>
  </si>
  <si>
    <t>漢紀三十六</t>
  </si>
  <si>
    <t>光武官員俸祿表</t>
  </si>
  <si>
    <t>漢光武帝23年至33年、漢明帝至3年</t>
  </si>
  <si>
    <t>漢紀三十七</t>
  </si>
  <si>
    <t>南陽樊氏世系、扶風馬氏世系</t>
  </si>
  <si>
    <t>西遊記人物原型、黃河改道概況</t>
  </si>
  <si>
    <t>漢明帝4年至18年</t>
  </si>
  <si>
    <t>漢紀三十八</t>
  </si>
  <si>
    <t>二宋二梁貴人世系</t>
  </si>
  <si>
    <t>漢章帝至9年</t>
  </si>
  <si>
    <t>漢紀三十九</t>
  </si>
  <si>
    <t>漢龜茲王世系</t>
  </si>
  <si>
    <t>六代之樂、西漢皇后外戚結局表</t>
  </si>
  <si>
    <t>漢章帝10年至13年、漢和帝至3年</t>
  </si>
  <si>
    <t>漢紀四十</t>
  </si>
  <si>
    <t>東漢燒當羌鬥爭史</t>
  </si>
  <si>
    <t>漢和帝4年至17年</t>
  </si>
  <si>
    <t>漢紀四十一</t>
  </si>
  <si>
    <t>漢殤帝元年、漢安帝至9年</t>
  </si>
  <si>
    <t>漢紀四十二</t>
  </si>
  <si>
    <t>蔡諷蔡瑁世系圖</t>
  </si>
  <si>
    <t>刺殺先零羌</t>
  </si>
  <si>
    <t>漢安帝10年至18年</t>
  </si>
  <si>
    <t>漢紀四十三</t>
  </si>
  <si>
    <t>漢群臣上書類型、天體學說三家</t>
  </si>
  <si>
    <t>漢安帝19年、前少帝劉懿、漢順帝至8年</t>
  </si>
  <si>
    <t>漢紀四十四</t>
  </si>
  <si>
    <t>漢順帝9年至19年、漢沖帝、漢質帝</t>
  </si>
  <si>
    <t>漢紀四十五</t>
  </si>
  <si>
    <t>梁氏世系圖、崔氏世系圖</t>
  </si>
  <si>
    <t>漢桓帝至10年</t>
  </si>
  <si>
    <t>漢紀四十六</t>
  </si>
  <si>
    <t>鄧猛女關系圖、李固世系</t>
  </si>
  <si>
    <t>李杜組合匯總</t>
  </si>
  <si>
    <t>漢桓帝11年至17年</t>
  </si>
  <si>
    <t>漢紀四十七</t>
  </si>
  <si>
    <t>漢桓帝18年至20年</t>
  </si>
  <si>
    <t>漢紀四十八</t>
  </si>
  <si>
    <t>汝南袁氏世系</t>
  </si>
  <si>
    <t>漢桓帝21年、漢靈帝至4年</t>
  </si>
  <si>
    <t>漢紀四十九</t>
  </si>
  <si>
    <t>漢靈帝5年至13年</t>
  </si>
  <si>
    <t>漢紀五十</t>
  </si>
  <si>
    <t>檀石槐世系、何皇后世系</t>
  </si>
  <si>
    <t>漢靈帝14年至20年</t>
  </si>
  <si>
    <t>漢紀五十一</t>
  </si>
  <si>
    <t>十二分野表</t>
  </si>
  <si>
    <t>漢靈帝21年、劉辯、漢獻帝至2年</t>
  </si>
  <si>
    <t>漢紀五十二</t>
  </si>
  <si>
    <t>漢末道教諸張世系</t>
  </si>
  <si>
    <t>漢獻帝3年至5年</t>
  </si>
  <si>
    <t>漢紀五十三</t>
  </si>
  <si>
    <t>孫吳世系</t>
  </si>
  <si>
    <t>漢獻帝6年至7年</t>
  </si>
  <si>
    <t>漢紀五十四</t>
  </si>
  <si>
    <t>下邳陳氏世系、潁川陳氏世系</t>
  </si>
  <si>
    <t>蔡邕漢樂四品</t>
  </si>
  <si>
    <t>漢獻帝8年至10年</t>
  </si>
  <si>
    <t>漢紀五十五</t>
  </si>
  <si>
    <t>漢獻帝11年至12年</t>
  </si>
  <si>
    <t>漢紀五十六</t>
  </si>
  <si>
    <t>遼東公孫世系</t>
  </si>
  <si>
    <t>漢獻帝13年至17年</t>
  </si>
  <si>
    <t>漢紀五十七</t>
  </si>
  <si>
    <t>漢獻帝18年至20年</t>
  </si>
  <si>
    <t>漢紀五十八</t>
  </si>
  <si>
    <t>漢獻帝21年至25年</t>
  </si>
  <si>
    <t>漢紀五十九</t>
  </si>
  <si>
    <t>孫十萬合肥之戰表</t>
  </si>
  <si>
    <t>漢獻帝26年至28年</t>
  </si>
  <si>
    <t>漢紀六十</t>
  </si>
  <si>
    <t>漢獻帝29年至31年</t>
  </si>
  <si>
    <t>魏紀一</t>
  </si>
  <si>
    <t>曹丕至3年</t>
  </si>
  <si>
    <t>魏紀二</t>
  </si>
  <si>
    <t>曹丕三次伐吳表、諸葛亮五次北伐表</t>
  </si>
  <si>
    <t>曹丕4年至7年、曹叡至2年</t>
  </si>
  <si>
    <t>魏紀三</t>
  </si>
  <si>
    <t>曹叡3年至5年</t>
  </si>
  <si>
    <t>魏紀四</t>
  </si>
  <si>
    <t>劉曄勸諫表</t>
  </si>
  <si>
    <t>曹叡6年至9年</t>
  </si>
  <si>
    <t>魏紀五</t>
  </si>
  <si>
    <t>曹叡後宮十二等爵位</t>
  </si>
  <si>
    <t>曹叡10年至12年</t>
  </si>
  <si>
    <t>魏紀六</t>
  </si>
  <si>
    <t>全氏世系圖、吳郡陸氏世系圖</t>
  </si>
  <si>
    <t>曹叡13年至14年、曹芳至7年</t>
  </si>
  <si>
    <t>魏紀七</t>
  </si>
  <si>
    <t>太山羊氏世系、太原王氏世系</t>
  </si>
  <si>
    <t>姜維十一次北伐表、壽春三叛表</t>
  </si>
  <si>
    <t>曹芳8年至14年</t>
  </si>
  <si>
    <t>魏紀八</t>
  </si>
  <si>
    <t>琅邪諸葛世系</t>
  </si>
  <si>
    <t>曹芳15年至16年、曹髦至2年</t>
  </si>
  <si>
    <t>魏紀九</t>
  </si>
  <si>
    <t>孫權托孤亂政圖、琅邪王氏世系、琅邪太原王氏源流圖</t>
  </si>
  <si>
    <t>曹髦3年至7年、曹奐至2年</t>
  </si>
  <si>
    <t>魏紀十</t>
  </si>
  <si>
    <t>陳留阮氏世系、三卞皇后圖</t>
  </si>
  <si>
    <t>曹奐3年至5年</t>
  </si>
  <si>
    <t>晉紀一</t>
  </si>
  <si>
    <t>曹奐6年至7年、司馬炎至7年</t>
  </si>
  <si>
    <t>晉紀二</t>
  </si>
  <si>
    <t>諸王就國情況(西晉大小國)</t>
  </si>
  <si>
    <t>司馬炎8年至14年</t>
  </si>
  <si>
    <t>晉紀三</t>
  </si>
  <si>
    <t>弘農楊氏名人世系</t>
  </si>
  <si>
    <t>司馬炎15年至23年</t>
  </si>
  <si>
    <t>晉紀四</t>
  </si>
  <si>
    <t>司馬炎24年至25年、晉惠帝至9年</t>
  </si>
  <si>
    <t>晉紀五</t>
  </si>
  <si>
    <t>晉惠帝10年至11年</t>
  </si>
  <si>
    <t>晉紀六</t>
  </si>
  <si>
    <t>晉紀七</t>
  </si>
  <si>
    <t>晉紀八</t>
  </si>
  <si>
    <t>晉紀九</t>
  </si>
  <si>
    <t>晉紀十</t>
  </si>
  <si>
    <t>晉紀十一</t>
  </si>
  <si>
    <t>晉紀十二</t>
  </si>
  <si>
    <t>晉紀十三</t>
  </si>
  <si>
    <t>晉紀十四</t>
  </si>
  <si>
    <t>晉紀十五</t>
  </si>
  <si>
    <t>晉紀十六</t>
  </si>
  <si>
    <t>晉紀十七</t>
  </si>
  <si>
    <t>晉紀十八</t>
  </si>
  <si>
    <t>晉紀十九</t>
  </si>
  <si>
    <t>晉紀二十</t>
  </si>
  <si>
    <t>晉紀二十一</t>
  </si>
  <si>
    <t>晉紀二十二</t>
  </si>
  <si>
    <t>晉紀二十三</t>
  </si>
  <si>
    <t>晉紀二十四</t>
  </si>
  <si>
    <t>晉紀二十五</t>
  </si>
  <si>
    <t>晉紀二十六</t>
  </si>
  <si>
    <t>晉紀二十七</t>
  </si>
  <si>
    <t>晉紀二十八</t>
  </si>
  <si>
    <t>晉紀二十九</t>
  </si>
  <si>
    <t>晉紀三十</t>
  </si>
  <si>
    <t>晉紀三十一</t>
  </si>
  <si>
    <t>晉紀三十二</t>
  </si>
  <si>
    <t>晉紀三十三</t>
  </si>
  <si>
    <t>晉紀三十四</t>
  </si>
  <si>
    <t>晉紀三十五</t>
  </si>
  <si>
    <t>晉紀三十六</t>
  </si>
  <si>
    <t>晉紀三十七</t>
  </si>
  <si>
    <t>晉紀三十八</t>
  </si>
  <si>
    <t>晉紀三十九</t>
  </si>
  <si>
    <t>晉紀四十</t>
  </si>
  <si>
    <t>宋紀一</t>
  </si>
  <si>
    <t>宋紀二</t>
  </si>
  <si>
    <t>宋紀三</t>
  </si>
  <si>
    <t>宋紀四</t>
  </si>
  <si>
    <t>宋紀五</t>
  </si>
  <si>
    <t>宋紀六</t>
  </si>
  <si>
    <t>宋紀七</t>
  </si>
  <si>
    <t>宋紀八</t>
  </si>
  <si>
    <t>宋紀九</t>
  </si>
  <si>
    <t>宋紀十</t>
  </si>
  <si>
    <t>宋紀十一</t>
  </si>
  <si>
    <t>宋紀十二</t>
  </si>
  <si>
    <t>宋紀十三</t>
  </si>
  <si>
    <t>宋紀十四</t>
  </si>
  <si>
    <t>宋紀十五</t>
  </si>
  <si>
    <t>宋紀十六</t>
  </si>
  <si>
    <t>齊紀一</t>
  </si>
  <si>
    <t>齊紀二</t>
  </si>
  <si>
    <t>齊紀三</t>
  </si>
  <si>
    <t>齊紀四</t>
  </si>
  <si>
    <t>齊紀五</t>
  </si>
  <si>
    <t>齊紀六</t>
  </si>
  <si>
    <t>齊紀七</t>
  </si>
  <si>
    <t>齊紀八</t>
  </si>
  <si>
    <t>齊紀九</t>
  </si>
  <si>
    <t>齊紀十</t>
  </si>
  <si>
    <t>梁紀一</t>
  </si>
  <si>
    <t>梁紀二</t>
  </si>
  <si>
    <t>梁紀三</t>
  </si>
  <si>
    <t>梁紀四</t>
  </si>
  <si>
    <t>梁紀五</t>
  </si>
  <si>
    <t>梁紀六</t>
  </si>
  <si>
    <t>梁紀七</t>
  </si>
  <si>
    <t>梁紀八</t>
  </si>
  <si>
    <t>梁紀九</t>
  </si>
  <si>
    <t>梁紀十</t>
  </si>
  <si>
    <t>梁紀十一</t>
  </si>
  <si>
    <t>梁紀十二</t>
  </si>
  <si>
    <t>梁紀十三</t>
  </si>
  <si>
    <t>梁紀十四</t>
  </si>
  <si>
    <t>梁紀十五</t>
  </si>
  <si>
    <t>梁紀十六</t>
  </si>
  <si>
    <t>梁紀十七</t>
  </si>
  <si>
    <t>梁紀十八</t>
  </si>
  <si>
    <t>梁紀十九</t>
  </si>
  <si>
    <t>梁紀二十</t>
  </si>
  <si>
    <t>梁紀二十一</t>
  </si>
  <si>
    <t>梁紀二十二</t>
  </si>
  <si>
    <t>陳紀一</t>
  </si>
  <si>
    <t>陳紀二</t>
  </si>
  <si>
    <t>陳紀三</t>
  </si>
  <si>
    <t>陳紀四</t>
  </si>
  <si>
    <t>陳紀五</t>
  </si>
  <si>
    <t>陳紀六</t>
  </si>
  <si>
    <t>陳紀七</t>
  </si>
  <si>
    <t>陳紀八</t>
  </si>
  <si>
    <t>陳紀九</t>
  </si>
  <si>
    <t>陳紀十</t>
  </si>
  <si>
    <t>隋紀一</t>
  </si>
  <si>
    <t>隋紀二</t>
  </si>
  <si>
    <t>隋紀三</t>
  </si>
  <si>
    <t>隋紀四</t>
  </si>
  <si>
    <t>隋紀五</t>
  </si>
  <si>
    <t>隋紀六</t>
  </si>
  <si>
    <t>隋紀七</t>
  </si>
  <si>
    <t>隋紀八</t>
  </si>
  <si>
    <t>唐紀一</t>
  </si>
  <si>
    <t>唐紀二</t>
  </si>
  <si>
    <t>唐紀三</t>
  </si>
  <si>
    <t>唐紀四</t>
  </si>
  <si>
    <t>唐紀五</t>
  </si>
  <si>
    <t>唐紀六</t>
  </si>
  <si>
    <t>唐紀七</t>
  </si>
  <si>
    <t>唐紀八</t>
  </si>
  <si>
    <t>唐紀九</t>
  </si>
  <si>
    <t>唐紀十</t>
  </si>
  <si>
    <t>唐紀十一</t>
  </si>
  <si>
    <t>唐紀十二</t>
  </si>
  <si>
    <t>唐紀十三</t>
  </si>
  <si>
    <t>唐紀十四</t>
  </si>
  <si>
    <t>唐紀十五</t>
  </si>
  <si>
    <t>唐紀十六</t>
  </si>
  <si>
    <t>唐紀十七</t>
  </si>
  <si>
    <t>唐紀十八</t>
  </si>
  <si>
    <t>唐紀十九</t>
  </si>
  <si>
    <t>唐紀二十</t>
  </si>
  <si>
    <t>唐紀二十一</t>
  </si>
  <si>
    <t>唐紀二十二</t>
  </si>
  <si>
    <t>唐紀二十三</t>
  </si>
  <si>
    <t>唐紀二十四</t>
  </si>
  <si>
    <t>唐紀二十五</t>
  </si>
  <si>
    <t>唐紀二十六</t>
  </si>
  <si>
    <t>唐紀二十七</t>
  </si>
  <si>
    <t>唐紀二十八</t>
  </si>
  <si>
    <t>唐紀二十九</t>
  </si>
  <si>
    <t>唐紀三十</t>
  </si>
  <si>
    <t>唐紀三十一</t>
  </si>
  <si>
    <t>唐紀三十二</t>
  </si>
  <si>
    <t>唐紀三十三</t>
  </si>
  <si>
    <t>唐紀三十四</t>
  </si>
  <si>
    <t>唐紀三十五</t>
  </si>
  <si>
    <t>唐紀三十六</t>
  </si>
  <si>
    <t>唐紀三十七</t>
  </si>
  <si>
    <t>唐紀三十八</t>
  </si>
  <si>
    <t>唐紀三十九</t>
  </si>
  <si>
    <t>唐紀四十</t>
  </si>
  <si>
    <t>唐紀四十一</t>
  </si>
  <si>
    <t>唐紀四十二</t>
  </si>
  <si>
    <t>唐紀四十三</t>
  </si>
  <si>
    <t>唐紀四十四</t>
  </si>
  <si>
    <t>唐紀四十五</t>
  </si>
  <si>
    <t>唐紀四十六</t>
  </si>
  <si>
    <t>唐紀四十七</t>
  </si>
  <si>
    <t>唐紀四十八</t>
  </si>
  <si>
    <t>唐紀四十九</t>
  </si>
  <si>
    <t>唐紀五十</t>
  </si>
  <si>
    <t>唐紀五十一</t>
  </si>
  <si>
    <t>唐紀五十二</t>
  </si>
  <si>
    <t>唐紀五十三</t>
  </si>
  <si>
    <t>唐紀五十四</t>
  </si>
  <si>
    <t>唐紀五十五</t>
  </si>
  <si>
    <t>唐紀五十六</t>
  </si>
  <si>
    <t>唐紀五十七</t>
  </si>
  <si>
    <t>唐紀五十八</t>
  </si>
  <si>
    <t>唐紀五十九</t>
  </si>
  <si>
    <t>唐紀六十</t>
  </si>
  <si>
    <t>唐紀六十一</t>
  </si>
  <si>
    <t>唐紀六十二</t>
  </si>
  <si>
    <t>唐紀六十三</t>
  </si>
  <si>
    <t>唐紀六十四</t>
  </si>
  <si>
    <t>唐紀六十五</t>
  </si>
  <si>
    <t>唐紀六十六</t>
  </si>
  <si>
    <t>唐紀六十七</t>
  </si>
  <si>
    <t>唐紀六十八</t>
  </si>
  <si>
    <t>唐紀六十九</t>
  </si>
  <si>
    <t>唐紀七十</t>
  </si>
  <si>
    <t>唐紀七十一</t>
  </si>
  <si>
    <t>唐紀七十二</t>
  </si>
  <si>
    <t>唐紀七十三</t>
  </si>
  <si>
    <t>唐紀七十四</t>
  </si>
  <si>
    <t>唐紀七十五</t>
  </si>
  <si>
    <t>唐紀七十六</t>
  </si>
  <si>
    <t>唐紀七十七</t>
  </si>
  <si>
    <t>唐紀七十八</t>
  </si>
  <si>
    <t>唐紀七十九</t>
  </si>
  <si>
    <t>唐紀八十</t>
  </si>
  <si>
    <t>唐紀八十一</t>
  </si>
  <si>
    <t>後梁紀一</t>
  </si>
  <si>
    <t>後梁紀二</t>
  </si>
  <si>
    <t>後梁紀三</t>
  </si>
  <si>
    <t>後梁紀四</t>
  </si>
  <si>
    <t>後梁紀五</t>
  </si>
  <si>
    <t>後梁紀六</t>
  </si>
  <si>
    <t>後唐紀一</t>
  </si>
  <si>
    <t>後唐紀二</t>
  </si>
  <si>
    <t>後唐紀三</t>
  </si>
  <si>
    <t>後唐紀四</t>
  </si>
  <si>
    <t>後唐紀五</t>
  </si>
  <si>
    <t>後唐紀六</t>
  </si>
  <si>
    <t>後唐紀七</t>
  </si>
  <si>
    <t>後唐紀八</t>
  </si>
  <si>
    <t>後晉紀一</t>
  </si>
  <si>
    <t>後晉紀二</t>
  </si>
  <si>
    <t>後晉紀三</t>
  </si>
  <si>
    <t>後晉紀四</t>
  </si>
  <si>
    <t>後晉紀五</t>
  </si>
  <si>
    <t>後晉紀六</t>
  </si>
  <si>
    <t>後漢紀一</t>
  </si>
  <si>
    <t>後漢紀二</t>
  </si>
  <si>
    <t>後漢紀三</t>
  </si>
  <si>
    <t>後漢紀四</t>
  </si>
  <si>
    <t>後周紀一</t>
  </si>
  <si>
    <t>後周紀二</t>
  </si>
  <si>
    <t>後周紀三</t>
  </si>
  <si>
    <t>後周紀四</t>
  </si>
  <si>
    <t>後周紀五</t>
  </si>
  <si>
    <t>天數</t>
  </si>
  <si>
    <t>頁數</t>
  </si>
  <si>
    <t>人物</t>
  </si>
  <si>
    <t>現卷19</t>
  </si>
  <si>
    <t>一天幾頁</t>
  </si>
  <si>
    <t>每頁幾人</t>
  </si>
  <si>
    <t>補遺人數</t>
  </si>
  <si>
    <t>補遺率</t>
  </si>
  <si>
    <t>西漢</t>
  </si>
  <si>
    <t>東漢</t>
  </si>
  <si>
    <t>還差頁</t>
  </si>
  <si>
    <t>還需天</t>
  </si>
  <si>
    <t>還需年</t>
  </si>
  <si>
    <t>預測人數</t>
  </si>
  <si>
    <t>含補遺</t>
  </si>
  <si>
    <t>晉</t>
  </si>
  <si>
    <t>完成度</t>
  </si>
  <si>
    <t>卷</t>
  </si>
  <si>
    <t>起始號</t>
  </si>
  <si>
    <t>最大號</t>
  </si>
  <si>
    <t>人物號</t>
  </si>
  <si>
    <t>間隔</t>
  </si>
  <si>
    <t>當前最大</t>
  </si>
  <si>
    <t>晉惠帝12年、司馬倫、晉惠帝13年</t>
  </si>
  <si>
    <t>羊獻容廢立表</t>
    <phoneticPr fontId="4" type="noConversion"/>
  </si>
  <si>
    <t>晉惠帝14年至15年</t>
    <phoneticPr fontId="4" type="noConversion"/>
  </si>
  <si>
    <t>晉惠帝16年至18年、晉懷帝至2年</t>
    <phoneticPr fontId="4" type="noConversion"/>
  </si>
  <si>
    <t>晉懷帝3年至5年</t>
  </si>
  <si>
    <t>晉懷帝6年至7年、晉愍帝元年</t>
    <phoneticPr fontId="4" type="noConversion"/>
  </si>
  <si>
    <t>晉愍帝2年至4年</t>
    <phoneticPr fontId="4" type="noConversion"/>
  </si>
  <si>
    <t>晉元帝至2年</t>
    <phoneticPr fontId="4" type="noConversion"/>
  </si>
  <si>
    <t>晉元帝3年至5年</t>
    <phoneticPr fontId="4" type="noConversion"/>
  </si>
  <si>
    <t>晉元帝6年至7年、晉明帝元年</t>
  </si>
  <si>
    <t>兩晉諸周氏世系</t>
    <phoneticPr fontId="4" type="noConversion"/>
  </si>
  <si>
    <t>晉明帝2年至3年、晉成帝至3年</t>
    <phoneticPr fontId="4" type="noConversion"/>
  </si>
  <si>
    <t>晉成帝4年至7年</t>
    <phoneticPr fontId="4" type="noConversion"/>
  </si>
  <si>
    <t>晉成帝8年至13年</t>
    <phoneticPr fontId="4" type="noConversion"/>
  </si>
  <si>
    <t>晉成帝14年至17年</t>
    <phoneticPr fontId="4" type="noConversion"/>
  </si>
  <si>
    <t>晉成帝18年、晉康帝共3年、晉穆帝至4年</t>
  </si>
  <si>
    <t>晉穆帝5年至7年</t>
  </si>
  <si>
    <t>石虎手刃重要家屬列表</t>
    <phoneticPr fontId="4" type="noConversion"/>
  </si>
  <si>
    <t>淝水之戰前政權形勢圖</t>
    <phoneticPr fontId="4" type="noConversion"/>
  </si>
  <si>
    <t>晉穆帝8年至11年</t>
    <phoneticPr fontId="4" type="noConversion"/>
  </si>
  <si>
    <t>晉穆帝12年至16年</t>
  </si>
  <si>
    <t>晉穆帝17年至18年、晉哀帝至5年、晉廢帝至4年</t>
    <phoneticPr fontId="4" type="noConversion"/>
  </si>
  <si>
    <t>晉廢帝5年至6年</t>
    <phoneticPr fontId="4" type="noConversion"/>
  </si>
  <si>
    <t>晉廢帝7年、晉簡文帝至2年、晉孝武帝至4年</t>
    <phoneticPr fontId="4" type="noConversion"/>
  </si>
  <si>
    <t>晉孝武帝5年至11年</t>
    <phoneticPr fontId="4" type="noConversion"/>
  </si>
  <si>
    <t>晉孝武帝12年至13年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</si>
</sst>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\-d"/>
    <numFmt numFmtId="177" formatCode="yyyy\-mm\-dd"/>
  </numFmts>
  <fonts count="5" x14ac:knownFonts="1">
    <font>
      <sz val="11"/>
      <color rgb="FF000000"/>
      <name val="宋体"/>
      <family val="2"/>
      <charset val="1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rgb="FF000000"/>
      <name val="宋体"/>
      <family val="2"/>
      <charset val="1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92D050"/>
        <bgColor rgb="FFBFBFBF"/>
      </patternFill>
    </fill>
    <fill>
      <patternFill patternType="solid">
        <fgColor rgb="FF00B0F0"/>
        <bgColor rgb="FF33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Border="0" applyProtection="0"/>
  </cellStyleXfs>
  <cellXfs count="10">
    <xf numFmtId="0" fontId="0" fillId="0" borderId="0" xfId="0"/>
    <xf numFmtId="176" fontId="0" fillId="0" borderId="0" xfId="0" applyNumberFormat="1"/>
    <xf numFmtId="0" fontId="1" fillId="2" borderId="0" xfId="0" applyFont="1" applyFill="1"/>
    <xf numFmtId="0" fontId="1" fillId="0" borderId="0" xfId="0" applyFont="1"/>
    <xf numFmtId="176" fontId="1" fillId="3" borderId="0" xfId="0" applyNumberFormat="1" applyFont="1" applyFill="1"/>
    <xf numFmtId="0" fontId="1" fillId="4" borderId="0" xfId="0" applyFont="1" applyFill="1"/>
    <xf numFmtId="0" fontId="1" fillId="3" borderId="0" xfId="0" applyFont="1" applyFill="1"/>
    <xf numFmtId="177" fontId="0" fillId="0" borderId="0" xfId="0" applyNumberFormat="1"/>
    <xf numFmtId="0" fontId="2" fillId="0" borderId="0" xfId="0" applyFont="1"/>
    <xf numFmtId="10" fontId="0" fillId="0" borderId="0" xfId="1" applyNumberFormat="1" applyFont="1" applyBorder="1" applyProtection="1"/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4F81BD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zh-CN" altLang="en-US" sz="1400" b="0" strike="noStrike" spc="-1">
                <a:solidFill>
                  <a:srgbClr val="595959"/>
                </a:solidFill>
                <a:latin typeface="Calibri"/>
              </a:rPr>
              <a:t>閱讀速度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統計!$I$1</c:f>
              <c:strCache>
                <c:ptCount val="1"/>
                <c:pt idx="0">
                  <c:v>一年看幾天</c:v>
                </c:pt>
              </c:strCache>
            </c:strRef>
          </c:tx>
          <c:spPr>
            <a:ln w="19080">
              <a:solidFill>
                <a:srgbClr val="4F81BD"/>
              </a:solidFill>
              <a:round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zh-CN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strRef>
              <c:f>統計!$B$2:$B$115</c:f>
              <c:strCache>
                <c:ptCount val="105"/>
                <c:pt idx="0">
                  <c:v>卷1</c:v>
                </c:pt>
                <c:pt idx="1">
                  <c:v>卷2</c:v>
                </c:pt>
                <c:pt idx="2">
                  <c:v>卷3</c:v>
                </c:pt>
                <c:pt idx="3">
                  <c:v>卷4</c:v>
                </c:pt>
                <c:pt idx="4">
                  <c:v>卷5</c:v>
                </c:pt>
                <c:pt idx="5">
                  <c:v>卷6</c:v>
                </c:pt>
                <c:pt idx="6">
                  <c:v>卷7</c:v>
                </c:pt>
                <c:pt idx="7">
                  <c:v>卷8</c:v>
                </c:pt>
                <c:pt idx="8">
                  <c:v>卷9</c:v>
                </c:pt>
                <c:pt idx="9">
                  <c:v>卷10</c:v>
                </c:pt>
                <c:pt idx="10">
                  <c:v>卷11</c:v>
                </c:pt>
                <c:pt idx="11">
                  <c:v>卷12</c:v>
                </c:pt>
                <c:pt idx="12">
                  <c:v>卷13</c:v>
                </c:pt>
                <c:pt idx="13">
                  <c:v>卷14</c:v>
                </c:pt>
                <c:pt idx="14">
                  <c:v>卷15</c:v>
                </c:pt>
                <c:pt idx="15">
                  <c:v>卷16</c:v>
                </c:pt>
                <c:pt idx="16">
                  <c:v>卷17</c:v>
                </c:pt>
                <c:pt idx="17">
                  <c:v>卷18</c:v>
                </c:pt>
                <c:pt idx="18">
                  <c:v>卷19</c:v>
                </c:pt>
                <c:pt idx="19">
                  <c:v>卷20</c:v>
                </c:pt>
                <c:pt idx="20">
                  <c:v>卷21</c:v>
                </c:pt>
                <c:pt idx="21">
                  <c:v>卷22</c:v>
                </c:pt>
                <c:pt idx="22">
                  <c:v>卷23</c:v>
                </c:pt>
                <c:pt idx="23">
                  <c:v>卷24</c:v>
                </c:pt>
                <c:pt idx="24">
                  <c:v>卷25</c:v>
                </c:pt>
                <c:pt idx="25">
                  <c:v>卷26</c:v>
                </c:pt>
                <c:pt idx="26">
                  <c:v>卷27</c:v>
                </c:pt>
                <c:pt idx="27">
                  <c:v>卷28</c:v>
                </c:pt>
                <c:pt idx="28">
                  <c:v>卷29</c:v>
                </c:pt>
                <c:pt idx="29">
                  <c:v>卷30</c:v>
                </c:pt>
                <c:pt idx="30">
                  <c:v>卷31</c:v>
                </c:pt>
                <c:pt idx="31">
                  <c:v>卷32</c:v>
                </c:pt>
                <c:pt idx="32">
                  <c:v>卷33</c:v>
                </c:pt>
                <c:pt idx="33">
                  <c:v>卷34</c:v>
                </c:pt>
                <c:pt idx="34">
                  <c:v>卷35</c:v>
                </c:pt>
                <c:pt idx="35">
                  <c:v>卷36</c:v>
                </c:pt>
                <c:pt idx="36">
                  <c:v>卷37</c:v>
                </c:pt>
                <c:pt idx="37">
                  <c:v>卷38</c:v>
                </c:pt>
                <c:pt idx="38">
                  <c:v>卷39</c:v>
                </c:pt>
                <c:pt idx="39">
                  <c:v>卷40</c:v>
                </c:pt>
                <c:pt idx="40">
                  <c:v>卷41</c:v>
                </c:pt>
                <c:pt idx="41">
                  <c:v>卷42</c:v>
                </c:pt>
                <c:pt idx="42">
                  <c:v>卷43</c:v>
                </c:pt>
                <c:pt idx="43">
                  <c:v>卷44</c:v>
                </c:pt>
                <c:pt idx="44">
                  <c:v>卷45</c:v>
                </c:pt>
                <c:pt idx="45">
                  <c:v>卷46</c:v>
                </c:pt>
                <c:pt idx="46">
                  <c:v>卷47</c:v>
                </c:pt>
                <c:pt idx="47">
                  <c:v>卷48</c:v>
                </c:pt>
                <c:pt idx="48">
                  <c:v>卷49</c:v>
                </c:pt>
                <c:pt idx="49">
                  <c:v>卷50</c:v>
                </c:pt>
                <c:pt idx="50">
                  <c:v>卷51</c:v>
                </c:pt>
                <c:pt idx="51">
                  <c:v>卷52</c:v>
                </c:pt>
                <c:pt idx="52">
                  <c:v>卷53</c:v>
                </c:pt>
                <c:pt idx="53">
                  <c:v>卷54</c:v>
                </c:pt>
                <c:pt idx="54">
                  <c:v>卷55</c:v>
                </c:pt>
                <c:pt idx="55">
                  <c:v>卷56</c:v>
                </c:pt>
                <c:pt idx="56">
                  <c:v>卷57</c:v>
                </c:pt>
                <c:pt idx="57">
                  <c:v>卷58</c:v>
                </c:pt>
                <c:pt idx="58">
                  <c:v>卷59</c:v>
                </c:pt>
                <c:pt idx="59">
                  <c:v>卷60</c:v>
                </c:pt>
                <c:pt idx="60">
                  <c:v>卷61</c:v>
                </c:pt>
                <c:pt idx="61">
                  <c:v>卷62</c:v>
                </c:pt>
                <c:pt idx="62">
                  <c:v>卷63</c:v>
                </c:pt>
                <c:pt idx="63">
                  <c:v>卷64</c:v>
                </c:pt>
                <c:pt idx="64">
                  <c:v>卷65</c:v>
                </c:pt>
                <c:pt idx="65">
                  <c:v>卷66</c:v>
                </c:pt>
                <c:pt idx="66">
                  <c:v>卷67</c:v>
                </c:pt>
                <c:pt idx="67">
                  <c:v>卷68</c:v>
                </c:pt>
                <c:pt idx="68">
                  <c:v>卷69</c:v>
                </c:pt>
                <c:pt idx="69">
                  <c:v>卷70</c:v>
                </c:pt>
                <c:pt idx="70">
                  <c:v>卷71</c:v>
                </c:pt>
                <c:pt idx="71">
                  <c:v>卷72</c:v>
                </c:pt>
                <c:pt idx="72">
                  <c:v>卷73</c:v>
                </c:pt>
                <c:pt idx="73">
                  <c:v>卷74</c:v>
                </c:pt>
                <c:pt idx="74">
                  <c:v>卷75</c:v>
                </c:pt>
                <c:pt idx="75">
                  <c:v>卷76</c:v>
                </c:pt>
                <c:pt idx="76">
                  <c:v>卷77</c:v>
                </c:pt>
                <c:pt idx="77">
                  <c:v>卷78</c:v>
                </c:pt>
                <c:pt idx="78">
                  <c:v>卷79</c:v>
                </c:pt>
                <c:pt idx="79">
                  <c:v>卷80</c:v>
                </c:pt>
                <c:pt idx="80">
                  <c:v>卷81</c:v>
                </c:pt>
                <c:pt idx="81">
                  <c:v>卷82</c:v>
                </c:pt>
                <c:pt idx="82">
                  <c:v>卷83</c:v>
                </c:pt>
                <c:pt idx="83">
                  <c:v>卷84</c:v>
                </c:pt>
                <c:pt idx="84">
                  <c:v>卷85</c:v>
                </c:pt>
                <c:pt idx="85">
                  <c:v>卷86</c:v>
                </c:pt>
                <c:pt idx="86">
                  <c:v>卷87</c:v>
                </c:pt>
                <c:pt idx="87">
                  <c:v>卷88</c:v>
                </c:pt>
                <c:pt idx="88">
                  <c:v>卷89</c:v>
                </c:pt>
                <c:pt idx="89">
                  <c:v>卷90</c:v>
                </c:pt>
                <c:pt idx="90">
                  <c:v>卷91</c:v>
                </c:pt>
                <c:pt idx="91">
                  <c:v>卷92</c:v>
                </c:pt>
                <c:pt idx="92">
                  <c:v>卷93</c:v>
                </c:pt>
                <c:pt idx="93">
                  <c:v>卷94</c:v>
                </c:pt>
                <c:pt idx="94">
                  <c:v>卷95</c:v>
                </c:pt>
                <c:pt idx="95">
                  <c:v>卷96</c:v>
                </c:pt>
                <c:pt idx="96">
                  <c:v>卷97</c:v>
                </c:pt>
                <c:pt idx="97">
                  <c:v>卷98</c:v>
                </c:pt>
                <c:pt idx="98">
                  <c:v>卷99</c:v>
                </c:pt>
                <c:pt idx="99">
                  <c:v>卷100</c:v>
                </c:pt>
                <c:pt idx="100">
                  <c:v>卷101</c:v>
                </c:pt>
                <c:pt idx="101">
                  <c:v>卷102</c:v>
                </c:pt>
                <c:pt idx="102">
                  <c:v>卷103</c:v>
                </c:pt>
                <c:pt idx="103">
                  <c:v>卷104</c:v>
                </c:pt>
                <c:pt idx="104">
                  <c:v>卷105</c:v>
                </c:pt>
              </c:strCache>
            </c:strRef>
          </c:xVal>
          <c:yVal>
            <c:numRef>
              <c:f>統計!$I$2:$I$115</c:f>
              <c:numCache>
                <c:formatCode>General</c:formatCode>
                <c:ptCount val="114"/>
                <c:pt idx="0">
                  <c:v>0.68571428571428572</c:v>
                </c:pt>
                <c:pt idx="1">
                  <c:v>0.625</c:v>
                </c:pt>
                <c:pt idx="2">
                  <c:v>1.2173913043478262</c:v>
                </c:pt>
                <c:pt idx="3">
                  <c:v>0.92</c:v>
                </c:pt>
                <c:pt idx="4">
                  <c:v>1.411764705882353</c:v>
                </c:pt>
                <c:pt idx="5">
                  <c:v>0.9285714285714286</c:v>
                </c:pt>
                <c:pt idx="6">
                  <c:v>0.84210526315789469</c:v>
                </c:pt>
                <c:pt idx="7">
                  <c:v>7.5</c:v>
                </c:pt>
                <c:pt idx="8">
                  <c:v>2.5</c:v>
                </c:pt>
                <c:pt idx="9">
                  <c:v>3</c:v>
                </c:pt>
                <c:pt idx="10">
                  <c:v>2.6666666666666665</c:v>
                </c:pt>
                <c:pt idx="11">
                  <c:v>0.75</c:v>
                </c:pt>
                <c:pt idx="12">
                  <c:v>1</c:v>
                </c:pt>
                <c:pt idx="13">
                  <c:v>1.125</c:v>
                </c:pt>
                <c:pt idx="14">
                  <c:v>0.53333333333333333</c:v>
                </c:pt>
                <c:pt idx="15">
                  <c:v>0.6428571428571429</c:v>
                </c:pt>
                <c:pt idx="16">
                  <c:v>1</c:v>
                </c:pt>
                <c:pt idx="17">
                  <c:v>0.77777777777777779</c:v>
                </c:pt>
                <c:pt idx="18">
                  <c:v>1.5</c:v>
                </c:pt>
                <c:pt idx="19">
                  <c:v>0.77777777777777779</c:v>
                </c:pt>
                <c:pt idx="20">
                  <c:v>0.63636363636363635</c:v>
                </c:pt>
                <c:pt idx="21">
                  <c:v>0.66666666666666663</c:v>
                </c:pt>
                <c:pt idx="22">
                  <c:v>0.83333333333333337</c:v>
                </c:pt>
                <c:pt idx="23">
                  <c:v>1.2857142857142858</c:v>
                </c:pt>
                <c:pt idx="24">
                  <c:v>1</c:v>
                </c:pt>
                <c:pt idx="25">
                  <c:v>1</c:v>
                </c:pt>
                <c:pt idx="26">
                  <c:v>0.7</c:v>
                </c:pt>
                <c:pt idx="27">
                  <c:v>0.7142857142857143</c:v>
                </c:pt>
                <c:pt idx="28">
                  <c:v>0.77777777777777779</c:v>
                </c:pt>
                <c:pt idx="29">
                  <c:v>0.9</c:v>
                </c:pt>
                <c:pt idx="30">
                  <c:v>0.88888888888888884</c:v>
                </c:pt>
                <c:pt idx="31">
                  <c:v>0.83333333333333337</c:v>
                </c:pt>
                <c:pt idx="32">
                  <c:v>2.5</c:v>
                </c:pt>
                <c:pt idx="33">
                  <c:v>1</c:v>
                </c:pt>
                <c:pt idx="34">
                  <c:v>1.25</c:v>
                </c:pt>
                <c:pt idx="35">
                  <c:v>0.83333333333333337</c:v>
                </c:pt>
                <c:pt idx="36">
                  <c:v>1</c:v>
                </c:pt>
                <c:pt idx="37">
                  <c:v>0.875</c:v>
                </c:pt>
                <c:pt idx="38">
                  <c:v>3</c:v>
                </c:pt>
                <c:pt idx="39">
                  <c:v>3.5</c:v>
                </c:pt>
                <c:pt idx="40">
                  <c:v>2.6666666666666665</c:v>
                </c:pt>
                <c:pt idx="41">
                  <c:v>1</c:v>
                </c:pt>
                <c:pt idx="42">
                  <c:v>0.72727272727272729</c:v>
                </c:pt>
                <c:pt idx="43">
                  <c:v>0.5714285714285714</c:v>
                </c:pt>
                <c:pt idx="44">
                  <c:v>0.6</c:v>
                </c:pt>
                <c:pt idx="45">
                  <c:v>0.77777777777777779</c:v>
                </c:pt>
                <c:pt idx="46">
                  <c:v>1</c:v>
                </c:pt>
                <c:pt idx="47">
                  <c:v>0.5714285714285714</c:v>
                </c:pt>
                <c:pt idx="48">
                  <c:v>0.9</c:v>
                </c:pt>
                <c:pt idx="49">
                  <c:v>1.1111111111111112</c:v>
                </c:pt>
                <c:pt idx="50">
                  <c:v>0.88888888888888884</c:v>
                </c:pt>
                <c:pt idx="51">
                  <c:v>0.75</c:v>
                </c:pt>
                <c:pt idx="52">
                  <c:v>0.72727272727272729</c:v>
                </c:pt>
                <c:pt idx="53">
                  <c:v>1.1428571428571428</c:v>
                </c:pt>
                <c:pt idx="54">
                  <c:v>2</c:v>
                </c:pt>
                <c:pt idx="55">
                  <c:v>1.4</c:v>
                </c:pt>
                <c:pt idx="56">
                  <c:v>0.88888888888888884</c:v>
                </c:pt>
                <c:pt idx="57">
                  <c:v>1</c:v>
                </c:pt>
                <c:pt idx="58">
                  <c:v>2.6666666666666665</c:v>
                </c:pt>
                <c:pt idx="59">
                  <c:v>3</c:v>
                </c:pt>
                <c:pt idx="60">
                  <c:v>5</c:v>
                </c:pt>
                <c:pt idx="61">
                  <c:v>2.6666666666666665</c:v>
                </c:pt>
                <c:pt idx="62">
                  <c:v>4</c:v>
                </c:pt>
                <c:pt idx="63">
                  <c:v>1.6</c:v>
                </c:pt>
                <c:pt idx="64">
                  <c:v>2.6666666666666665</c:v>
                </c:pt>
                <c:pt idx="65">
                  <c:v>1.8</c:v>
                </c:pt>
                <c:pt idx="66">
                  <c:v>2.3333333333333335</c:v>
                </c:pt>
                <c:pt idx="67">
                  <c:v>2.3333333333333335</c:v>
                </c:pt>
                <c:pt idx="68">
                  <c:v>2.3333333333333335</c:v>
                </c:pt>
                <c:pt idx="69">
                  <c:v>1.4</c:v>
                </c:pt>
                <c:pt idx="70">
                  <c:v>2</c:v>
                </c:pt>
                <c:pt idx="71">
                  <c:v>1.75</c:v>
                </c:pt>
                <c:pt idx="72">
                  <c:v>1.6666666666666667</c:v>
                </c:pt>
                <c:pt idx="73">
                  <c:v>1</c:v>
                </c:pt>
                <c:pt idx="74">
                  <c:v>1.1428571428571428</c:v>
                </c:pt>
                <c:pt idx="75">
                  <c:v>2.3333333333333335</c:v>
                </c:pt>
                <c:pt idx="76">
                  <c:v>1.3333333333333333</c:v>
                </c:pt>
                <c:pt idx="77">
                  <c:v>2.3333333333333335</c:v>
                </c:pt>
                <c:pt idx="78">
                  <c:v>1.25</c:v>
                </c:pt>
                <c:pt idx="79">
                  <c:v>1.2857142857142858</c:v>
                </c:pt>
                <c:pt idx="80">
                  <c:v>0.88888888888888884</c:v>
                </c:pt>
                <c:pt idx="81">
                  <c:v>1.5</c:v>
                </c:pt>
                <c:pt idx="82">
                  <c:v>4.5</c:v>
                </c:pt>
                <c:pt idx="83">
                  <c:v>6.5</c:v>
                </c:pt>
                <c:pt idx="84">
                  <c:v>5</c:v>
                </c:pt>
                <c:pt idx="85">
                  <c:v>3.75</c:v>
                </c:pt>
                <c:pt idx="86">
                  <c:v>5.333333333333333</c:v>
                </c:pt>
                <c:pt idx="87">
                  <c:v>5.5</c:v>
                </c:pt>
                <c:pt idx="88">
                  <c:v>3.6666666666666665</c:v>
                </c:pt>
                <c:pt idx="89">
                  <c:v>5.5</c:v>
                </c:pt>
                <c:pt idx="90">
                  <c:v>4.666666666666667</c:v>
                </c:pt>
                <c:pt idx="91">
                  <c:v>6</c:v>
                </c:pt>
                <c:pt idx="92">
                  <c:v>4</c:v>
                </c:pt>
                <c:pt idx="93">
                  <c:v>4</c:v>
                </c:pt>
                <c:pt idx="94">
                  <c:v>2.8333333333333335</c:v>
                </c:pt>
                <c:pt idx="95">
                  <c:v>4.75</c:v>
                </c:pt>
                <c:pt idx="96">
                  <c:v>2.8333333333333335</c:v>
                </c:pt>
                <c:pt idx="97">
                  <c:v>5</c:v>
                </c:pt>
                <c:pt idx="98">
                  <c:v>3.75</c:v>
                </c:pt>
                <c:pt idx="99">
                  <c:v>3</c:v>
                </c:pt>
                <c:pt idx="100">
                  <c:v>2.7777777777777777</c:v>
                </c:pt>
                <c:pt idx="101">
                  <c:v>7</c:v>
                </c:pt>
                <c:pt idx="102">
                  <c:v>3.4</c:v>
                </c:pt>
                <c:pt idx="103">
                  <c:v>2.2857142857142856</c:v>
                </c:pt>
                <c:pt idx="104">
                  <c:v>8.5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CF-4FE4-9C6E-65D3DBAC4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462"/>
        <c:axId val="13861728"/>
      </c:scatterChart>
      <c:valAx>
        <c:axId val="882462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卷目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13861728"/>
        <c:crosses val="autoZero"/>
        <c:crossBetween val="midCat"/>
      </c:valAx>
      <c:valAx>
        <c:axId val="1386172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zh-CN" altLang="en-US" sz="1000" b="0" strike="noStrike" spc="-1">
                    <a:solidFill>
                      <a:srgbClr val="595959"/>
                    </a:solidFill>
                    <a:latin typeface="Calibri"/>
                  </a:rPr>
                  <a:t>一年看幾天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zh-CN"/>
          </a:p>
        </c:txPr>
        <c:crossAx val="88246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90360</xdr:colOff>
      <xdr:row>11</xdr:row>
      <xdr:rowOff>110160</xdr:rowOff>
    </xdr:from>
    <xdr:to>
      <xdr:col>15</xdr:col>
      <xdr:colOff>668880</xdr:colOff>
      <xdr:row>27</xdr:row>
      <xdr:rowOff>107640</xdr:rowOff>
    </xdr:to>
    <xdr:graphicFrame macro="">
      <xdr:nvGraphicFramePr>
        <xdr:cNvPr id="2" name="图表 3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06"/>
  <sheetViews>
    <sheetView zoomScaleNormal="100" workbookViewId="0">
      <pane ySplit="1" topLeftCell="A74" activePane="bottomLeft" state="frozen"/>
      <selection pane="bottomLeft" activeCell="E106" sqref="E106"/>
    </sheetView>
  </sheetViews>
  <sheetFormatPr defaultColWidth="8.6328125" defaultRowHeight="14" x14ac:dyDescent="0.25"/>
  <cols>
    <col min="1" max="1" width="7.7265625" customWidth="1"/>
    <col min="2" max="2" width="5.7265625" customWidth="1"/>
    <col min="3" max="4" width="12.7265625" style="1" customWidth="1"/>
    <col min="5" max="7" width="9.7265625" customWidth="1"/>
    <col min="8" max="8" width="7.7265625" customWidth="1"/>
    <col min="9" max="9" width="14.08984375" customWidth="1"/>
    <col min="15" max="15" width="16.36328125" customWidth="1"/>
    <col min="16" max="16" width="18.6328125" customWidth="1"/>
    <col min="17" max="17" width="16.36328125" customWidth="1"/>
    <col min="18" max="18" width="18.6328125" customWidth="1"/>
  </cols>
  <sheetData>
    <row r="1" spans="1:18" s="3" customFormat="1" x14ac:dyDescent="0.25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5" t="s">
        <v>14</v>
      </c>
      <c r="Q1" s="3" t="s">
        <v>15</v>
      </c>
      <c r="R1" s="5" t="s">
        <v>16</v>
      </c>
    </row>
    <row r="2" spans="1:18" x14ac:dyDescent="0.25">
      <c r="A2">
        <v>101</v>
      </c>
      <c r="B2" t="str">
        <f t="shared" ref="B2:B33" si="0">"卷"&amp;ROW(B1)</f>
        <v>卷1</v>
      </c>
      <c r="C2" s="1">
        <v>44019</v>
      </c>
      <c r="D2" s="1">
        <v>44042</v>
      </c>
      <c r="E2">
        <f t="shared" ref="E2:E33" si="1">D2-C2+1</f>
        <v>24</v>
      </c>
      <c r="F2">
        <v>-403</v>
      </c>
      <c r="G2">
        <v>-369</v>
      </c>
      <c r="H2">
        <f t="shared" ref="H2:H33" si="2">IF(F2*G2&lt;0,ABS(F2)+ABS(G2),G2-F2+1)</f>
        <v>35</v>
      </c>
      <c r="I2">
        <f t="shared" ref="I2:I33" si="3">E2/H2</f>
        <v>0.68571428571428572</v>
      </c>
      <c r="K2" t="s">
        <v>17</v>
      </c>
      <c r="L2">
        <v>68</v>
      </c>
      <c r="M2">
        <v>220</v>
      </c>
      <c r="N2">
        <f t="shared" ref="N2:N8" si="4">M2-$F$2</f>
        <v>623</v>
      </c>
      <c r="O2">
        <f t="shared" ref="O2:O8" si="5">L2*$L$10</f>
        <v>702.01904761904768</v>
      </c>
      <c r="P2" s="1">
        <f t="shared" ref="P2:P8" si="6">$C$2+O2</f>
        <v>44721.019047619047</v>
      </c>
      <c r="Q2">
        <f t="shared" ref="Q2:Q8" si="7">(M2-$F$2)*$L$11</f>
        <v>857.78846202530053</v>
      </c>
      <c r="R2" s="1">
        <f t="shared" ref="R2:R8" si="8">$C$2+Q2</f>
        <v>44876.788462025303</v>
      </c>
    </row>
    <row r="3" spans="1:18" x14ac:dyDescent="0.25">
      <c r="A3">
        <v>102</v>
      </c>
      <c r="B3" t="str">
        <f t="shared" si="0"/>
        <v>卷2</v>
      </c>
      <c r="C3" s="1">
        <v>44042</v>
      </c>
      <c r="D3" s="1">
        <v>44071</v>
      </c>
      <c r="E3">
        <f t="shared" si="1"/>
        <v>30</v>
      </c>
      <c r="F3">
        <f t="shared" ref="F3:F34" si="9">G2+1</f>
        <v>-368</v>
      </c>
      <c r="G3">
        <v>-321</v>
      </c>
      <c r="H3">
        <f t="shared" si="2"/>
        <v>48</v>
      </c>
      <c r="I3">
        <f t="shared" si="3"/>
        <v>0.625</v>
      </c>
      <c r="K3" t="s">
        <v>18</v>
      </c>
      <c r="L3">
        <v>78</v>
      </c>
      <c r="M3">
        <v>280</v>
      </c>
      <c r="N3">
        <f t="shared" si="4"/>
        <v>683</v>
      </c>
      <c r="O3">
        <f t="shared" si="5"/>
        <v>805.25714285714287</v>
      </c>
      <c r="P3" s="1">
        <f t="shared" si="6"/>
        <v>44824.257142857146</v>
      </c>
      <c r="Q3">
        <f t="shared" si="7"/>
        <v>940.40051294266493</v>
      </c>
      <c r="R3" s="1">
        <f t="shared" si="8"/>
        <v>44959.400512942666</v>
      </c>
    </row>
    <row r="4" spans="1:18" x14ac:dyDescent="0.25">
      <c r="A4">
        <v>103</v>
      </c>
      <c r="B4" t="str">
        <f t="shared" si="0"/>
        <v>卷3</v>
      </c>
      <c r="C4" s="1">
        <v>44072</v>
      </c>
      <c r="D4" s="1">
        <v>44099</v>
      </c>
      <c r="E4">
        <f t="shared" si="1"/>
        <v>28</v>
      </c>
      <c r="F4">
        <f t="shared" si="9"/>
        <v>-320</v>
      </c>
      <c r="G4">
        <v>-298</v>
      </c>
      <c r="H4">
        <f t="shared" si="2"/>
        <v>23</v>
      </c>
      <c r="I4">
        <f t="shared" si="3"/>
        <v>1.2173913043478262</v>
      </c>
      <c r="K4" t="s">
        <v>19</v>
      </c>
      <c r="L4">
        <v>118</v>
      </c>
      <c r="M4">
        <v>420</v>
      </c>
      <c r="N4">
        <f t="shared" si="4"/>
        <v>823</v>
      </c>
      <c r="O4">
        <f t="shared" si="5"/>
        <v>1218.2095238095239</v>
      </c>
      <c r="P4" s="1">
        <f t="shared" si="6"/>
        <v>45237.209523809521</v>
      </c>
      <c r="Q4">
        <f t="shared" si="7"/>
        <v>1133.1619650831819</v>
      </c>
      <c r="R4" s="1">
        <f t="shared" si="8"/>
        <v>45152.161965083185</v>
      </c>
    </row>
    <row r="5" spans="1:18" x14ac:dyDescent="0.25">
      <c r="A5">
        <v>104</v>
      </c>
      <c r="B5" t="str">
        <f t="shared" si="0"/>
        <v>卷4</v>
      </c>
      <c r="C5" s="1">
        <v>44099</v>
      </c>
      <c r="D5" s="1">
        <v>44121</v>
      </c>
      <c r="E5">
        <f t="shared" si="1"/>
        <v>23</v>
      </c>
      <c r="F5">
        <f t="shared" si="9"/>
        <v>-297</v>
      </c>
      <c r="G5">
        <v>-273</v>
      </c>
      <c r="H5">
        <f t="shared" si="2"/>
        <v>25</v>
      </c>
      <c r="I5">
        <f t="shared" si="3"/>
        <v>0.92</v>
      </c>
      <c r="K5" t="s">
        <v>20</v>
      </c>
      <c r="L5">
        <v>176</v>
      </c>
      <c r="M5">
        <v>589</v>
      </c>
      <c r="N5">
        <f t="shared" si="4"/>
        <v>992</v>
      </c>
      <c r="O5">
        <f t="shared" si="5"/>
        <v>1816.9904761904763</v>
      </c>
      <c r="P5" s="1">
        <f t="shared" si="6"/>
        <v>45835.990476190476</v>
      </c>
      <c r="Q5">
        <f t="shared" si="7"/>
        <v>1365.8525751670918</v>
      </c>
      <c r="R5" s="1">
        <f t="shared" si="8"/>
        <v>45384.85257516709</v>
      </c>
    </row>
    <row r="6" spans="1:18" x14ac:dyDescent="0.25">
      <c r="A6">
        <v>105</v>
      </c>
      <c r="B6" t="str">
        <f t="shared" si="0"/>
        <v>卷5</v>
      </c>
      <c r="C6" s="1">
        <v>44122</v>
      </c>
      <c r="D6" s="1">
        <v>44145</v>
      </c>
      <c r="E6">
        <f t="shared" si="1"/>
        <v>24</v>
      </c>
      <c r="F6">
        <f t="shared" si="9"/>
        <v>-272</v>
      </c>
      <c r="G6">
        <v>-256</v>
      </c>
      <c r="H6">
        <f t="shared" si="2"/>
        <v>17</v>
      </c>
      <c r="I6">
        <f t="shared" si="3"/>
        <v>1.411764705882353</v>
      </c>
      <c r="K6" t="s">
        <v>21</v>
      </c>
      <c r="L6">
        <v>265</v>
      </c>
      <c r="M6">
        <v>907</v>
      </c>
      <c r="N6">
        <f t="shared" si="4"/>
        <v>1310</v>
      </c>
      <c r="O6">
        <f t="shared" si="5"/>
        <v>2735.8095238095239</v>
      </c>
      <c r="P6" s="1">
        <f t="shared" si="6"/>
        <v>46754.809523809527</v>
      </c>
      <c r="Q6">
        <f t="shared" si="7"/>
        <v>1803.6964450291232</v>
      </c>
      <c r="R6" s="1">
        <f t="shared" si="8"/>
        <v>45822.69644502912</v>
      </c>
    </row>
    <row r="7" spans="1:18" x14ac:dyDescent="0.25">
      <c r="A7">
        <v>201</v>
      </c>
      <c r="B7" t="str">
        <f t="shared" si="0"/>
        <v>卷6</v>
      </c>
      <c r="C7" s="1">
        <v>44146</v>
      </c>
      <c r="D7" s="1">
        <v>44171</v>
      </c>
      <c r="E7">
        <f t="shared" si="1"/>
        <v>26</v>
      </c>
      <c r="F7">
        <f t="shared" si="9"/>
        <v>-255</v>
      </c>
      <c r="G7">
        <v>-228</v>
      </c>
      <c r="H7">
        <f t="shared" si="2"/>
        <v>28</v>
      </c>
      <c r="I7">
        <f t="shared" si="3"/>
        <v>0.9285714285714286</v>
      </c>
      <c r="K7" t="s">
        <v>22</v>
      </c>
      <c r="L7">
        <v>294</v>
      </c>
      <c r="M7">
        <v>959</v>
      </c>
      <c r="N7">
        <f t="shared" si="4"/>
        <v>1362</v>
      </c>
      <c r="O7">
        <f t="shared" si="5"/>
        <v>3035.2000000000003</v>
      </c>
      <c r="P7" s="1">
        <f t="shared" si="6"/>
        <v>47054.2</v>
      </c>
      <c r="Q7">
        <f t="shared" si="7"/>
        <v>1875.2935558241722</v>
      </c>
      <c r="R7" s="1">
        <f t="shared" si="8"/>
        <v>45894.293555824173</v>
      </c>
    </row>
    <row r="8" spans="1:18" x14ac:dyDescent="0.25">
      <c r="A8">
        <v>202</v>
      </c>
      <c r="B8" t="str">
        <f t="shared" si="0"/>
        <v>卷7</v>
      </c>
      <c r="C8" s="1">
        <v>44172</v>
      </c>
      <c r="D8" s="1">
        <v>44187</v>
      </c>
      <c r="E8">
        <f t="shared" si="1"/>
        <v>16</v>
      </c>
      <c r="F8">
        <f t="shared" si="9"/>
        <v>-227</v>
      </c>
      <c r="G8">
        <v>-209</v>
      </c>
      <c r="H8">
        <f t="shared" si="2"/>
        <v>19</v>
      </c>
      <c r="I8">
        <f t="shared" si="3"/>
        <v>0.84210526315789469</v>
      </c>
      <c r="K8" t="s">
        <v>23</v>
      </c>
      <c r="L8" s="6">
        <v>294</v>
      </c>
      <c r="M8" s="6">
        <v>959</v>
      </c>
      <c r="N8">
        <f t="shared" si="4"/>
        <v>1362</v>
      </c>
      <c r="O8">
        <f t="shared" si="5"/>
        <v>3035.2000000000003</v>
      </c>
      <c r="P8" s="1">
        <f t="shared" si="6"/>
        <v>47054.2</v>
      </c>
      <c r="Q8">
        <f t="shared" si="7"/>
        <v>1875.2935558241722</v>
      </c>
      <c r="R8" s="1">
        <f t="shared" si="8"/>
        <v>45894.293555824173</v>
      </c>
    </row>
    <row r="9" spans="1:18" x14ac:dyDescent="0.25">
      <c r="A9">
        <v>203</v>
      </c>
      <c r="B9" t="str">
        <f t="shared" si="0"/>
        <v>卷8</v>
      </c>
      <c r="C9" s="1">
        <v>44188</v>
      </c>
      <c r="D9" s="1">
        <v>44202</v>
      </c>
      <c r="E9">
        <f t="shared" si="1"/>
        <v>15</v>
      </c>
      <c r="F9">
        <f t="shared" si="9"/>
        <v>-208</v>
      </c>
      <c r="G9">
        <v>-207</v>
      </c>
      <c r="H9">
        <f t="shared" si="2"/>
        <v>2</v>
      </c>
      <c r="I9">
        <f t="shared" si="3"/>
        <v>7.5</v>
      </c>
    </row>
    <row r="10" spans="1:18" x14ac:dyDescent="0.25">
      <c r="A10">
        <v>301</v>
      </c>
      <c r="B10" t="str">
        <f t="shared" si="0"/>
        <v>卷9</v>
      </c>
      <c r="C10" s="1">
        <v>44203</v>
      </c>
      <c r="D10" s="1">
        <v>44207</v>
      </c>
      <c r="E10">
        <f t="shared" si="1"/>
        <v>5</v>
      </c>
      <c r="F10">
        <f t="shared" si="9"/>
        <v>-206</v>
      </c>
      <c r="G10">
        <v>-205</v>
      </c>
      <c r="H10">
        <f t="shared" si="2"/>
        <v>2</v>
      </c>
      <c r="I10">
        <f t="shared" si="3"/>
        <v>2.5</v>
      </c>
      <c r="K10" t="s">
        <v>24</v>
      </c>
      <c r="L10">
        <f>AVERAGE(E:E)</f>
        <v>10.323809523809524</v>
      </c>
    </row>
    <row r="11" spans="1:18" x14ac:dyDescent="0.25">
      <c r="A11">
        <v>302</v>
      </c>
      <c r="B11" t="str">
        <f t="shared" si="0"/>
        <v>卷10</v>
      </c>
      <c r="C11" s="1">
        <v>44207</v>
      </c>
      <c r="D11" s="1">
        <v>44212</v>
      </c>
      <c r="E11">
        <f t="shared" si="1"/>
        <v>6</v>
      </c>
      <c r="F11">
        <f t="shared" si="9"/>
        <v>-204</v>
      </c>
      <c r="G11">
        <v>-203</v>
      </c>
      <c r="H11">
        <f t="shared" si="2"/>
        <v>2</v>
      </c>
      <c r="I11">
        <f t="shared" si="3"/>
        <v>3</v>
      </c>
      <c r="K11" t="s">
        <v>8</v>
      </c>
      <c r="L11">
        <f>AVEDEV(I:I)</f>
        <v>1.376867515289407</v>
      </c>
    </row>
    <row r="12" spans="1:18" x14ac:dyDescent="0.25">
      <c r="A12">
        <v>303</v>
      </c>
      <c r="B12" t="str">
        <f t="shared" si="0"/>
        <v>卷11</v>
      </c>
      <c r="C12" s="1">
        <v>44213</v>
      </c>
      <c r="D12" s="1">
        <v>44220</v>
      </c>
      <c r="E12">
        <f t="shared" si="1"/>
        <v>8</v>
      </c>
      <c r="F12">
        <f t="shared" si="9"/>
        <v>-202</v>
      </c>
      <c r="G12">
        <v>-200</v>
      </c>
      <c r="H12">
        <f t="shared" si="2"/>
        <v>3</v>
      </c>
      <c r="I12">
        <f t="shared" si="3"/>
        <v>2.6666666666666665</v>
      </c>
    </row>
    <row r="13" spans="1:18" x14ac:dyDescent="0.25">
      <c r="A13">
        <v>304</v>
      </c>
      <c r="B13" t="str">
        <f t="shared" si="0"/>
        <v>卷12</v>
      </c>
      <c r="C13" s="1">
        <v>44221</v>
      </c>
      <c r="D13" s="1">
        <v>44229</v>
      </c>
      <c r="E13">
        <f t="shared" si="1"/>
        <v>9</v>
      </c>
      <c r="F13">
        <f t="shared" si="9"/>
        <v>-199</v>
      </c>
      <c r="G13">
        <v>-188</v>
      </c>
      <c r="H13">
        <f t="shared" si="2"/>
        <v>12</v>
      </c>
      <c r="I13">
        <f t="shared" si="3"/>
        <v>0.75</v>
      </c>
    </row>
    <row r="14" spans="1:18" x14ac:dyDescent="0.25">
      <c r="A14">
        <v>305</v>
      </c>
      <c r="B14" t="str">
        <f t="shared" si="0"/>
        <v>卷13</v>
      </c>
      <c r="C14" s="1">
        <v>44229</v>
      </c>
      <c r="D14" s="1">
        <v>44238</v>
      </c>
      <c r="E14">
        <f t="shared" si="1"/>
        <v>10</v>
      </c>
      <c r="F14">
        <f t="shared" si="9"/>
        <v>-187</v>
      </c>
      <c r="G14">
        <v>-178</v>
      </c>
      <c r="H14">
        <f t="shared" si="2"/>
        <v>10</v>
      </c>
      <c r="I14">
        <f t="shared" si="3"/>
        <v>1</v>
      </c>
    </row>
    <row r="15" spans="1:18" x14ac:dyDescent="0.25">
      <c r="A15">
        <v>306</v>
      </c>
      <c r="B15" t="str">
        <f t="shared" si="0"/>
        <v>卷14</v>
      </c>
      <c r="C15" s="1">
        <v>44239</v>
      </c>
      <c r="D15" s="1">
        <v>44247</v>
      </c>
      <c r="E15">
        <f t="shared" si="1"/>
        <v>9</v>
      </c>
      <c r="F15">
        <f t="shared" si="9"/>
        <v>-177</v>
      </c>
      <c r="G15">
        <v>-170</v>
      </c>
      <c r="H15">
        <f t="shared" si="2"/>
        <v>8</v>
      </c>
      <c r="I15">
        <f t="shared" si="3"/>
        <v>1.125</v>
      </c>
    </row>
    <row r="16" spans="1:18" x14ac:dyDescent="0.25">
      <c r="A16">
        <v>307</v>
      </c>
      <c r="B16" t="str">
        <f t="shared" si="0"/>
        <v>卷15</v>
      </c>
      <c r="C16" s="1">
        <v>44248</v>
      </c>
      <c r="D16" s="1">
        <v>44255</v>
      </c>
      <c r="E16">
        <f t="shared" si="1"/>
        <v>8</v>
      </c>
      <c r="F16">
        <f t="shared" si="9"/>
        <v>-169</v>
      </c>
      <c r="G16">
        <v>-155</v>
      </c>
      <c r="H16">
        <f t="shared" si="2"/>
        <v>15</v>
      </c>
      <c r="I16">
        <f t="shared" si="3"/>
        <v>0.53333333333333333</v>
      </c>
    </row>
    <row r="17" spans="1:9" x14ac:dyDescent="0.25">
      <c r="A17">
        <v>308</v>
      </c>
      <c r="B17" t="str">
        <f t="shared" si="0"/>
        <v>卷16</v>
      </c>
      <c r="C17" s="1">
        <v>44256</v>
      </c>
      <c r="D17" s="1">
        <v>44264</v>
      </c>
      <c r="E17">
        <f t="shared" si="1"/>
        <v>9</v>
      </c>
      <c r="F17">
        <f t="shared" si="9"/>
        <v>-154</v>
      </c>
      <c r="G17">
        <v>-141</v>
      </c>
      <c r="H17">
        <f t="shared" si="2"/>
        <v>14</v>
      </c>
      <c r="I17">
        <f t="shared" si="3"/>
        <v>0.6428571428571429</v>
      </c>
    </row>
    <row r="18" spans="1:9" x14ac:dyDescent="0.25">
      <c r="A18">
        <v>309</v>
      </c>
      <c r="B18" t="str">
        <f t="shared" si="0"/>
        <v>卷17</v>
      </c>
      <c r="C18" s="1">
        <v>44265</v>
      </c>
      <c r="D18" s="1">
        <v>44271</v>
      </c>
      <c r="E18">
        <f t="shared" si="1"/>
        <v>7</v>
      </c>
      <c r="F18">
        <f t="shared" si="9"/>
        <v>-140</v>
      </c>
      <c r="G18">
        <v>-134</v>
      </c>
      <c r="H18">
        <f t="shared" si="2"/>
        <v>7</v>
      </c>
      <c r="I18">
        <f t="shared" si="3"/>
        <v>1</v>
      </c>
    </row>
    <row r="19" spans="1:9" x14ac:dyDescent="0.25">
      <c r="A19">
        <v>310</v>
      </c>
      <c r="B19" t="str">
        <f t="shared" si="0"/>
        <v>卷18</v>
      </c>
      <c r="C19" s="1">
        <v>44272</v>
      </c>
      <c r="D19" s="1">
        <v>44278</v>
      </c>
      <c r="E19">
        <f t="shared" si="1"/>
        <v>7</v>
      </c>
      <c r="F19">
        <f t="shared" si="9"/>
        <v>-133</v>
      </c>
      <c r="G19">
        <v>-125</v>
      </c>
      <c r="H19">
        <f t="shared" si="2"/>
        <v>9</v>
      </c>
      <c r="I19">
        <f t="shared" si="3"/>
        <v>0.77777777777777779</v>
      </c>
    </row>
    <row r="20" spans="1:9" x14ac:dyDescent="0.25">
      <c r="A20">
        <v>311</v>
      </c>
      <c r="B20" t="str">
        <f t="shared" si="0"/>
        <v>卷19</v>
      </c>
      <c r="C20" s="1">
        <v>44279</v>
      </c>
      <c r="D20" s="1">
        <v>44287</v>
      </c>
      <c r="E20">
        <f t="shared" si="1"/>
        <v>9</v>
      </c>
      <c r="F20">
        <f t="shared" si="9"/>
        <v>-124</v>
      </c>
      <c r="G20">
        <v>-119</v>
      </c>
      <c r="H20">
        <f t="shared" si="2"/>
        <v>6</v>
      </c>
      <c r="I20">
        <f t="shared" si="3"/>
        <v>1.5</v>
      </c>
    </row>
    <row r="21" spans="1:9" x14ac:dyDescent="0.25">
      <c r="A21">
        <v>312</v>
      </c>
      <c r="B21" t="str">
        <f t="shared" si="0"/>
        <v>卷20</v>
      </c>
      <c r="C21" s="1">
        <v>44287</v>
      </c>
      <c r="D21" s="1">
        <v>44293</v>
      </c>
      <c r="E21">
        <f t="shared" si="1"/>
        <v>7</v>
      </c>
      <c r="F21">
        <f t="shared" si="9"/>
        <v>-118</v>
      </c>
      <c r="G21">
        <v>-110</v>
      </c>
      <c r="H21">
        <f t="shared" si="2"/>
        <v>9</v>
      </c>
      <c r="I21">
        <f t="shared" si="3"/>
        <v>0.77777777777777779</v>
      </c>
    </row>
    <row r="22" spans="1:9" x14ac:dyDescent="0.25">
      <c r="A22">
        <v>313</v>
      </c>
      <c r="B22" t="str">
        <f t="shared" si="0"/>
        <v>卷21</v>
      </c>
      <c r="C22" s="1">
        <v>44294</v>
      </c>
      <c r="D22" s="1">
        <v>44300</v>
      </c>
      <c r="E22">
        <f t="shared" si="1"/>
        <v>7</v>
      </c>
      <c r="F22">
        <f t="shared" si="9"/>
        <v>-109</v>
      </c>
      <c r="G22">
        <v>-99</v>
      </c>
      <c r="H22">
        <f t="shared" si="2"/>
        <v>11</v>
      </c>
      <c r="I22">
        <f t="shared" si="3"/>
        <v>0.63636363636363635</v>
      </c>
    </row>
    <row r="23" spans="1:9" x14ac:dyDescent="0.25">
      <c r="A23">
        <v>314</v>
      </c>
      <c r="B23" t="str">
        <f t="shared" si="0"/>
        <v>卷22</v>
      </c>
      <c r="C23" s="1">
        <v>44300</v>
      </c>
      <c r="D23" s="1">
        <v>44307</v>
      </c>
      <c r="E23">
        <f t="shared" si="1"/>
        <v>8</v>
      </c>
      <c r="F23">
        <f t="shared" si="9"/>
        <v>-98</v>
      </c>
      <c r="G23">
        <v>-87</v>
      </c>
      <c r="H23">
        <f t="shared" si="2"/>
        <v>12</v>
      </c>
      <c r="I23">
        <f t="shared" si="3"/>
        <v>0.66666666666666663</v>
      </c>
    </row>
    <row r="24" spans="1:9" x14ac:dyDescent="0.25">
      <c r="A24">
        <v>315</v>
      </c>
      <c r="B24" t="str">
        <f t="shared" si="0"/>
        <v>卷23</v>
      </c>
      <c r="C24" s="1">
        <v>44307</v>
      </c>
      <c r="D24" s="1">
        <v>44316</v>
      </c>
      <c r="E24">
        <f t="shared" si="1"/>
        <v>10</v>
      </c>
      <c r="F24">
        <f t="shared" si="9"/>
        <v>-86</v>
      </c>
      <c r="G24">
        <v>-75</v>
      </c>
      <c r="H24">
        <f t="shared" si="2"/>
        <v>12</v>
      </c>
      <c r="I24">
        <f t="shared" si="3"/>
        <v>0.83333333333333337</v>
      </c>
    </row>
    <row r="25" spans="1:9" x14ac:dyDescent="0.25">
      <c r="A25">
        <v>316</v>
      </c>
      <c r="B25" t="str">
        <f t="shared" si="0"/>
        <v>卷24</v>
      </c>
      <c r="C25" s="1">
        <v>44317</v>
      </c>
      <c r="D25" s="1">
        <v>44325</v>
      </c>
      <c r="E25">
        <f t="shared" si="1"/>
        <v>9</v>
      </c>
      <c r="F25">
        <f t="shared" si="9"/>
        <v>-74</v>
      </c>
      <c r="G25">
        <v>-68</v>
      </c>
      <c r="H25">
        <f t="shared" si="2"/>
        <v>7</v>
      </c>
      <c r="I25">
        <f t="shared" si="3"/>
        <v>1.2857142857142858</v>
      </c>
    </row>
    <row r="26" spans="1:9" x14ac:dyDescent="0.25">
      <c r="A26">
        <v>317</v>
      </c>
      <c r="B26" t="str">
        <f t="shared" si="0"/>
        <v>卷25</v>
      </c>
      <c r="C26" s="1">
        <v>44325</v>
      </c>
      <c r="D26" s="1">
        <v>44330</v>
      </c>
      <c r="E26">
        <f t="shared" si="1"/>
        <v>6</v>
      </c>
      <c r="F26">
        <f t="shared" si="9"/>
        <v>-67</v>
      </c>
      <c r="G26">
        <v>-62</v>
      </c>
      <c r="H26">
        <f t="shared" si="2"/>
        <v>6</v>
      </c>
      <c r="I26">
        <f t="shared" si="3"/>
        <v>1</v>
      </c>
    </row>
    <row r="27" spans="1:9" x14ac:dyDescent="0.25">
      <c r="A27">
        <v>318</v>
      </c>
      <c r="B27" t="str">
        <f t="shared" si="0"/>
        <v>卷26</v>
      </c>
      <c r="C27" s="1">
        <v>44331</v>
      </c>
      <c r="D27" s="1">
        <v>44333</v>
      </c>
      <c r="E27">
        <f t="shared" si="1"/>
        <v>3</v>
      </c>
      <c r="F27">
        <f t="shared" si="9"/>
        <v>-61</v>
      </c>
      <c r="G27">
        <v>-59</v>
      </c>
      <c r="H27">
        <f t="shared" si="2"/>
        <v>3</v>
      </c>
      <c r="I27">
        <f t="shared" si="3"/>
        <v>1</v>
      </c>
    </row>
    <row r="28" spans="1:9" x14ac:dyDescent="0.25">
      <c r="A28">
        <v>319</v>
      </c>
      <c r="B28" t="str">
        <f t="shared" si="0"/>
        <v>卷27</v>
      </c>
      <c r="C28" s="1">
        <v>44334</v>
      </c>
      <c r="D28" s="1">
        <v>44340</v>
      </c>
      <c r="E28">
        <f t="shared" si="1"/>
        <v>7</v>
      </c>
      <c r="F28">
        <f t="shared" si="9"/>
        <v>-58</v>
      </c>
      <c r="G28">
        <v>-49</v>
      </c>
      <c r="H28">
        <f t="shared" si="2"/>
        <v>10</v>
      </c>
      <c r="I28">
        <f t="shared" si="3"/>
        <v>0.7</v>
      </c>
    </row>
    <row r="29" spans="1:9" x14ac:dyDescent="0.25">
      <c r="A29">
        <v>320</v>
      </c>
      <c r="B29" t="str">
        <f t="shared" si="0"/>
        <v>卷28</v>
      </c>
      <c r="C29" s="1">
        <v>44341</v>
      </c>
      <c r="D29" s="1">
        <v>44345</v>
      </c>
      <c r="E29">
        <f t="shared" si="1"/>
        <v>5</v>
      </c>
      <c r="F29">
        <f t="shared" si="9"/>
        <v>-48</v>
      </c>
      <c r="G29">
        <v>-42</v>
      </c>
      <c r="H29">
        <f t="shared" si="2"/>
        <v>7</v>
      </c>
      <c r="I29">
        <f t="shared" si="3"/>
        <v>0.7142857142857143</v>
      </c>
    </row>
    <row r="30" spans="1:9" x14ac:dyDescent="0.25">
      <c r="A30">
        <v>321</v>
      </c>
      <c r="B30" t="str">
        <f t="shared" si="0"/>
        <v>卷29</v>
      </c>
      <c r="C30" s="1">
        <v>44346</v>
      </c>
      <c r="D30" s="1">
        <v>44352</v>
      </c>
      <c r="E30">
        <f t="shared" si="1"/>
        <v>7</v>
      </c>
      <c r="F30">
        <f t="shared" si="9"/>
        <v>-41</v>
      </c>
      <c r="G30">
        <v>-33</v>
      </c>
      <c r="H30">
        <f t="shared" si="2"/>
        <v>9</v>
      </c>
      <c r="I30">
        <f t="shared" si="3"/>
        <v>0.77777777777777779</v>
      </c>
    </row>
    <row r="31" spans="1:9" x14ac:dyDescent="0.25">
      <c r="A31">
        <v>322</v>
      </c>
      <c r="B31" t="str">
        <f t="shared" si="0"/>
        <v>卷30</v>
      </c>
      <c r="C31" s="1">
        <v>44353</v>
      </c>
      <c r="D31" s="1">
        <v>44361</v>
      </c>
      <c r="E31">
        <f t="shared" si="1"/>
        <v>9</v>
      </c>
      <c r="F31">
        <f t="shared" si="9"/>
        <v>-32</v>
      </c>
      <c r="G31">
        <v>-23</v>
      </c>
      <c r="H31">
        <f t="shared" si="2"/>
        <v>10</v>
      </c>
      <c r="I31">
        <f t="shared" si="3"/>
        <v>0.9</v>
      </c>
    </row>
    <row r="32" spans="1:9" x14ac:dyDescent="0.25">
      <c r="A32">
        <v>323</v>
      </c>
      <c r="B32" t="str">
        <f t="shared" si="0"/>
        <v>卷31</v>
      </c>
      <c r="C32" s="1">
        <v>44361</v>
      </c>
      <c r="D32" s="1">
        <v>44368</v>
      </c>
      <c r="E32">
        <f t="shared" si="1"/>
        <v>8</v>
      </c>
      <c r="F32">
        <f t="shared" si="9"/>
        <v>-22</v>
      </c>
      <c r="G32">
        <v>-14</v>
      </c>
      <c r="H32">
        <f t="shared" si="2"/>
        <v>9</v>
      </c>
      <c r="I32">
        <f t="shared" si="3"/>
        <v>0.88888888888888884</v>
      </c>
    </row>
    <row r="33" spans="1:9" x14ac:dyDescent="0.25">
      <c r="A33">
        <v>324</v>
      </c>
      <c r="B33" t="str">
        <f t="shared" si="0"/>
        <v>卷32</v>
      </c>
      <c r="C33" s="1">
        <v>44369</v>
      </c>
      <c r="D33" s="1">
        <v>44373</v>
      </c>
      <c r="E33">
        <f t="shared" si="1"/>
        <v>5</v>
      </c>
      <c r="F33">
        <f t="shared" si="9"/>
        <v>-13</v>
      </c>
      <c r="G33">
        <v>-8</v>
      </c>
      <c r="H33">
        <f t="shared" si="2"/>
        <v>6</v>
      </c>
      <c r="I33">
        <f t="shared" si="3"/>
        <v>0.83333333333333337</v>
      </c>
    </row>
    <row r="34" spans="1:9" x14ac:dyDescent="0.25">
      <c r="A34">
        <v>325</v>
      </c>
      <c r="B34" t="str">
        <f t="shared" ref="B34:B65" si="10">"卷"&amp;ROW(B33)</f>
        <v>卷33</v>
      </c>
      <c r="C34" s="1">
        <v>44373</v>
      </c>
      <c r="D34" s="1">
        <v>44377</v>
      </c>
      <c r="E34">
        <f t="shared" ref="E34:E65" si="11">D34-C34+1</f>
        <v>5</v>
      </c>
      <c r="F34">
        <f t="shared" si="9"/>
        <v>-7</v>
      </c>
      <c r="G34">
        <v>-6</v>
      </c>
      <c r="H34">
        <f t="shared" ref="H34:H65" si="12">IF(F34*G34&lt;0,ABS(F34)+ABS(G34),G34-F34+1)</f>
        <v>2</v>
      </c>
      <c r="I34">
        <f t="shared" ref="I34:I65" si="13">E34/H34</f>
        <v>2.5</v>
      </c>
    </row>
    <row r="35" spans="1:9" x14ac:dyDescent="0.25">
      <c r="A35">
        <v>326</v>
      </c>
      <c r="B35" t="str">
        <f t="shared" si="10"/>
        <v>卷34</v>
      </c>
      <c r="C35" s="1">
        <v>44378</v>
      </c>
      <c r="D35" s="1">
        <v>44380</v>
      </c>
      <c r="E35">
        <f t="shared" si="11"/>
        <v>3</v>
      </c>
      <c r="F35">
        <f t="shared" ref="F35:F66" si="14">G34+1</f>
        <v>-5</v>
      </c>
      <c r="G35">
        <v>-3</v>
      </c>
      <c r="H35">
        <f t="shared" si="12"/>
        <v>3</v>
      </c>
      <c r="I35">
        <f t="shared" si="13"/>
        <v>1</v>
      </c>
    </row>
    <row r="36" spans="1:9" x14ac:dyDescent="0.25">
      <c r="A36">
        <v>327</v>
      </c>
      <c r="B36" t="str">
        <f t="shared" si="10"/>
        <v>卷35</v>
      </c>
      <c r="C36" s="1">
        <v>44381</v>
      </c>
      <c r="D36" s="1">
        <v>44385</v>
      </c>
      <c r="E36">
        <f t="shared" si="11"/>
        <v>5</v>
      </c>
      <c r="F36">
        <f t="shared" si="14"/>
        <v>-2</v>
      </c>
      <c r="G36">
        <v>2</v>
      </c>
      <c r="H36">
        <f t="shared" si="12"/>
        <v>4</v>
      </c>
      <c r="I36">
        <f t="shared" si="13"/>
        <v>1.25</v>
      </c>
    </row>
    <row r="37" spans="1:9" x14ac:dyDescent="0.25">
      <c r="A37">
        <v>328</v>
      </c>
      <c r="B37" t="str">
        <f t="shared" si="10"/>
        <v>卷36</v>
      </c>
      <c r="C37" s="1">
        <v>44386</v>
      </c>
      <c r="D37" s="1">
        <v>44390</v>
      </c>
      <c r="E37">
        <f t="shared" si="11"/>
        <v>5</v>
      </c>
      <c r="F37">
        <f t="shared" si="14"/>
        <v>3</v>
      </c>
      <c r="G37">
        <v>8</v>
      </c>
      <c r="H37">
        <f t="shared" si="12"/>
        <v>6</v>
      </c>
      <c r="I37">
        <f t="shared" si="13"/>
        <v>0.83333333333333337</v>
      </c>
    </row>
    <row r="38" spans="1:9" x14ac:dyDescent="0.25">
      <c r="A38">
        <v>401</v>
      </c>
      <c r="B38" t="str">
        <f t="shared" si="10"/>
        <v>卷37</v>
      </c>
      <c r="C38" s="1">
        <v>44391</v>
      </c>
      <c r="D38" s="1">
        <v>44396</v>
      </c>
      <c r="E38">
        <f t="shared" si="11"/>
        <v>6</v>
      </c>
      <c r="F38">
        <f t="shared" si="14"/>
        <v>9</v>
      </c>
      <c r="G38">
        <v>14</v>
      </c>
      <c r="H38">
        <f t="shared" si="12"/>
        <v>6</v>
      </c>
      <c r="I38">
        <f t="shared" si="13"/>
        <v>1</v>
      </c>
    </row>
    <row r="39" spans="1:9" x14ac:dyDescent="0.25">
      <c r="A39">
        <v>402</v>
      </c>
      <c r="B39" t="str">
        <f t="shared" si="10"/>
        <v>卷38</v>
      </c>
      <c r="C39" s="1">
        <v>44397</v>
      </c>
      <c r="D39" s="1">
        <v>44403</v>
      </c>
      <c r="E39">
        <f t="shared" si="11"/>
        <v>7</v>
      </c>
      <c r="F39">
        <f t="shared" si="14"/>
        <v>15</v>
      </c>
      <c r="G39">
        <v>22</v>
      </c>
      <c r="H39">
        <f t="shared" si="12"/>
        <v>8</v>
      </c>
      <c r="I39">
        <f t="shared" si="13"/>
        <v>0.875</v>
      </c>
    </row>
    <row r="40" spans="1:9" x14ac:dyDescent="0.25">
      <c r="A40">
        <v>403</v>
      </c>
      <c r="B40" t="str">
        <f t="shared" si="10"/>
        <v>卷39</v>
      </c>
      <c r="C40" s="1">
        <v>44404</v>
      </c>
      <c r="D40" s="1">
        <v>44409</v>
      </c>
      <c r="E40">
        <f t="shared" si="11"/>
        <v>6</v>
      </c>
      <c r="F40">
        <f t="shared" si="14"/>
        <v>23</v>
      </c>
      <c r="G40">
        <v>24</v>
      </c>
      <c r="H40">
        <f t="shared" si="12"/>
        <v>2</v>
      </c>
      <c r="I40">
        <f t="shared" si="13"/>
        <v>3</v>
      </c>
    </row>
    <row r="41" spans="1:9" x14ac:dyDescent="0.25">
      <c r="A41">
        <v>501</v>
      </c>
      <c r="B41" t="str">
        <f t="shared" si="10"/>
        <v>卷40</v>
      </c>
      <c r="C41" s="1">
        <v>44410</v>
      </c>
      <c r="D41" s="1">
        <v>44416</v>
      </c>
      <c r="E41">
        <f t="shared" si="11"/>
        <v>7</v>
      </c>
      <c r="F41">
        <f t="shared" si="14"/>
        <v>25</v>
      </c>
      <c r="G41">
        <v>26</v>
      </c>
      <c r="H41">
        <f t="shared" si="12"/>
        <v>2</v>
      </c>
      <c r="I41">
        <f t="shared" si="13"/>
        <v>3.5</v>
      </c>
    </row>
    <row r="42" spans="1:9" x14ac:dyDescent="0.25">
      <c r="A42">
        <v>502</v>
      </c>
      <c r="B42" t="str">
        <f t="shared" si="10"/>
        <v>卷41</v>
      </c>
      <c r="C42" s="1">
        <v>44417</v>
      </c>
      <c r="D42" s="1">
        <v>44424</v>
      </c>
      <c r="E42">
        <f t="shared" si="11"/>
        <v>8</v>
      </c>
      <c r="F42">
        <f t="shared" si="14"/>
        <v>27</v>
      </c>
      <c r="G42">
        <v>29</v>
      </c>
      <c r="H42">
        <f t="shared" si="12"/>
        <v>3</v>
      </c>
      <c r="I42">
        <f t="shared" si="13"/>
        <v>2.6666666666666665</v>
      </c>
    </row>
    <row r="43" spans="1:9" x14ac:dyDescent="0.25">
      <c r="A43">
        <v>503</v>
      </c>
      <c r="B43" t="str">
        <f t="shared" si="10"/>
        <v>卷42</v>
      </c>
      <c r="C43" s="1">
        <v>44425</v>
      </c>
      <c r="D43" s="1">
        <v>44430</v>
      </c>
      <c r="E43">
        <f t="shared" si="11"/>
        <v>6</v>
      </c>
      <c r="F43">
        <f t="shared" si="14"/>
        <v>30</v>
      </c>
      <c r="G43">
        <v>35</v>
      </c>
      <c r="H43">
        <f t="shared" si="12"/>
        <v>6</v>
      </c>
      <c r="I43">
        <f t="shared" si="13"/>
        <v>1</v>
      </c>
    </row>
    <row r="44" spans="1:9" x14ac:dyDescent="0.25">
      <c r="A44">
        <v>504</v>
      </c>
      <c r="B44" t="str">
        <f t="shared" si="10"/>
        <v>卷43</v>
      </c>
      <c r="C44" s="1">
        <v>44431</v>
      </c>
      <c r="D44" s="1">
        <v>44438</v>
      </c>
      <c r="E44">
        <f t="shared" si="11"/>
        <v>8</v>
      </c>
      <c r="F44">
        <f t="shared" si="14"/>
        <v>36</v>
      </c>
      <c r="G44">
        <v>46</v>
      </c>
      <c r="H44">
        <f t="shared" si="12"/>
        <v>11</v>
      </c>
      <c r="I44">
        <f t="shared" si="13"/>
        <v>0.72727272727272729</v>
      </c>
    </row>
    <row r="45" spans="1:9" x14ac:dyDescent="0.25">
      <c r="A45">
        <v>505</v>
      </c>
      <c r="B45" t="str">
        <f t="shared" si="10"/>
        <v>卷44</v>
      </c>
      <c r="C45" s="1">
        <v>44439</v>
      </c>
      <c r="D45" s="1">
        <v>44446</v>
      </c>
      <c r="E45">
        <f t="shared" si="11"/>
        <v>8</v>
      </c>
      <c r="F45">
        <f t="shared" si="14"/>
        <v>47</v>
      </c>
      <c r="G45">
        <v>60</v>
      </c>
      <c r="H45">
        <f t="shared" si="12"/>
        <v>14</v>
      </c>
      <c r="I45">
        <f t="shared" si="13"/>
        <v>0.5714285714285714</v>
      </c>
    </row>
    <row r="46" spans="1:9" x14ac:dyDescent="0.25">
      <c r="A46">
        <v>506</v>
      </c>
      <c r="B46" t="str">
        <f t="shared" si="10"/>
        <v>卷45</v>
      </c>
      <c r="C46" s="1">
        <v>44447</v>
      </c>
      <c r="D46" s="1">
        <v>44455</v>
      </c>
      <c r="E46">
        <f t="shared" si="11"/>
        <v>9</v>
      </c>
      <c r="F46">
        <f t="shared" si="14"/>
        <v>61</v>
      </c>
      <c r="G46">
        <v>75</v>
      </c>
      <c r="H46">
        <f t="shared" si="12"/>
        <v>15</v>
      </c>
      <c r="I46">
        <f t="shared" si="13"/>
        <v>0.6</v>
      </c>
    </row>
    <row r="47" spans="1:9" x14ac:dyDescent="0.25">
      <c r="A47">
        <v>507</v>
      </c>
      <c r="B47" t="str">
        <f t="shared" si="10"/>
        <v>卷46</v>
      </c>
      <c r="C47" s="1">
        <f t="shared" ref="C47:C69" si="15">D46+1</f>
        <v>44456</v>
      </c>
      <c r="D47" s="1">
        <v>44462</v>
      </c>
      <c r="E47">
        <f t="shared" si="11"/>
        <v>7</v>
      </c>
      <c r="F47">
        <f t="shared" si="14"/>
        <v>76</v>
      </c>
      <c r="G47">
        <v>84</v>
      </c>
      <c r="H47">
        <f t="shared" si="12"/>
        <v>9</v>
      </c>
      <c r="I47">
        <f t="shared" si="13"/>
        <v>0.77777777777777779</v>
      </c>
    </row>
    <row r="48" spans="1:9" x14ac:dyDescent="0.25">
      <c r="A48">
        <v>508</v>
      </c>
      <c r="B48" t="str">
        <f t="shared" si="10"/>
        <v>卷47</v>
      </c>
      <c r="C48" s="1">
        <f t="shared" si="15"/>
        <v>44463</v>
      </c>
      <c r="D48" s="1">
        <v>44469</v>
      </c>
      <c r="E48">
        <f t="shared" si="11"/>
        <v>7</v>
      </c>
      <c r="F48">
        <f t="shared" si="14"/>
        <v>85</v>
      </c>
      <c r="G48">
        <v>91</v>
      </c>
      <c r="H48">
        <f t="shared" si="12"/>
        <v>7</v>
      </c>
      <c r="I48">
        <f t="shared" si="13"/>
        <v>1</v>
      </c>
    </row>
    <row r="49" spans="1:9" x14ac:dyDescent="0.25">
      <c r="A49">
        <v>509</v>
      </c>
      <c r="B49" t="str">
        <f t="shared" si="10"/>
        <v>卷48</v>
      </c>
      <c r="C49" s="1">
        <f t="shared" si="15"/>
        <v>44470</v>
      </c>
      <c r="D49" s="1">
        <v>44477</v>
      </c>
      <c r="E49">
        <f t="shared" si="11"/>
        <v>8</v>
      </c>
      <c r="F49">
        <f t="shared" si="14"/>
        <v>92</v>
      </c>
      <c r="G49">
        <v>105</v>
      </c>
      <c r="H49">
        <f t="shared" si="12"/>
        <v>14</v>
      </c>
      <c r="I49">
        <f t="shared" si="13"/>
        <v>0.5714285714285714</v>
      </c>
    </row>
    <row r="50" spans="1:9" x14ac:dyDescent="0.25">
      <c r="A50">
        <v>510</v>
      </c>
      <c r="B50" t="str">
        <f t="shared" si="10"/>
        <v>卷49</v>
      </c>
      <c r="C50" s="1">
        <f t="shared" si="15"/>
        <v>44478</v>
      </c>
      <c r="D50" s="1">
        <v>44486</v>
      </c>
      <c r="E50">
        <f t="shared" si="11"/>
        <v>9</v>
      </c>
      <c r="F50">
        <f t="shared" si="14"/>
        <v>106</v>
      </c>
      <c r="G50">
        <v>115</v>
      </c>
      <c r="H50">
        <f t="shared" si="12"/>
        <v>10</v>
      </c>
      <c r="I50">
        <f t="shared" si="13"/>
        <v>0.9</v>
      </c>
    </row>
    <row r="51" spans="1:9" x14ac:dyDescent="0.25">
      <c r="A51">
        <v>511</v>
      </c>
      <c r="B51" t="str">
        <f t="shared" si="10"/>
        <v>卷50</v>
      </c>
      <c r="C51" s="1">
        <f t="shared" si="15"/>
        <v>44487</v>
      </c>
      <c r="D51" s="1">
        <v>44496</v>
      </c>
      <c r="E51">
        <f t="shared" si="11"/>
        <v>10</v>
      </c>
      <c r="F51">
        <f t="shared" si="14"/>
        <v>116</v>
      </c>
      <c r="G51">
        <v>124</v>
      </c>
      <c r="H51">
        <f t="shared" si="12"/>
        <v>9</v>
      </c>
      <c r="I51">
        <f t="shared" si="13"/>
        <v>1.1111111111111112</v>
      </c>
    </row>
    <row r="52" spans="1:9" x14ac:dyDescent="0.25">
      <c r="A52">
        <v>512</v>
      </c>
      <c r="B52" t="str">
        <f t="shared" si="10"/>
        <v>卷51</v>
      </c>
      <c r="C52" s="1">
        <f t="shared" si="15"/>
        <v>44497</v>
      </c>
      <c r="D52" s="1">
        <v>44504</v>
      </c>
      <c r="E52">
        <f t="shared" si="11"/>
        <v>8</v>
      </c>
      <c r="F52">
        <f t="shared" si="14"/>
        <v>125</v>
      </c>
      <c r="G52">
        <v>133</v>
      </c>
      <c r="H52">
        <f t="shared" si="12"/>
        <v>9</v>
      </c>
      <c r="I52">
        <f t="shared" si="13"/>
        <v>0.88888888888888884</v>
      </c>
    </row>
    <row r="53" spans="1:9" x14ac:dyDescent="0.25">
      <c r="A53">
        <v>513</v>
      </c>
      <c r="B53" t="str">
        <f t="shared" si="10"/>
        <v>卷52</v>
      </c>
      <c r="C53" s="1">
        <f t="shared" si="15"/>
        <v>44505</v>
      </c>
      <c r="D53" s="1">
        <v>44513</v>
      </c>
      <c r="E53">
        <f t="shared" si="11"/>
        <v>9</v>
      </c>
      <c r="F53">
        <f t="shared" si="14"/>
        <v>134</v>
      </c>
      <c r="G53">
        <v>145</v>
      </c>
      <c r="H53">
        <f t="shared" si="12"/>
        <v>12</v>
      </c>
      <c r="I53">
        <f t="shared" si="13"/>
        <v>0.75</v>
      </c>
    </row>
    <row r="54" spans="1:9" x14ac:dyDescent="0.25">
      <c r="A54">
        <v>514</v>
      </c>
      <c r="B54" t="str">
        <f t="shared" si="10"/>
        <v>卷53</v>
      </c>
      <c r="C54" s="1">
        <f t="shared" si="15"/>
        <v>44514</v>
      </c>
      <c r="D54" s="1">
        <v>44521</v>
      </c>
      <c r="E54">
        <f t="shared" si="11"/>
        <v>8</v>
      </c>
      <c r="F54">
        <f t="shared" si="14"/>
        <v>146</v>
      </c>
      <c r="G54">
        <v>156</v>
      </c>
      <c r="H54">
        <f t="shared" si="12"/>
        <v>11</v>
      </c>
      <c r="I54">
        <f t="shared" si="13"/>
        <v>0.72727272727272729</v>
      </c>
    </row>
    <row r="55" spans="1:9" x14ac:dyDescent="0.25">
      <c r="A55">
        <v>515</v>
      </c>
      <c r="B55" t="str">
        <f t="shared" si="10"/>
        <v>卷54</v>
      </c>
      <c r="C55" s="1">
        <f t="shared" si="15"/>
        <v>44522</v>
      </c>
      <c r="D55" s="1">
        <v>44529</v>
      </c>
      <c r="E55">
        <f t="shared" si="11"/>
        <v>8</v>
      </c>
      <c r="F55">
        <f t="shared" si="14"/>
        <v>157</v>
      </c>
      <c r="G55">
        <v>163</v>
      </c>
      <c r="H55">
        <f t="shared" si="12"/>
        <v>7</v>
      </c>
      <c r="I55">
        <f t="shared" si="13"/>
        <v>1.1428571428571428</v>
      </c>
    </row>
    <row r="56" spans="1:9" x14ac:dyDescent="0.25">
      <c r="A56">
        <v>516</v>
      </c>
      <c r="B56" t="str">
        <f t="shared" si="10"/>
        <v>卷55</v>
      </c>
      <c r="C56" s="1">
        <f t="shared" si="15"/>
        <v>44530</v>
      </c>
      <c r="D56" s="1">
        <v>44535</v>
      </c>
      <c r="E56">
        <f t="shared" si="11"/>
        <v>6</v>
      </c>
      <c r="F56">
        <f t="shared" si="14"/>
        <v>164</v>
      </c>
      <c r="G56">
        <v>166</v>
      </c>
      <c r="H56">
        <f t="shared" si="12"/>
        <v>3</v>
      </c>
      <c r="I56">
        <f t="shared" si="13"/>
        <v>2</v>
      </c>
    </row>
    <row r="57" spans="1:9" x14ac:dyDescent="0.25">
      <c r="A57">
        <v>517</v>
      </c>
      <c r="B57" t="str">
        <f t="shared" si="10"/>
        <v>卷56</v>
      </c>
      <c r="C57" s="1">
        <f t="shared" si="15"/>
        <v>44536</v>
      </c>
      <c r="D57" s="1">
        <v>44542</v>
      </c>
      <c r="E57">
        <f t="shared" si="11"/>
        <v>7</v>
      </c>
      <c r="F57">
        <f t="shared" si="14"/>
        <v>167</v>
      </c>
      <c r="G57">
        <v>171</v>
      </c>
      <c r="H57">
        <f t="shared" si="12"/>
        <v>5</v>
      </c>
      <c r="I57">
        <f t="shared" si="13"/>
        <v>1.4</v>
      </c>
    </row>
    <row r="58" spans="1:9" x14ac:dyDescent="0.25">
      <c r="A58">
        <v>518</v>
      </c>
      <c r="B58" t="str">
        <f t="shared" si="10"/>
        <v>卷57</v>
      </c>
      <c r="C58" s="1">
        <f t="shared" si="15"/>
        <v>44543</v>
      </c>
      <c r="D58" s="1">
        <v>44550</v>
      </c>
      <c r="E58">
        <f t="shared" si="11"/>
        <v>8</v>
      </c>
      <c r="F58">
        <f t="shared" si="14"/>
        <v>172</v>
      </c>
      <c r="G58">
        <v>180</v>
      </c>
      <c r="H58">
        <f t="shared" si="12"/>
        <v>9</v>
      </c>
      <c r="I58">
        <f t="shared" si="13"/>
        <v>0.88888888888888884</v>
      </c>
    </row>
    <row r="59" spans="1:9" x14ac:dyDescent="0.25">
      <c r="A59">
        <v>519</v>
      </c>
      <c r="B59" t="str">
        <f t="shared" si="10"/>
        <v>卷58</v>
      </c>
      <c r="C59" s="1">
        <f t="shared" si="15"/>
        <v>44551</v>
      </c>
      <c r="D59" s="1">
        <v>44557</v>
      </c>
      <c r="E59">
        <f t="shared" si="11"/>
        <v>7</v>
      </c>
      <c r="F59">
        <f t="shared" si="14"/>
        <v>181</v>
      </c>
      <c r="G59">
        <v>187</v>
      </c>
      <c r="H59">
        <f t="shared" si="12"/>
        <v>7</v>
      </c>
      <c r="I59">
        <f t="shared" si="13"/>
        <v>1</v>
      </c>
    </row>
    <row r="60" spans="1:9" x14ac:dyDescent="0.25">
      <c r="A60">
        <v>520</v>
      </c>
      <c r="B60" t="str">
        <f t="shared" si="10"/>
        <v>卷59</v>
      </c>
      <c r="C60" s="1">
        <f t="shared" si="15"/>
        <v>44558</v>
      </c>
      <c r="D60" s="1">
        <v>44565</v>
      </c>
      <c r="E60">
        <f t="shared" si="11"/>
        <v>8</v>
      </c>
      <c r="F60">
        <f t="shared" si="14"/>
        <v>188</v>
      </c>
      <c r="G60">
        <v>190</v>
      </c>
      <c r="H60">
        <f t="shared" si="12"/>
        <v>3</v>
      </c>
      <c r="I60">
        <f t="shared" si="13"/>
        <v>2.6666666666666665</v>
      </c>
    </row>
    <row r="61" spans="1:9" x14ac:dyDescent="0.25">
      <c r="A61">
        <v>521</v>
      </c>
      <c r="B61" t="str">
        <f t="shared" si="10"/>
        <v>卷60</v>
      </c>
      <c r="C61" s="1">
        <f t="shared" si="15"/>
        <v>44566</v>
      </c>
      <c r="D61" s="1">
        <v>44574</v>
      </c>
      <c r="E61">
        <f t="shared" si="11"/>
        <v>9</v>
      </c>
      <c r="F61">
        <f t="shared" si="14"/>
        <v>191</v>
      </c>
      <c r="G61">
        <v>193</v>
      </c>
      <c r="H61">
        <f t="shared" si="12"/>
        <v>3</v>
      </c>
      <c r="I61">
        <f t="shared" si="13"/>
        <v>3</v>
      </c>
    </row>
    <row r="62" spans="1:9" x14ac:dyDescent="0.25">
      <c r="A62">
        <v>522</v>
      </c>
      <c r="B62" t="str">
        <f t="shared" si="10"/>
        <v>卷61</v>
      </c>
      <c r="C62" s="1">
        <f t="shared" si="15"/>
        <v>44575</v>
      </c>
      <c r="D62" s="1">
        <v>44584</v>
      </c>
      <c r="E62">
        <f t="shared" si="11"/>
        <v>10</v>
      </c>
      <c r="F62">
        <f t="shared" si="14"/>
        <v>194</v>
      </c>
      <c r="G62">
        <v>195</v>
      </c>
      <c r="H62">
        <f t="shared" si="12"/>
        <v>2</v>
      </c>
      <c r="I62">
        <f t="shared" si="13"/>
        <v>5</v>
      </c>
    </row>
    <row r="63" spans="1:9" x14ac:dyDescent="0.25">
      <c r="A63">
        <v>523</v>
      </c>
      <c r="B63" t="str">
        <f t="shared" si="10"/>
        <v>卷62</v>
      </c>
      <c r="C63" s="1">
        <f t="shared" si="15"/>
        <v>44585</v>
      </c>
      <c r="D63" s="1">
        <v>44592</v>
      </c>
      <c r="E63">
        <f t="shared" si="11"/>
        <v>8</v>
      </c>
      <c r="F63">
        <f t="shared" si="14"/>
        <v>196</v>
      </c>
      <c r="G63">
        <v>198</v>
      </c>
      <c r="H63">
        <f t="shared" si="12"/>
        <v>3</v>
      </c>
      <c r="I63">
        <f t="shared" si="13"/>
        <v>2.6666666666666665</v>
      </c>
    </row>
    <row r="64" spans="1:9" x14ac:dyDescent="0.25">
      <c r="A64">
        <v>524</v>
      </c>
      <c r="B64" t="str">
        <f t="shared" si="10"/>
        <v>卷63</v>
      </c>
      <c r="C64" s="1">
        <f t="shared" si="15"/>
        <v>44593</v>
      </c>
      <c r="D64" s="1">
        <v>44600</v>
      </c>
      <c r="E64">
        <f t="shared" si="11"/>
        <v>8</v>
      </c>
      <c r="F64">
        <f t="shared" si="14"/>
        <v>199</v>
      </c>
      <c r="G64">
        <v>200</v>
      </c>
      <c r="H64">
        <f t="shared" si="12"/>
        <v>2</v>
      </c>
      <c r="I64">
        <f t="shared" si="13"/>
        <v>4</v>
      </c>
    </row>
    <row r="65" spans="1:9" x14ac:dyDescent="0.25">
      <c r="A65">
        <v>525</v>
      </c>
      <c r="B65" t="str">
        <f t="shared" si="10"/>
        <v>卷64</v>
      </c>
      <c r="C65" s="1">
        <f t="shared" si="15"/>
        <v>44601</v>
      </c>
      <c r="D65" s="1">
        <v>44608</v>
      </c>
      <c r="E65">
        <f t="shared" si="11"/>
        <v>8</v>
      </c>
      <c r="F65">
        <f t="shared" si="14"/>
        <v>201</v>
      </c>
      <c r="G65">
        <v>205</v>
      </c>
      <c r="H65">
        <f t="shared" si="12"/>
        <v>5</v>
      </c>
      <c r="I65">
        <f t="shared" si="13"/>
        <v>1.6</v>
      </c>
    </row>
    <row r="66" spans="1:9" x14ac:dyDescent="0.25">
      <c r="A66">
        <v>526</v>
      </c>
      <c r="B66" t="str">
        <f t="shared" ref="B66:B106" si="16">"卷"&amp;ROW(B65)</f>
        <v>卷65</v>
      </c>
      <c r="C66" s="1">
        <f t="shared" si="15"/>
        <v>44609</v>
      </c>
      <c r="D66" s="1">
        <v>44616</v>
      </c>
      <c r="E66">
        <f t="shared" ref="E66:E85" si="17">D66-C66+1</f>
        <v>8</v>
      </c>
      <c r="F66">
        <f t="shared" si="14"/>
        <v>206</v>
      </c>
      <c r="G66">
        <v>208</v>
      </c>
      <c r="H66">
        <f t="shared" ref="H66:H85" si="18">IF(F66*G66&lt;0,ABS(F66)+ABS(G66),G66-F66+1)</f>
        <v>3</v>
      </c>
      <c r="I66">
        <f t="shared" ref="I66:I85" si="19">E66/H66</f>
        <v>2.6666666666666665</v>
      </c>
    </row>
    <row r="67" spans="1:9" x14ac:dyDescent="0.25">
      <c r="A67">
        <v>527</v>
      </c>
      <c r="B67" t="str">
        <f t="shared" si="16"/>
        <v>卷66</v>
      </c>
      <c r="C67" s="1">
        <f t="shared" si="15"/>
        <v>44617</v>
      </c>
      <c r="D67" s="1">
        <v>44625</v>
      </c>
      <c r="E67">
        <f t="shared" si="17"/>
        <v>9</v>
      </c>
      <c r="F67">
        <f t="shared" ref="F67:F85" si="20">G66+1</f>
        <v>209</v>
      </c>
      <c r="G67">
        <v>213</v>
      </c>
      <c r="H67">
        <f t="shared" si="18"/>
        <v>5</v>
      </c>
      <c r="I67">
        <f t="shared" si="19"/>
        <v>1.8</v>
      </c>
    </row>
    <row r="68" spans="1:9" x14ac:dyDescent="0.25">
      <c r="A68">
        <v>528</v>
      </c>
      <c r="B68" t="str">
        <f t="shared" si="16"/>
        <v>卷67</v>
      </c>
      <c r="C68" s="1">
        <f t="shared" si="15"/>
        <v>44626</v>
      </c>
      <c r="D68" s="1">
        <v>44632</v>
      </c>
      <c r="E68">
        <f t="shared" si="17"/>
        <v>7</v>
      </c>
      <c r="F68">
        <f t="shared" si="20"/>
        <v>214</v>
      </c>
      <c r="G68">
        <v>216</v>
      </c>
      <c r="H68">
        <f t="shared" si="18"/>
        <v>3</v>
      </c>
      <c r="I68">
        <f t="shared" si="19"/>
        <v>2.3333333333333335</v>
      </c>
    </row>
    <row r="69" spans="1:9" x14ac:dyDescent="0.25">
      <c r="A69">
        <v>529</v>
      </c>
      <c r="B69" t="str">
        <f t="shared" si="16"/>
        <v>卷68</v>
      </c>
      <c r="C69" s="1">
        <f t="shared" si="15"/>
        <v>44633</v>
      </c>
      <c r="D69" s="1">
        <v>44639</v>
      </c>
      <c r="E69">
        <f t="shared" si="17"/>
        <v>7</v>
      </c>
      <c r="F69">
        <f t="shared" si="20"/>
        <v>217</v>
      </c>
      <c r="G69">
        <v>219</v>
      </c>
      <c r="H69">
        <f t="shared" si="18"/>
        <v>3</v>
      </c>
      <c r="I69">
        <f t="shared" si="19"/>
        <v>2.3333333333333335</v>
      </c>
    </row>
    <row r="70" spans="1:9" x14ac:dyDescent="0.25">
      <c r="A70">
        <v>601</v>
      </c>
      <c r="B70" t="str">
        <f t="shared" si="16"/>
        <v>卷69</v>
      </c>
      <c r="C70" s="1">
        <v>44709</v>
      </c>
      <c r="D70" s="1">
        <v>44715</v>
      </c>
      <c r="E70">
        <f t="shared" si="17"/>
        <v>7</v>
      </c>
      <c r="F70">
        <f t="shared" si="20"/>
        <v>220</v>
      </c>
      <c r="G70">
        <v>222</v>
      </c>
      <c r="H70">
        <f t="shared" si="18"/>
        <v>3</v>
      </c>
      <c r="I70">
        <f t="shared" si="19"/>
        <v>2.3333333333333335</v>
      </c>
    </row>
    <row r="71" spans="1:9" x14ac:dyDescent="0.25">
      <c r="A71">
        <v>602</v>
      </c>
      <c r="B71" t="str">
        <f t="shared" si="16"/>
        <v>卷70</v>
      </c>
      <c r="C71" s="1">
        <f t="shared" ref="C71:C79" si="21">D70+1</f>
        <v>44716</v>
      </c>
      <c r="D71" s="1">
        <v>44722</v>
      </c>
      <c r="E71">
        <f t="shared" si="17"/>
        <v>7</v>
      </c>
      <c r="F71">
        <f t="shared" si="20"/>
        <v>223</v>
      </c>
      <c r="G71">
        <v>227</v>
      </c>
      <c r="H71">
        <f t="shared" si="18"/>
        <v>5</v>
      </c>
      <c r="I71">
        <f t="shared" si="19"/>
        <v>1.4</v>
      </c>
    </row>
    <row r="72" spans="1:9" x14ac:dyDescent="0.25">
      <c r="A72">
        <v>603</v>
      </c>
      <c r="B72" t="str">
        <f t="shared" si="16"/>
        <v>卷71</v>
      </c>
      <c r="C72" s="1">
        <f t="shared" si="21"/>
        <v>44723</v>
      </c>
      <c r="D72" s="1">
        <v>44728</v>
      </c>
      <c r="E72">
        <f t="shared" si="17"/>
        <v>6</v>
      </c>
      <c r="F72">
        <f t="shared" si="20"/>
        <v>228</v>
      </c>
      <c r="G72">
        <v>230</v>
      </c>
      <c r="H72">
        <f t="shared" si="18"/>
        <v>3</v>
      </c>
      <c r="I72">
        <f t="shared" si="19"/>
        <v>2</v>
      </c>
    </row>
    <row r="73" spans="1:9" x14ac:dyDescent="0.25">
      <c r="A73">
        <v>604</v>
      </c>
      <c r="B73" t="str">
        <f t="shared" si="16"/>
        <v>卷72</v>
      </c>
      <c r="C73" s="1">
        <f t="shared" si="21"/>
        <v>44729</v>
      </c>
      <c r="D73" s="1">
        <v>44735</v>
      </c>
      <c r="E73">
        <f t="shared" si="17"/>
        <v>7</v>
      </c>
      <c r="F73">
        <f t="shared" si="20"/>
        <v>231</v>
      </c>
      <c r="G73">
        <v>234</v>
      </c>
      <c r="H73">
        <f t="shared" si="18"/>
        <v>4</v>
      </c>
      <c r="I73">
        <f t="shared" si="19"/>
        <v>1.75</v>
      </c>
    </row>
    <row r="74" spans="1:9" x14ac:dyDescent="0.25">
      <c r="A74">
        <v>605</v>
      </c>
      <c r="B74" t="str">
        <f t="shared" si="16"/>
        <v>卷73</v>
      </c>
      <c r="C74" s="1">
        <f t="shared" si="21"/>
        <v>44736</v>
      </c>
      <c r="D74" s="1">
        <v>44740</v>
      </c>
      <c r="E74">
        <f t="shared" si="17"/>
        <v>5</v>
      </c>
      <c r="F74">
        <f t="shared" si="20"/>
        <v>235</v>
      </c>
      <c r="G74">
        <v>237</v>
      </c>
      <c r="H74">
        <f t="shared" si="18"/>
        <v>3</v>
      </c>
      <c r="I74">
        <f t="shared" si="19"/>
        <v>1.6666666666666667</v>
      </c>
    </row>
    <row r="75" spans="1:9" x14ac:dyDescent="0.25">
      <c r="A75">
        <v>606</v>
      </c>
      <c r="B75" t="str">
        <f t="shared" si="16"/>
        <v>卷74</v>
      </c>
      <c r="C75" s="1">
        <f t="shared" si="21"/>
        <v>44741</v>
      </c>
      <c r="D75" s="1">
        <v>44748</v>
      </c>
      <c r="E75">
        <f t="shared" si="17"/>
        <v>8</v>
      </c>
      <c r="F75">
        <f t="shared" si="20"/>
        <v>238</v>
      </c>
      <c r="G75">
        <v>245</v>
      </c>
      <c r="H75">
        <f t="shared" si="18"/>
        <v>8</v>
      </c>
      <c r="I75">
        <f t="shared" si="19"/>
        <v>1</v>
      </c>
    </row>
    <row r="76" spans="1:9" x14ac:dyDescent="0.25">
      <c r="A76">
        <v>607</v>
      </c>
      <c r="B76" t="str">
        <f t="shared" si="16"/>
        <v>卷75</v>
      </c>
      <c r="C76" s="1">
        <f t="shared" si="21"/>
        <v>44749</v>
      </c>
      <c r="D76" s="1">
        <v>44756</v>
      </c>
      <c r="E76">
        <f t="shared" si="17"/>
        <v>8</v>
      </c>
      <c r="F76">
        <f t="shared" si="20"/>
        <v>246</v>
      </c>
      <c r="G76">
        <v>252</v>
      </c>
      <c r="H76">
        <f t="shared" si="18"/>
        <v>7</v>
      </c>
      <c r="I76">
        <f t="shared" si="19"/>
        <v>1.1428571428571428</v>
      </c>
    </row>
    <row r="77" spans="1:9" x14ac:dyDescent="0.25">
      <c r="A77">
        <v>608</v>
      </c>
      <c r="B77" t="str">
        <f t="shared" si="16"/>
        <v>卷76</v>
      </c>
      <c r="C77" s="1">
        <f t="shared" si="21"/>
        <v>44757</v>
      </c>
      <c r="D77" s="1">
        <v>44763</v>
      </c>
      <c r="E77">
        <f t="shared" si="17"/>
        <v>7</v>
      </c>
      <c r="F77">
        <f t="shared" si="20"/>
        <v>253</v>
      </c>
      <c r="G77">
        <v>255</v>
      </c>
      <c r="H77">
        <f t="shared" si="18"/>
        <v>3</v>
      </c>
      <c r="I77">
        <f t="shared" si="19"/>
        <v>2.3333333333333335</v>
      </c>
    </row>
    <row r="78" spans="1:9" x14ac:dyDescent="0.25">
      <c r="A78">
        <v>609</v>
      </c>
      <c r="B78" t="str">
        <f t="shared" si="16"/>
        <v>卷77</v>
      </c>
      <c r="C78" s="1">
        <f t="shared" si="21"/>
        <v>44764</v>
      </c>
      <c r="D78" s="1">
        <v>44771</v>
      </c>
      <c r="E78">
        <f t="shared" si="17"/>
        <v>8</v>
      </c>
      <c r="F78">
        <f t="shared" si="20"/>
        <v>256</v>
      </c>
      <c r="G78">
        <v>261</v>
      </c>
      <c r="H78">
        <f t="shared" si="18"/>
        <v>6</v>
      </c>
      <c r="I78">
        <f t="shared" si="19"/>
        <v>1.3333333333333333</v>
      </c>
    </row>
    <row r="79" spans="1:9" x14ac:dyDescent="0.25">
      <c r="A79">
        <v>610</v>
      </c>
      <c r="B79" t="str">
        <f t="shared" si="16"/>
        <v>卷78</v>
      </c>
      <c r="C79" s="1">
        <f t="shared" si="21"/>
        <v>44772</v>
      </c>
      <c r="D79" s="1">
        <v>44778</v>
      </c>
      <c r="E79">
        <f t="shared" si="17"/>
        <v>7</v>
      </c>
      <c r="F79">
        <f t="shared" si="20"/>
        <v>262</v>
      </c>
      <c r="G79">
        <v>264</v>
      </c>
      <c r="H79">
        <f t="shared" si="18"/>
        <v>3</v>
      </c>
      <c r="I79">
        <f t="shared" si="19"/>
        <v>2.3333333333333335</v>
      </c>
    </row>
    <row r="80" spans="1:9" x14ac:dyDescent="0.25">
      <c r="A80">
        <v>701</v>
      </c>
      <c r="B80" t="str">
        <f t="shared" si="16"/>
        <v>卷79</v>
      </c>
      <c r="C80" s="1">
        <v>44808</v>
      </c>
      <c r="D80" s="1">
        <v>44817</v>
      </c>
      <c r="E80">
        <f t="shared" si="17"/>
        <v>10</v>
      </c>
      <c r="F80">
        <f t="shared" si="20"/>
        <v>265</v>
      </c>
      <c r="G80">
        <v>272</v>
      </c>
      <c r="H80">
        <f t="shared" si="18"/>
        <v>8</v>
      </c>
      <c r="I80">
        <f t="shared" si="19"/>
        <v>1.25</v>
      </c>
    </row>
    <row r="81" spans="1:9" x14ac:dyDescent="0.25">
      <c r="A81">
        <v>702</v>
      </c>
      <c r="B81" t="str">
        <f t="shared" si="16"/>
        <v>卷80</v>
      </c>
      <c r="C81" s="1">
        <v>44820</v>
      </c>
      <c r="D81" s="1">
        <v>44828</v>
      </c>
      <c r="E81">
        <f t="shared" si="17"/>
        <v>9</v>
      </c>
      <c r="F81">
        <f t="shared" si="20"/>
        <v>273</v>
      </c>
      <c r="G81">
        <v>279</v>
      </c>
      <c r="H81">
        <f t="shared" si="18"/>
        <v>7</v>
      </c>
      <c r="I81">
        <f t="shared" si="19"/>
        <v>1.2857142857142858</v>
      </c>
    </row>
    <row r="82" spans="1:9" x14ac:dyDescent="0.25">
      <c r="A82">
        <v>703</v>
      </c>
      <c r="B82" t="str">
        <f t="shared" si="16"/>
        <v>卷81</v>
      </c>
      <c r="C82" s="1">
        <v>44829</v>
      </c>
      <c r="D82" s="1">
        <v>44836</v>
      </c>
      <c r="E82">
        <f t="shared" si="17"/>
        <v>8</v>
      </c>
      <c r="F82">
        <f t="shared" si="20"/>
        <v>280</v>
      </c>
      <c r="G82">
        <v>288</v>
      </c>
      <c r="H82">
        <f t="shared" si="18"/>
        <v>9</v>
      </c>
      <c r="I82">
        <f t="shared" si="19"/>
        <v>0.88888888888888884</v>
      </c>
    </row>
    <row r="83" spans="1:9" x14ac:dyDescent="0.25">
      <c r="A83">
        <v>704</v>
      </c>
      <c r="B83" t="str">
        <f t="shared" si="16"/>
        <v>卷82</v>
      </c>
      <c r="C83" s="7">
        <v>44853</v>
      </c>
      <c r="D83" s="1">
        <v>44867</v>
      </c>
      <c r="E83">
        <f t="shared" si="17"/>
        <v>15</v>
      </c>
      <c r="F83">
        <f t="shared" si="20"/>
        <v>289</v>
      </c>
      <c r="G83">
        <v>298</v>
      </c>
      <c r="H83">
        <f t="shared" si="18"/>
        <v>10</v>
      </c>
      <c r="I83">
        <f t="shared" si="19"/>
        <v>1.5</v>
      </c>
    </row>
    <row r="84" spans="1:9" x14ac:dyDescent="0.25">
      <c r="A84">
        <v>705</v>
      </c>
      <c r="B84" t="str">
        <f t="shared" si="16"/>
        <v>卷83</v>
      </c>
      <c r="C84" s="7">
        <v>44868</v>
      </c>
      <c r="D84" s="1">
        <v>44876</v>
      </c>
      <c r="E84">
        <f t="shared" si="17"/>
        <v>9</v>
      </c>
      <c r="F84">
        <f t="shared" si="20"/>
        <v>299</v>
      </c>
      <c r="G84">
        <v>300</v>
      </c>
      <c r="H84">
        <f t="shared" si="18"/>
        <v>2</v>
      </c>
      <c r="I84">
        <f t="shared" si="19"/>
        <v>4.5</v>
      </c>
    </row>
    <row r="85" spans="1:9" x14ac:dyDescent="0.25">
      <c r="A85">
        <v>706</v>
      </c>
      <c r="B85" t="str">
        <f t="shared" si="16"/>
        <v>卷84</v>
      </c>
      <c r="C85" s="7">
        <v>44877</v>
      </c>
      <c r="D85" s="1">
        <v>44889</v>
      </c>
      <c r="E85">
        <f t="shared" si="17"/>
        <v>13</v>
      </c>
      <c r="F85">
        <f t="shared" si="20"/>
        <v>301</v>
      </c>
      <c r="G85">
        <v>302</v>
      </c>
      <c r="H85">
        <f t="shared" si="18"/>
        <v>2</v>
      </c>
      <c r="I85">
        <f t="shared" si="19"/>
        <v>6.5</v>
      </c>
    </row>
    <row r="86" spans="1:9" x14ac:dyDescent="0.25">
      <c r="A86">
        <v>707</v>
      </c>
      <c r="B86" t="str">
        <f t="shared" si="16"/>
        <v>卷85</v>
      </c>
      <c r="C86" s="7">
        <v>44891</v>
      </c>
      <c r="D86" s="1">
        <v>44900</v>
      </c>
      <c r="E86">
        <f t="shared" ref="E86" si="22">D86-C86+1</f>
        <v>10</v>
      </c>
      <c r="F86">
        <f t="shared" ref="F86" si="23">G85+1</f>
        <v>303</v>
      </c>
      <c r="G86">
        <v>304</v>
      </c>
      <c r="H86">
        <f t="shared" ref="H86" si="24">IF(F86*G86&lt;0,ABS(F86)+ABS(G86),G86-F86+1)</f>
        <v>2</v>
      </c>
      <c r="I86">
        <f t="shared" ref="I86" si="25">E86/H86</f>
        <v>5</v>
      </c>
    </row>
    <row r="87" spans="1:9" x14ac:dyDescent="0.25">
      <c r="A87">
        <v>708</v>
      </c>
      <c r="B87" t="str">
        <f t="shared" si="16"/>
        <v>卷86</v>
      </c>
      <c r="C87" s="7">
        <v>44902</v>
      </c>
      <c r="D87" s="1">
        <v>44916</v>
      </c>
      <c r="E87">
        <f t="shared" ref="E87" si="26">D87-C87+1</f>
        <v>15</v>
      </c>
      <c r="F87">
        <f t="shared" ref="F87" si="27">G86+1</f>
        <v>305</v>
      </c>
      <c r="G87">
        <v>308</v>
      </c>
      <c r="H87">
        <f t="shared" ref="H87" si="28">IF(F87*G87&lt;0,ABS(F87)+ABS(G87),G87-F87+1)</f>
        <v>4</v>
      </c>
      <c r="I87">
        <f t="shared" ref="I87" si="29">E87/H87</f>
        <v>3.75</v>
      </c>
    </row>
    <row r="88" spans="1:9" x14ac:dyDescent="0.25">
      <c r="A88">
        <v>709</v>
      </c>
      <c r="B88" t="str">
        <f t="shared" si="16"/>
        <v>卷87</v>
      </c>
      <c r="C88" s="1">
        <f t="shared" ref="C88" si="30">D87+1</f>
        <v>44917</v>
      </c>
      <c r="D88" s="1">
        <v>44932</v>
      </c>
      <c r="E88">
        <f t="shared" ref="E88" si="31">D88-C88+1</f>
        <v>16</v>
      </c>
      <c r="F88">
        <f t="shared" ref="F88" si="32">G87+1</f>
        <v>309</v>
      </c>
      <c r="G88">
        <v>311</v>
      </c>
      <c r="H88">
        <f t="shared" ref="H88" si="33">IF(F88*G88&lt;0,ABS(F88)+ABS(G88),G88-F88+1)</f>
        <v>3</v>
      </c>
      <c r="I88">
        <f t="shared" ref="I88" si="34">E88/H88</f>
        <v>5.333333333333333</v>
      </c>
    </row>
    <row r="89" spans="1:9" x14ac:dyDescent="0.25">
      <c r="A89">
        <v>710</v>
      </c>
      <c r="B89" t="str">
        <f t="shared" si="16"/>
        <v>卷88</v>
      </c>
      <c r="C89" s="1">
        <f t="shared" ref="C89" si="35">D88+1</f>
        <v>44933</v>
      </c>
      <c r="D89" s="1">
        <v>44943</v>
      </c>
      <c r="E89">
        <f t="shared" ref="E89" si="36">D89-C89+1</f>
        <v>11</v>
      </c>
      <c r="F89">
        <f t="shared" ref="F89" si="37">G88+1</f>
        <v>312</v>
      </c>
      <c r="G89">
        <v>313</v>
      </c>
      <c r="H89">
        <f t="shared" ref="H89" si="38">IF(F89*G89&lt;0,ABS(F89)+ABS(G89),G89-F89+1)</f>
        <v>2</v>
      </c>
      <c r="I89">
        <f t="shared" ref="I89" si="39">E89/H89</f>
        <v>5.5</v>
      </c>
    </row>
    <row r="90" spans="1:9" x14ac:dyDescent="0.25">
      <c r="A90">
        <v>711</v>
      </c>
      <c r="B90" t="str">
        <f t="shared" si="16"/>
        <v>卷89</v>
      </c>
      <c r="C90" s="1">
        <f t="shared" ref="C90:C92" si="40">D89+1</f>
        <v>44944</v>
      </c>
      <c r="D90" s="1">
        <v>44954</v>
      </c>
      <c r="E90">
        <f t="shared" ref="E90" si="41">D90-C90+1</f>
        <v>11</v>
      </c>
      <c r="F90">
        <f t="shared" ref="F90" si="42">G89+1</f>
        <v>314</v>
      </c>
      <c r="G90">
        <v>316</v>
      </c>
      <c r="H90">
        <f t="shared" ref="H90" si="43">IF(F90*G90&lt;0,ABS(F90)+ABS(G90),G90-F90+1)</f>
        <v>3</v>
      </c>
      <c r="I90">
        <f t="shared" ref="I90:I91" si="44">E90/H90</f>
        <v>3.6666666666666665</v>
      </c>
    </row>
    <row r="91" spans="1:9" x14ac:dyDescent="0.25">
      <c r="A91">
        <v>801</v>
      </c>
      <c r="B91" t="str">
        <f t="shared" si="16"/>
        <v>卷90</v>
      </c>
      <c r="C91" s="1">
        <v>45019</v>
      </c>
      <c r="D91" s="1">
        <v>45029</v>
      </c>
      <c r="E91">
        <f t="shared" ref="E91" si="45">D91-C91+1</f>
        <v>11</v>
      </c>
      <c r="F91">
        <f t="shared" ref="F91" si="46">G90+1</f>
        <v>317</v>
      </c>
      <c r="G91">
        <v>318</v>
      </c>
      <c r="H91">
        <f t="shared" ref="H91" si="47">IF(F91*G91&lt;0,ABS(F91)+ABS(G91),G91-F91+1)</f>
        <v>2</v>
      </c>
      <c r="I91">
        <f t="shared" si="44"/>
        <v>5.5</v>
      </c>
    </row>
    <row r="92" spans="1:9" x14ac:dyDescent="0.25">
      <c r="A92">
        <v>802</v>
      </c>
      <c r="B92" t="str">
        <f t="shared" si="16"/>
        <v>卷91</v>
      </c>
      <c r="C92" s="1">
        <f t="shared" si="40"/>
        <v>45030</v>
      </c>
      <c r="D92" s="1">
        <v>45043</v>
      </c>
      <c r="E92">
        <f t="shared" ref="E92" si="48">D92-C92+1</f>
        <v>14</v>
      </c>
      <c r="F92">
        <f t="shared" ref="F92" si="49">G91+1</f>
        <v>319</v>
      </c>
      <c r="G92">
        <v>321</v>
      </c>
      <c r="H92">
        <f t="shared" ref="H92" si="50">IF(F92*G92&lt;0,ABS(F92)+ABS(G92),G92-F92+1)</f>
        <v>3</v>
      </c>
      <c r="I92">
        <f t="shared" ref="I92" si="51">E92/H92</f>
        <v>4.666666666666667</v>
      </c>
    </row>
    <row r="93" spans="1:9" x14ac:dyDescent="0.25">
      <c r="A93">
        <v>803</v>
      </c>
      <c r="B93" t="str">
        <f t="shared" si="16"/>
        <v>卷92</v>
      </c>
      <c r="C93" s="1">
        <f t="shared" ref="C93" si="52">D92+1</f>
        <v>45044</v>
      </c>
      <c r="D93" s="1">
        <v>45055</v>
      </c>
      <c r="E93">
        <f t="shared" ref="E93" si="53">D93-C93+1</f>
        <v>12</v>
      </c>
      <c r="F93">
        <f t="shared" ref="F93" si="54">G92+1</f>
        <v>322</v>
      </c>
      <c r="G93">
        <v>323</v>
      </c>
      <c r="H93">
        <f t="shared" ref="H93" si="55">IF(F93*G93&lt;0,ABS(F93)+ABS(G93),G93-F93+1)</f>
        <v>2</v>
      </c>
      <c r="I93">
        <f t="shared" ref="I93" si="56">E93/H93</f>
        <v>6</v>
      </c>
    </row>
    <row r="94" spans="1:9" x14ac:dyDescent="0.25">
      <c r="A94">
        <v>804</v>
      </c>
      <c r="B94" t="str">
        <f t="shared" si="16"/>
        <v>卷93</v>
      </c>
      <c r="C94" s="1">
        <f t="shared" ref="C94" si="57">D93+1</f>
        <v>45056</v>
      </c>
      <c r="D94" s="1">
        <v>45071</v>
      </c>
      <c r="E94">
        <f t="shared" ref="E94" si="58">D94-C94+1</f>
        <v>16</v>
      </c>
      <c r="F94">
        <f t="shared" ref="F94" si="59">G93+1</f>
        <v>324</v>
      </c>
      <c r="G94">
        <v>327</v>
      </c>
      <c r="H94">
        <f t="shared" ref="H94" si="60">IF(F94*G94&lt;0,ABS(F94)+ABS(G94),G94-F94+1)</f>
        <v>4</v>
      </c>
      <c r="I94">
        <f t="shared" ref="I94" si="61">E94/H94</f>
        <v>4</v>
      </c>
    </row>
    <row r="95" spans="1:9" x14ac:dyDescent="0.25">
      <c r="A95">
        <v>805</v>
      </c>
      <c r="B95" t="str">
        <f t="shared" si="16"/>
        <v>卷94</v>
      </c>
      <c r="C95" s="1">
        <f t="shared" ref="C95" si="62">D94+1</f>
        <v>45072</v>
      </c>
      <c r="D95" s="1">
        <v>45087</v>
      </c>
      <c r="E95">
        <f t="shared" ref="E95" si="63">D95-C95+1</f>
        <v>16</v>
      </c>
      <c r="F95">
        <f t="shared" ref="F95" si="64">G94+1</f>
        <v>328</v>
      </c>
      <c r="G95">
        <v>331</v>
      </c>
      <c r="H95">
        <f t="shared" ref="H95" si="65">IF(F95*G95&lt;0,ABS(F95)+ABS(G95),G95-F95+1)</f>
        <v>4</v>
      </c>
      <c r="I95">
        <f t="shared" ref="I95" si="66">E95/H95</f>
        <v>4</v>
      </c>
    </row>
    <row r="96" spans="1:9" x14ac:dyDescent="0.25">
      <c r="A96">
        <v>806</v>
      </c>
      <c r="B96" t="str">
        <f t="shared" si="16"/>
        <v>卷95</v>
      </c>
      <c r="C96" s="1">
        <v>45089</v>
      </c>
      <c r="D96" s="1">
        <v>45105</v>
      </c>
      <c r="E96">
        <f t="shared" ref="E96" si="67">D96-C96+1</f>
        <v>17</v>
      </c>
      <c r="F96">
        <f t="shared" ref="F96" si="68">G95+1</f>
        <v>332</v>
      </c>
      <c r="G96">
        <v>337</v>
      </c>
      <c r="H96">
        <f t="shared" ref="H96" si="69">IF(F96*G96&lt;0,ABS(F96)+ABS(G96),G96-F96+1)</f>
        <v>6</v>
      </c>
      <c r="I96">
        <f t="shared" ref="I96" si="70">E96/H96</f>
        <v>2.8333333333333335</v>
      </c>
    </row>
    <row r="97" spans="1:9" x14ac:dyDescent="0.25">
      <c r="A97">
        <v>807</v>
      </c>
      <c r="B97" t="str">
        <f t="shared" si="16"/>
        <v>卷96</v>
      </c>
      <c r="C97" s="1">
        <v>45106</v>
      </c>
      <c r="D97" s="1">
        <v>45124</v>
      </c>
      <c r="E97">
        <f t="shared" ref="E97" si="71">D97-C97+1</f>
        <v>19</v>
      </c>
      <c r="F97">
        <f t="shared" ref="F97" si="72">G96+1</f>
        <v>338</v>
      </c>
      <c r="G97">
        <v>341</v>
      </c>
      <c r="H97">
        <f t="shared" ref="H97" si="73">IF(F97*G97&lt;0,ABS(F97)+ABS(G97),G97-F97+1)</f>
        <v>4</v>
      </c>
      <c r="I97">
        <f t="shared" ref="I97" si="74">E97/H97</f>
        <v>4.75</v>
      </c>
    </row>
    <row r="98" spans="1:9" x14ac:dyDescent="0.25">
      <c r="A98">
        <v>808</v>
      </c>
      <c r="B98" t="str">
        <f t="shared" si="16"/>
        <v>卷97</v>
      </c>
      <c r="C98" s="1">
        <f t="shared" ref="C98" si="75">D97+1</f>
        <v>45125</v>
      </c>
      <c r="D98" s="1">
        <v>45141</v>
      </c>
      <c r="E98">
        <f t="shared" ref="E98" si="76">D98-C98+1</f>
        <v>17</v>
      </c>
      <c r="F98">
        <f t="shared" ref="F98" si="77">G97+1</f>
        <v>342</v>
      </c>
      <c r="G98">
        <v>347</v>
      </c>
      <c r="H98">
        <f t="shared" ref="H98" si="78">IF(F98*G98&lt;0,ABS(F98)+ABS(G98),G98-F98+1)</f>
        <v>6</v>
      </c>
      <c r="I98">
        <f t="shared" ref="I98" si="79">E98/H98</f>
        <v>2.8333333333333335</v>
      </c>
    </row>
    <row r="99" spans="1:9" x14ac:dyDescent="0.25">
      <c r="A99">
        <v>809</v>
      </c>
      <c r="B99" t="str">
        <f t="shared" si="16"/>
        <v>卷98</v>
      </c>
      <c r="C99" s="1">
        <v>45143</v>
      </c>
      <c r="D99" s="1">
        <v>45157</v>
      </c>
      <c r="E99">
        <f t="shared" ref="E99" si="80">D99-C99+1</f>
        <v>15</v>
      </c>
      <c r="F99">
        <f t="shared" ref="F99" si="81">G98+1</f>
        <v>348</v>
      </c>
      <c r="G99">
        <v>350</v>
      </c>
      <c r="H99">
        <f t="shared" ref="H99" si="82">IF(F99*G99&lt;0,ABS(F99)+ABS(G99),G99-F99+1)</f>
        <v>3</v>
      </c>
      <c r="I99">
        <f t="shared" ref="I99" si="83">E99/H99</f>
        <v>5</v>
      </c>
    </row>
    <row r="100" spans="1:9" x14ac:dyDescent="0.25">
      <c r="A100">
        <v>810</v>
      </c>
      <c r="B100" t="str">
        <f t="shared" si="16"/>
        <v>卷99</v>
      </c>
      <c r="C100" s="1">
        <f>D99+1</f>
        <v>45158</v>
      </c>
      <c r="D100" s="1">
        <v>45172</v>
      </c>
      <c r="E100">
        <f t="shared" ref="E100" si="84">D100-C100+1</f>
        <v>15</v>
      </c>
      <c r="F100">
        <f t="shared" ref="F100" si="85">G99+1</f>
        <v>351</v>
      </c>
      <c r="G100">
        <v>354</v>
      </c>
      <c r="H100">
        <f t="shared" ref="H100" si="86">IF(F100*G100&lt;0,ABS(F100)+ABS(G100),G100-F100+1)</f>
        <v>4</v>
      </c>
      <c r="I100">
        <f t="shared" ref="I100" si="87">E100/H100</f>
        <v>3.75</v>
      </c>
    </row>
    <row r="101" spans="1:9" x14ac:dyDescent="0.25">
      <c r="A101">
        <v>811</v>
      </c>
      <c r="B101" t="str">
        <f t="shared" si="16"/>
        <v>卷100</v>
      </c>
      <c r="C101" s="1">
        <f>D100+1</f>
        <v>45173</v>
      </c>
      <c r="D101" s="1">
        <v>45187</v>
      </c>
      <c r="E101">
        <f t="shared" ref="E101" si="88">D101-C101+1</f>
        <v>15</v>
      </c>
      <c r="F101">
        <f t="shared" ref="F101" si="89">G100+1</f>
        <v>355</v>
      </c>
      <c r="G101">
        <v>359</v>
      </c>
      <c r="H101">
        <f t="shared" ref="H101" si="90">IF(F101*G101&lt;0,ABS(F101)+ABS(G101),G101-F101+1)</f>
        <v>5</v>
      </c>
      <c r="I101">
        <f t="shared" ref="I101" si="91">E101/H101</f>
        <v>3</v>
      </c>
    </row>
    <row r="102" spans="1:9" x14ac:dyDescent="0.25">
      <c r="A102">
        <v>812</v>
      </c>
      <c r="B102" t="str">
        <f t="shared" si="16"/>
        <v>卷101</v>
      </c>
      <c r="C102" s="1">
        <f>D101+1</f>
        <v>45188</v>
      </c>
      <c r="D102" s="1">
        <v>45212</v>
      </c>
      <c r="E102">
        <f t="shared" ref="E102" si="92">D102-C102+1</f>
        <v>25</v>
      </c>
      <c r="F102">
        <f t="shared" ref="F102" si="93">G101+1</f>
        <v>360</v>
      </c>
      <c r="G102">
        <v>368</v>
      </c>
      <c r="H102">
        <f t="shared" ref="H102" si="94">IF(F102*G102&lt;0,ABS(F102)+ABS(G102),G102-F102+1)</f>
        <v>9</v>
      </c>
      <c r="I102">
        <f t="shared" ref="I102" si="95">E102/H102</f>
        <v>2.7777777777777777</v>
      </c>
    </row>
    <row r="103" spans="1:9" x14ac:dyDescent="0.25">
      <c r="A103">
        <v>813</v>
      </c>
      <c r="B103" t="str">
        <f t="shared" si="16"/>
        <v>卷102</v>
      </c>
      <c r="C103" s="1">
        <f>D102+1</f>
        <v>45213</v>
      </c>
      <c r="D103" s="1">
        <v>45226</v>
      </c>
      <c r="E103">
        <f t="shared" ref="E103" si="96">D103-C103+1</f>
        <v>14</v>
      </c>
      <c r="F103">
        <f t="shared" ref="F103" si="97">G102+1</f>
        <v>369</v>
      </c>
      <c r="G103">
        <v>370</v>
      </c>
      <c r="H103">
        <f t="shared" ref="H103" si="98">IF(F103*G103&lt;0,ABS(F103)+ABS(G103),G103-F103+1)</f>
        <v>2</v>
      </c>
      <c r="I103">
        <f t="shared" ref="I103" si="99">E103/H103</f>
        <v>7</v>
      </c>
    </row>
    <row r="104" spans="1:9" x14ac:dyDescent="0.25">
      <c r="A104">
        <v>814</v>
      </c>
      <c r="B104" t="str">
        <f t="shared" si="16"/>
        <v>卷103</v>
      </c>
      <c r="C104" s="1">
        <f>D103+1</f>
        <v>45227</v>
      </c>
      <c r="D104" s="1">
        <v>45243</v>
      </c>
      <c r="E104">
        <f t="shared" ref="E104" si="100">D104-C104+1</f>
        <v>17</v>
      </c>
      <c r="F104">
        <f t="shared" ref="F104" si="101">G103+1</f>
        <v>371</v>
      </c>
      <c r="G104">
        <v>375</v>
      </c>
      <c r="H104">
        <f t="shared" ref="H104" si="102">IF(F104*G104&lt;0,ABS(F104)+ABS(G104),G104-F104+1)</f>
        <v>5</v>
      </c>
      <c r="I104">
        <f t="shared" ref="I104" si="103">E104/H104</f>
        <v>3.4</v>
      </c>
    </row>
    <row r="105" spans="1:9" x14ac:dyDescent="0.25">
      <c r="A105">
        <v>815</v>
      </c>
      <c r="B105" t="str">
        <f t="shared" si="16"/>
        <v>卷104</v>
      </c>
      <c r="C105" s="1">
        <v>45245</v>
      </c>
      <c r="D105" s="1">
        <v>45260</v>
      </c>
      <c r="E105">
        <f t="shared" ref="E105" si="104">D105-C105+1</f>
        <v>16</v>
      </c>
      <c r="F105">
        <f t="shared" ref="F105" si="105">G104+1</f>
        <v>376</v>
      </c>
      <c r="G105">
        <v>382</v>
      </c>
      <c r="H105">
        <f t="shared" ref="H105" si="106">IF(F105*G105&lt;0,ABS(F105)+ABS(G105),G105-F105+1)</f>
        <v>7</v>
      </c>
      <c r="I105">
        <f t="shared" ref="I105" si="107">E105/H105</f>
        <v>2.2857142857142856</v>
      </c>
    </row>
    <row r="106" spans="1:9" x14ac:dyDescent="0.25">
      <c r="A106">
        <v>816</v>
      </c>
      <c r="B106" t="str">
        <f t="shared" si="16"/>
        <v>卷105</v>
      </c>
      <c r="C106" s="1">
        <f>D105+1</f>
        <v>45261</v>
      </c>
      <c r="D106" s="1">
        <v>45277</v>
      </c>
      <c r="E106">
        <f t="shared" ref="E106" si="108">D106-C106+1</f>
        <v>17</v>
      </c>
      <c r="F106">
        <f t="shared" ref="F106" si="109">G105+1</f>
        <v>383</v>
      </c>
      <c r="G106">
        <v>384</v>
      </c>
      <c r="H106">
        <f t="shared" ref="H106" si="110">IF(F106*G106&lt;0,ABS(F106)+ABS(G106),G106-F106+1)</f>
        <v>2</v>
      </c>
      <c r="I106">
        <f t="shared" ref="I106" si="111">E106/H106</f>
        <v>8.5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95"/>
  <sheetViews>
    <sheetView tabSelected="1" topLeftCell="D1" zoomScaleNormal="100" workbookViewId="0">
      <pane ySplit="1" topLeftCell="A81" activePane="bottomLeft" state="frozen"/>
      <selection pane="bottomLeft" activeCell="H106" sqref="H106"/>
    </sheetView>
  </sheetViews>
  <sheetFormatPr defaultColWidth="8.6328125" defaultRowHeight="14" x14ac:dyDescent="0.25"/>
  <cols>
    <col min="6" max="6" width="33.36328125" customWidth="1"/>
    <col min="7" max="7" width="22.08984375" customWidth="1"/>
    <col min="8" max="8" width="22" customWidth="1"/>
  </cols>
  <sheetData>
    <row r="1" spans="1:9" s="3" customFormat="1" x14ac:dyDescent="0.25">
      <c r="A1" s="3" t="s">
        <v>0</v>
      </c>
      <c r="B1" s="3" t="s">
        <v>25</v>
      </c>
      <c r="C1" s="2" t="s">
        <v>26</v>
      </c>
      <c r="D1" s="3" t="s">
        <v>27</v>
      </c>
      <c r="E1" s="3" t="s">
        <v>28</v>
      </c>
      <c r="F1" s="6" t="s">
        <v>29</v>
      </c>
      <c r="G1" s="6" t="s">
        <v>30</v>
      </c>
      <c r="H1" s="2" t="s">
        <v>31</v>
      </c>
      <c r="I1" s="5" t="s">
        <v>32</v>
      </c>
    </row>
    <row r="2" spans="1:9" x14ac:dyDescent="0.25">
      <c r="A2">
        <v>101</v>
      </c>
      <c r="B2" t="str">
        <f>VLOOKUP($A2,統計!$A:$G,2,)</f>
        <v>卷1</v>
      </c>
      <c r="C2" t="s">
        <v>33</v>
      </c>
      <c r="D2">
        <f>VLOOKUP($A2,統計!$A:$G,6,)</f>
        <v>-403</v>
      </c>
      <c r="E2">
        <f>VLOOKUP($A2,統計!$A:$G,7,)</f>
        <v>-369</v>
      </c>
      <c r="F2" t="s">
        <v>34</v>
      </c>
      <c r="H2" t="s">
        <v>35</v>
      </c>
      <c r="I2" t="str">
        <f t="shared" ref="I2:I65" si="0">A2&amp;"|"&amp;"["&amp;B2&amp;"](5_筆記/资治通鉴"&amp;SUBSTITUTE(B2,"卷","")&amp;".html)|"&amp;C2&amp;"|"&amp;D2&amp;"|"&amp;E2&amp;"|"&amp;F2&amp;"|"&amp;G2&amp;"|"&amp;H2</f>
        <v>101|[卷1](5_筆記/资治通鉴1.html)|周紀一|-403|-369|趙建國前世系圖、趙建國前傳位圖、魏建國前傳位圖、韓建國前傳位圖、田氏代齊前傳位圖、秦四代亂政世系圖、秦四代亂政傳位圖||周威烈王23年至24年、周安王共26年、周烈王至7年</v>
      </c>
    </row>
    <row r="3" spans="1:9" x14ac:dyDescent="0.25">
      <c r="A3">
        <v>102</v>
      </c>
      <c r="B3" t="str">
        <f>VLOOKUP($A3,統計!$A:$G,2,)</f>
        <v>卷2</v>
      </c>
      <c r="C3" t="s">
        <v>36</v>
      </c>
      <c r="D3">
        <f>VLOOKUP($A3,統計!$A:$G,6,)</f>
        <v>-368</v>
      </c>
      <c r="E3">
        <f>VLOOKUP($A3,統計!$A:$G,7,)</f>
        <v>-321</v>
      </c>
      <c r="F3" t="s">
        <v>37</v>
      </c>
      <c r="G3" t="s">
        <v>38</v>
      </c>
      <c r="H3" t="s">
        <v>39</v>
      </c>
      <c r="I3" t="str">
        <f t="shared" si="0"/>
        <v>102|[卷2](5_筆記/资治通鉴2.html)|周紀二|-368|-321|齊威王時期諸田譜系|商鞅二十等爵|周顯王共48年</v>
      </c>
    </row>
    <row r="4" spans="1:9" x14ac:dyDescent="0.25">
      <c r="A4">
        <v>103</v>
      </c>
      <c r="B4" t="str">
        <f>VLOOKUP($A4,統計!$A:$G,2,)</f>
        <v>卷3</v>
      </c>
      <c r="C4" t="s">
        <v>40</v>
      </c>
      <c r="D4">
        <f>VLOOKUP($A4,統計!$A:$G,6,)</f>
        <v>-320</v>
      </c>
      <c r="E4">
        <f>VLOOKUP($A4,統計!$A:$G,7,)</f>
        <v>-298</v>
      </c>
      <c r="G4" t="s">
        <v>41</v>
      </c>
      <c r="H4" t="s">
        <v>42</v>
      </c>
      <c r="I4" t="str">
        <f t="shared" si="0"/>
        <v>103|[卷3](5_筆記/资治通鉴3.html)|周紀三|-320|-298||古蜀國世系|周慎靚王共6年、周赧王至17年</v>
      </c>
    </row>
    <row r="5" spans="1:9" x14ac:dyDescent="0.25">
      <c r="A5">
        <v>104</v>
      </c>
      <c r="B5" t="str">
        <f>VLOOKUP($A5,統計!$A:$G,2,)</f>
        <v>卷4</v>
      </c>
      <c r="C5" t="s">
        <v>43</v>
      </c>
      <c r="D5">
        <f>VLOOKUP($A5,統計!$A:$G,6,)</f>
        <v>-297</v>
      </c>
      <c r="E5">
        <f>VLOOKUP($A5,統計!$A:$G,7,)</f>
        <v>-273</v>
      </c>
      <c r="G5" t="s">
        <v>44</v>
      </c>
      <c r="H5" t="s">
        <v>45</v>
      </c>
      <c r="I5" t="str">
        <f t="shared" si="0"/>
        <v>104|[卷4](5_筆記/资治通鉴4.html)|周紀四|-297|-273||楚国都城与各种郢都、西周國、東周國|周赧王18年至42年</v>
      </c>
    </row>
    <row r="6" spans="1:9" x14ac:dyDescent="0.25">
      <c r="A6">
        <v>105</v>
      </c>
      <c r="B6" t="str">
        <f>VLOOKUP($A6,統計!$A:$G,2,)</f>
        <v>卷5</v>
      </c>
      <c r="C6" t="s">
        <v>46</v>
      </c>
      <c r="D6">
        <f>VLOOKUP($A6,統計!$A:$G,6,)</f>
        <v>-272</v>
      </c>
      <c r="E6">
        <f>VLOOKUP($A6,統計!$A:$G,7,)</f>
        <v>-256</v>
      </c>
      <c r="F6" t="s">
        <v>47</v>
      </c>
      <c r="H6" t="s">
        <v>48</v>
      </c>
      <c r="I6" t="str">
        <f t="shared" si="0"/>
        <v>105|[卷5](5_筆記/资治通鉴5.html)|周紀五|-272|-256|孔子世系簡圖(至秦)、秦始皇關系圖||周赧王43年至59年</v>
      </c>
    </row>
    <row r="7" spans="1:9" x14ac:dyDescent="0.25">
      <c r="A7">
        <v>201</v>
      </c>
      <c r="B7" t="str">
        <f>VLOOKUP($A7,統計!$A:$G,2,)</f>
        <v>卷6</v>
      </c>
      <c r="C7" t="s">
        <v>49</v>
      </c>
      <c r="D7">
        <f>VLOOKUP($A7,統計!$A:$G,6,)</f>
        <v>-255</v>
      </c>
      <c r="E7">
        <f>VLOOKUP($A7,統計!$A:$G,7,)</f>
        <v>-228</v>
      </c>
      <c r="G7" t="s">
        <v>50</v>
      </c>
      <c r="H7" t="s">
        <v>51</v>
      </c>
      <c r="I7" t="str">
        <f t="shared" si="0"/>
        <v>201|[卷6](5_筆記/资治通鉴6.html)|秦紀一|-255|-228||韓國都城變遷史|秦昭襄王52年至56年、秦孝文王共1年、秦莊襄王共3年、秦王政至19年</v>
      </c>
    </row>
    <row r="8" spans="1:9" x14ac:dyDescent="0.25">
      <c r="A8">
        <v>202</v>
      </c>
      <c r="B8" t="str">
        <f>VLOOKUP($A8,統計!$A:$G,2,)</f>
        <v>卷7</v>
      </c>
      <c r="C8" t="s">
        <v>52</v>
      </c>
      <c r="D8">
        <f>VLOOKUP($A8,統計!$A:$G,6,)</f>
        <v>-227</v>
      </c>
      <c r="E8">
        <f>VLOOKUP($A8,統計!$A:$G,7,)</f>
        <v>-209</v>
      </c>
      <c r="F8" t="s">
        <v>53</v>
      </c>
      <c r="H8" t="s">
        <v>54</v>
      </c>
      <c r="I8" t="str">
        <f t="shared" si="0"/>
        <v>202|[卷7](5_筆記/资治通鉴7.html)|秦紀二|-227|-209|王翦家族、蒙驁家族、項燕家族||秦始皇20年至37年、秦二世元年</v>
      </c>
    </row>
    <row r="9" spans="1:9" x14ac:dyDescent="0.25">
      <c r="A9">
        <v>203</v>
      </c>
      <c r="B9" t="str">
        <f>VLOOKUP($A9,統計!$A:$G,2,)</f>
        <v>卷8</v>
      </c>
      <c r="C9" t="s">
        <v>55</v>
      </c>
      <c r="D9">
        <f>VLOOKUP($A9,統計!$A:$G,6,)</f>
        <v>-208</v>
      </c>
      <c r="E9">
        <f>VLOOKUP($A9,統計!$A:$G,7,)</f>
        <v>-207</v>
      </c>
      <c r="H9" t="s">
        <v>56</v>
      </c>
      <c r="I9" t="str">
        <f t="shared" si="0"/>
        <v>203|[卷8](5_筆記/资治通鉴8.html)|秦紀三|-208|-207|||秦二世2年至3年</v>
      </c>
    </row>
    <row r="10" spans="1:9" x14ac:dyDescent="0.25">
      <c r="A10">
        <v>301</v>
      </c>
      <c r="B10" t="str">
        <f>VLOOKUP($A10,統計!$A:$G,2,)</f>
        <v>卷9</v>
      </c>
      <c r="C10" t="s">
        <v>57</v>
      </c>
      <c r="D10">
        <f>VLOOKUP($A10,統計!$A:$G,6,)</f>
        <v>-206</v>
      </c>
      <c r="E10">
        <f>VLOOKUP($A10,統計!$A:$G,7,)</f>
        <v>-205</v>
      </c>
      <c r="F10" t="s">
        <v>58</v>
      </c>
      <c r="G10" t="s">
        <v>59</v>
      </c>
      <c r="H10" t="s">
        <v>60</v>
      </c>
      <c r="I10" t="str">
        <f t="shared" si="0"/>
        <v>301|[卷9](5_筆記/资治通鉴9.html)|漢紀一|-206|-205|秦末漢初政權逗逼分裂圖|歷代歲首表|楚漢至2年</v>
      </c>
    </row>
    <row r="11" spans="1:9" x14ac:dyDescent="0.25">
      <c r="A11">
        <v>302</v>
      </c>
      <c r="B11" t="str">
        <f>VLOOKUP($A11,統計!$A:$G,2,)</f>
        <v>卷10</v>
      </c>
      <c r="C11" t="s">
        <v>61</v>
      </c>
      <c r="D11">
        <f>VLOOKUP($A11,統計!$A:$G,6,)</f>
        <v>-204</v>
      </c>
      <c r="E11">
        <f>VLOOKUP($A11,統計!$A:$G,7,)</f>
        <v>-203</v>
      </c>
      <c r="G11" t="s">
        <v>62</v>
      </c>
      <c r="H11" t="s">
        <v>63</v>
      </c>
      <c r="I11" t="str">
        <f t="shared" si="0"/>
        <v>302|[卷10](5_筆記/资治通鉴10.html)|漢紀二|-204|-203||周禮宴請等級、韓信戰役表|楚漢3年至4年</v>
      </c>
    </row>
    <row r="12" spans="1:9" x14ac:dyDescent="0.25">
      <c r="A12">
        <v>303</v>
      </c>
      <c r="B12" t="str">
        <f>VLOOKUP($A12,統計!$A:$G,2,)</f>
        <v>卷11</v>
      </c>
      <c r="C12" t="s">
        <v>64</v>
      </c>
      <c r="D12">
        <f>VLOOKUP($A12,統計!$A:$G,6,)</f>
        <v>-202</v>
      </c>
      <c r="E12">
        <f>VLOOKUP($A12,統計!$A:$G,7,)</f>
        <v>-200</v>
      </c>
      <c r="G12" t="s">
        <v>65</v>
      </c>
      <c r="H12" t="s">
        <v>66</v>
      </c>
      <c r="I12" t="str">
        <f t="shared" si="0"/>
        <v>303|[卷11](5_筆記/资治通鉴11.html)|漢紀三|-202|-200||詔書形式、驛站交通規格、鞋類型|漢高祖5年至7年</v>
      </c>
    </row>
    <row r="13" spans="1:9" x14ac:dyDescent="0.25">
      <c r="A13">
        <v>304</v>
      </c>
      <c r="B13" t="str">
        <f>VLOOKUP($A13,統計!$A:$G,2,)</f>
        <v>卷12</v>
      </c>
      <c r="C13" t="s">
        <v>67</v>
      </c>
      <c r="D13">
        <f>VLOOKUP($A13,統計!$A:$G,6,)</f>
        <v>-199</v>
      </c>
      <c r="E13">
        <f>VLOOKUP($A13,統計!$A:$G,7,)</f>
        <v>-188</v>
      </c>
      <c r="H13" t="s">
        <v>68</v>
      </c>
      <c r="I13" t="str">
        <f t="shared" si="0"/>
        <v>304|[卷12](5_筆記/资治通鉴12.html)|漢紀四|-199|-188|||漢高祖8年至12年、漢惠帝共7年</v>
      </c>
    </row>
    <row r="14" spans="1:9" x14ac:dyDescent="0.25">
      <c r="A14">
        <v>305</v>
      </c>
      <c r="B14" t="str">
        <f>VLOOKUP($A14,統計!$A:$G,2,)</f>
        <v>卷13</v>
      </c>
      <c r="C14" t="s">
        <v>69</v>
      </c>
      <c r="D14">
        <f>VLOOKUP($A14,統計!$A:$G,6,)</f>
        <v>-187</v>
      </c>
      <c r="E14">
        <f>VLOOKUP($A14,統計!$A:$G,7,)</f>
        <v>-178</v>
      </c>
      <c r="F14" t="s">
        <v>70</v>
      </c>
      <c r="G14" t="s">
        <v>71</v>
      </c>
      <c r="H14" t="s">
        <v>72</v>
      </c>
      <c r="I14" t="str">
        <f t="shared" si="0"/>
        <v>305|[卷13](5_筆記/资治通鉴13.html)|漢紀五|-187|-178|諸呂世系圖|漢惠帝掛名子嗣表|漢高后共8年、漢文帝至2年</v>
      </c>
    </row>
    <row r="15" spans="1:9" x14ac:dyDescent="0.25">
      <c r="A15">
        <v>306</v>
      </c>
      <c r="B15" t="str">
        <f>VLOOKUP($A15,統計!$A:$G,2,)</f>
        <v>卷14</v>
      </c>
      <c r="C15" t="s">
        <v>73</v>
      </c>
      <c r="D15">
        <f>VLOOKUP($A15,統計!$A:$G,6,)</f>
        <v>-177</v>
      </c>
      <c r="E15">
        <f>VLOOKUP($A15,統計!$A:$G,7,)</f>
        <v>-170</v>
      </c>
      <c r="G15" t="s">
        <v>74</v>
      </c>
      <c r="H15" t="s">
        <v>75</v>
      </c>
      <c r="I15" t="str">
        <f t="shared" si="0"/>
        <v>306|[卷14](5_筆記/资治通鉴14.html)|漢紀六|-177|-170||漢歷代皇帝生前廟名、大夫罪名表、各類彗星|漢文帝3年至10年</v>
      </c>
    </row>
    <row r="16" spans="1:9" x14ac:dyDescent="0.25">
      <c r="A16">
        <v>307</v>
      </c>
      <c r="B16" t="str">
        <f>VLOOKUP($A16,統計!$A:$G,2,)</f>
        <v>卷15</v>
      </c>
      <c r="C16" t="s">
        <v>76</v>
      </c>
      <c r="D16">
        <f>VLOOKUP($A16,統計!$A:$G,6,)</f>
        <v>-169</v>
      </c>
      <c r="E16">
        <f>VLOOKUP($A16,統計!$A:$G,7,)</f>
        <v>-155</v>
      </c>
      <c r="G16" t="s">
        <v>77</v>
      </c>
      <c r="H16" t="s">
        <v>78</v>
      </c>
      <c r="I16" t="str">
        <f t="shared" si="0"/>
        <v>307|[卷15](5_筆記/资治通鉴15.html)|漢紀七|-169|-155||秦漢三公九卿概要|漢文帝11年至23年、漢景帝至2年</v>
      </c>
    </row>
    <row r="17" spans="1:9" x14ac:dyDescent="0.25">
      <c r="A17">
        <v>308</v>
      </c>
      <c r="B17" t="str">
        <f>VLOOKUP($A17,統計!$A:$G,2,)</f>
        <v>卷16</v>
      </c>
      <c r="C17" t="s">
        <v>79</v>
      </c>
      <c r="D17">
        <f>VLOOKUP($A17,統計!$A:$G,6,)</f>
        <v>-154</v>
      </c>
      <c r="E17">
        <f>VLOOKUP($A17,統計!$A:$G,7,)</f>
        <v>-141</v>
      </c>
      <c r="F17" t="s">
        <v>80</v>
      </c>
      <c r="G17" t="s">
        <v>81</v>
      </c>
      <c r="H17" t="s">
        <v>82</v>
      </c>
      <c r="I17" t="str">
        <f t="shared" si="0"/>
        <v>308|[卷16](5_筆記/资治通鉴16.html)|漢紀八|-154|-141|七國之亂世系圖、臧兒田竇世系圖|漢兵役類型(昭帝紀注)|漢景帝3年至16年</v>
      </c>
    </row>
    <row r="18" spans="1:9" x14ac:dyDescent="0.25">
      <c r="A18">
        <v>309</v>
      </c>
      <c r="B18" t="str">
        <f>VLOOKUP($A18,統計!$A:$G,2,)</f>
        <v>卷17</v>
      </c>
      <c r="C18" t="s">
        <v>83</v>
      </c>
      <c r="D18">
        <f>VLOOKUP($A18,統計!$A:$G,6,)</f>
        <v>-140</v>
      </c>
      <c r="E18">
        <f>VLOOKUP($A18,統計!$A:$G,7,)</f>
        <v>-134</v>
      </c>
      <c r="F18" t="s">
        <v>84</v>
      </c>
      <c r="G18" t="s">
        <v>85</v>
      </c>
      <c r="H18" t="s">
        <v>86</v>
      </c>
      <c r="I18" t="str">
        <f t="shared" si="0"/>
        <v>309|[卷17](5_筆記/资治通鉴17.html)|漢紀九|-140|-134|衛霍裙帶世系|牢獄別稱|漢武帝至7年</v>
      </c>
    </row>
    <row r="19" spans="1:9" x14ac:dyDescent="0.25">
      <c r="A19">
        <v>310</v>
      </c>
      <c r="B19" t="str">
        <f>VLOOKUP($A19,統計!$A:$G,2,)</f>
        <v>卷18</v>
      </c>
      <c r="C19" t="s">
        <v>87</v>
      </c>
      <c r="D19">
        <f>VLOOKUP($A19,統計!$A:$G,6,)</f>
        <v>-133</v>
      </c>
      <c r="E19">
        <f>VLOOKUP($A19,統計!$A:$G,7,)</f>
        <v>-125</v>
      </c>
      <c r="G19" t="s">
        <v>88</v>
      </c>
      <c r="H19" t="s">
        <v>89</v>
      </c>
      <c r="I19" t="str">
        <f t="shared" si="0"/>
        <v>310|[卷18](5_筆記/资治通鉴18.html)|漢紀十|-133|-125||武帝時期漢匈重要戰役|漢武帝8年至16年</v>
      </c>
    </row>
    <row r="20" spans="1:9" x14ac:dyDescent="0.25">
      <c r="A20">
        <v>311</v>
      </c>
      <c r="B20" t="str">
        <f>VLOOKUP($A20,統計!$A:$G,2,)</f>
        <v>卷19</v>
      </c>
      <c r="C20" t="s">
        <v>90</v>
      </c>
      <c r="D20">
        <f>VLOOKUP($A20,統計!$A:$G,6,)</f>
        <v>-124</v>
      </c>
      <c r="E20">
        <f>VLOOKUP($A20,統計!$A:$G,7,)</f>
        <v>-119</v>
      </c>
      <c r="F20" t="s">
        <v>91</v>
      </c>
      <c r="G20" t="s">
        <v>92</v>
      </c>
      <c r="H20" t="s">
        <v>93</v>
      </c>
      <c r="I20" t="str">
        <f t="shared" si="0"/>
        <v>311|[卷19](5_筆記/资治通鉴19.html)|漢紀十一|-124|-119|淮南衡山謀反世系、死守外戚的平陽侯曹氏|武功爵表、張騫兩次探索各國紀要、白鹿皮幣|漢武帝17年至22年</v>
      </c>
    </row>
    <row r="21" spans="1:9" x14ac:dyDescent="0.25">
      <c r="A21">
        <v>312</v>
      </c>
      <c r="B21" t="str">
        <f>VLOOKUP($A21,統計!$A:$G,2,)</f>
        <v>卷20</v>
      </c>
      <c r="C21" t="s">
        <v>94</v>
      </c>
      <c r="D21">
        <f>VLOOKUP($A21,統計!$A:$G,6,)</f>
        <v>-118</v>
      </c>
      <c r="E21">
        <f>VLOOKUP($A21,統計!$A:$G,7,)</f>
        <v>-110</v>
      </c>
      <c r="G21" t="s">
        <v>95</v>
      </c>
      <c r="H21" t="s">
        <v>96</v>
      </c>
      <c r="I21" t="str">
        <f t="shared" si="0"/>
        <v>312|[卷20](5_筆記/资治通鉴20.html)|漢紀十二|-118|-110||西南諸夷|漢武帝23年至31年</v>
      </c>
    </row>
    <row r="22" spans="1:9" x14ac:dyDescent="0.25">
      <c r="A22">
        <v>313</v>
      </c>
      <c r="B22" t="str">
        <f>VLOOKUP($A22,統計!$A:$G,2,)</f>
        <v>卷21</v>
      </c>
      <c r="C22" t="s">
        <v>97</v>
      </c>
      <c r="D22">
        <f>VLOOKUP($A22,統計!$A:$G,6,)</f>
        <v>-109</v>
      </c>
      <c r="E22">
        <f>VLOOKUP($A22,統計!$A:$G,7,)</f>
        <v>-99</v>
      </c>
      <c r="H22" t="s">
        <v>98</v>
      </c>
      <c r="I22" t="str">
        <f t="shared" si="0"/>
        <v>313|[卷21](5_筆記/资治通鉴21.html)|漢紀十三|-109|-99|||漢武帝32年至42年</v>
      </c>
    </row>
    <row r="23" spans="1:9" x14ac:dyDescent="0.25">
      <c r="A23">
        <v>314</v>
      </c>
      <c r="B23" t="str">
        <f>VLOOKUP($A23,統計!$A:$G,2,)</f>
        <v>卷22</v>
      </c>
      <c r="C23" t="s">
        <v>99</v>
      </c>
      <c r="D23">
        <f>VLOOKUP($A23,統計!$A:$G,6,)</f>
        <v>-98</v>
      </c>
      <c r="E23">
        <f>VLOOKUP($A23,統計!$A:$G,7,)</f>
        <v>-87</v>
      </c>
      <c r="G23" t="s">
        <v>100</v>
      </c>
      <c r="H23" t="s">
        <v>101</v>
      </c>
      <c r="I23" t="str">
        <f t="shared" si="0"/>
        <v>314|[卷22](5_筆記/资治通鉴22.html)|漢紀十四|-98|-87||漢朝匈奴官制、漢武帝子嗣、人臣功五品|漢武帝43年至54年</v>
      </c>
    </row>
    <row r="24" spans="1:9" x14ac:dyDescent="0.25">
      <c r="A24">
        <v>315</v>
      </c>
      <c r="B24" t="str">
        <f>VLOOKUP($A24,統計!$A:$G,2,)</f>
        <v>卷23</v>
      </c>
      <c r="C24" t="s">
        <v>102</v>
      </c>
      <c r="D24">
        <f>VLOOKUP($A24,統計!$A:$G,6,)</f>
        <v>-86</v>
      </c>
      <c r="E24">
        <f>VLOOKUP($A24,統計!$A:$G,7,)</f>
        <v>-75</v>
      </c>
      <c r="F24" t="s">
        <v>103</v>
      </c>
      <c r="H24" t="s">
        <v>104</v>
      </c>
      <c r="I24" t="str">
        <f t="shared" si="0"/>
        <v>315|[卷23](5_筆記/资治通鉴23.html)|漢紀十五|-86|-75|匈奴五單于爭立背景、假設蓋主嫁王充、上官皇后世系||漢昭帝至12年</v>
      </c>
    </row>
    <row r="25" spans="1:9" x14ac:dyDescent="0.25">
      <c r="A25">
        <v>316</v>
      </c>
      <c r="B25" t="str">
        <f>VLOOKUP($A25,統計!$A:$G,2,)</f>
        <v>卷24</v>
      </c>
      <c r="C25" t="s">
        <v>105</v>
      </c>
      <c r="D25">
        <f>VLOOKUP($A25,統計!$A:$G,6,)</f>
        <v>-74</v>
      </c>
      <c r="E25">
        <f>VLOOKUP($A25,統計!$A:$G,7,)</f>
        <v>-68</v>
      </c>
      <c r="F25" t="s">
        <v>106</v>
      </c>
      <c r="G25" t="s">
        <v>107</v>
      </c>
      <c r="H25" t="s">
        <v>108</v>
      </c>
      <c r="I25" t="str">
        <f t="shared" si="0"/>
        <v>316|[卷24](5_筆記/资治通鉴24.html)|漢紀十六|-74|-68|漢武帝子嗣皇帝示意圖、霍光世系|西漢綬帶顏色、各時代盜墓信息|漢昭帝13年、漢廢帝、漢宣帝至6年</v>
      </c>
    </row>
    <row r="26" spans="1:9" x14ac:dyDescent="0.25">
      <c r="A26">
        <v>317</v>
      </c>
      <c r="B26" t="str">
        <f>VLOOKUP($A26,統計!$A:$G,2,)</f>
        <v>卷25</v>
      </c>
      <c r="C26" t="s">
        <v>109</v>
      </c>
      <c r="D26">
        <f>VLOOKUP($A26,統計!$A:$G,6,)</f>
        <v>-67</v>
      </c>
      <c r="E26">
        <f>VLOOKUP($A26,統計!$A:$G,7,)</f>
        <v>-62</v>
      </c>
      <c r="G26" t="s">
        <v>110</v>
      </c>
      <c r="H26" t="s">
        <v>111</v>
      </c>
      <c r="I26" t="str">
        <f t="shared" si="0"/>
        <v>317|[卷25](5_筆記/资治通鉴25.html)|漢紀十七|-67|-62||五爭車師|漢宣帝7年至12年</v>
      </c>
    </row>
    <row r="27" spans="1:9" x14ac:dyDescent="0.25">
      <c r="A27">
        <v>318</v>
      </c>
      <c r="B27" t="str">
        <f>VLOOKUP($A27,統計!$A:$G,2,)</f>
        <v>卷26</v>
      </c>
      <c r="C27" t="s">
        <v>112</v>
      </c>
      <c r="D27">
        <f>VLOOKUP($A27,統計!$A:$G,6,)</f>
        <v>-61</v>
      </c>
      <c r="E27">
        <f>VLOOKUP($A27,統計!$A:$G,7,)</f>
        <v>-59</v>
      </c>
      <c r="H27" t="s">
        <v>113</v>
      </c>
      <c r="I27" t="str">
        <f t="shared" si="0"/>
        <v>318|[卷26](5_筆記/资治通鉴26.html)|漢紀十八|-61|-59|||漢宣帝13年至15年</v>
      </c>
    </row>
    <row r="28" spans="1:9" x14ac:dyDescent="0.25">
      <c r="A28">
        <v>319</v>
      </c>
      <c r="B28" t="str">
        <f>VLOOKUP($A28,統計!$A:$G,2,)</f>
        <v>卷27</v>
      </c>
      <c r="C28" t="s">
        <v>114</v>
      </c>
      <c r="D28">
        <f>VLOOKUP($A28,統計!$A:$G,6,)</f>
        <v>-58</v>
      </c>
      <c r="E28">
        <f>VLOOKUP($A28,統計!$A:$G,7,)</f>
        <v>-49</v>
      </c>
      <c r="F28" t="s">
        <v>115</v>
      </c>
      <c r="G28" t="s">
        <v>116</v>
      </c>
      <c r="H28" t="s">
        <v>117</v>
      </c>
      <c r="I28" t="str">
        <f t="shared" si="0"/>
        <v>319|[卷27](5_筆記/资治通鉴27.html)|漢紀十九|-58|-49|麒麟閣十一功臣成分|五單于爭立表|漢宣帝16年至25年</v>
      </c>
    </row>
    <row r="29" spans="1:9" x14ac:dyDescent="0.25">
      <c r="A29">
        <v>320</v>
      </c>
      <c r="B29" t="str">
        <f>VLOOKUP($A29,統計!$A:$G,2,)</f>
        <v>卷28</v>
      </c>
      <c r="C29" t="s">
        <v>118</v>
      </c>
      <c r="D29">
        <f>VLOOKUP($A29,統計!$A:$G,6,)</f>
        <v>-48</v>
      </c>
      <c r="E29">
        <f>VLOOKUP($A29,統計!$A:$G,7,)</f>
        <v>-42</v>
      </c>
      <c r="G29" t="s">
        <v>119</v>
      </c>
      <c r="H29" t="s">
        <v>120</v>
      </c>
      <c r="I29" t="str">
        <f t="shared" si="0"/>
        <v>320|[卷28](5_筆記/资治通鉴28.html)|漢紀二十|-48|-42||蕭史黨爭表、舜命九官（尚書）|漢元帝至7年</v>
      </c>
    </row>
    <row r="30" spans="1:9" x14ac:dyDescent="0.25">
      <c r="A30">
        <v>321</v>
      </c>
      <c r="B30" t="str">
        <f>VLOOKUP($A30,統計!$A:$G,2,)</f>
        <v>卷29</v>
      </c>
      <c r="C30" t="s">
        <v>121</v>
      </c>
      <c r="D30">
        <f>VLOOKUP($A30,統計!$A:$G,6,)</f>
        <v>-41</v>
      </c>
      <c r="E30">
        <f>VLOOKUP($A30,統計!$A:$G,7,)</f>
        <v>-33</v>
      </c>
      <c r="F30" t="s">
        <v>122</v>
      </c>
      <c r="H30" t="s">
        <v>123</v>
      </c>
      <c r="I30" t="str">
        <f t="shared" si="0"/>
        <v>321|[卷29](5_筆記/资治通鉴29.html)|漢紀二十一|-41|-33|金日磾及班彪世系||漢元帝8年至16年</v>
      </c>
    </row>
    <row r="31" spans="1:9" x14ac:dyDescent="0.25">
      <c r="A31">
        <v>322</v>
      </c>
      <c r="B31" t="str">
        <f>VLOOKUP($A31,統計!$A:$G,2,)</f>
        <v>卷30</v>
      </c>
      <c r="C31" t="s">
        <v>124</v>
      </c>
      <c r="D31">
        <f>VLOOKUP($A31,統計!$A:$G,6,)</f>
        <v>-32</v>
      </c>
      <c r="E31">
        <f>VLOOKUP($A31,統計!$A:$G,7,)</f>
        <v>-23</v>
      </c>
      <c r="F31" t="s">
        <v>125</v>
      </c>
      <c r="H31" t="s">
        <v>126</v>
      </c>
      <c r="I31" t="str">
        <f t="shared" si="0"/>
        <v>322|[卷30](5_筆記/资治通鉴30.html)|漢紀二十二|-32|-23|呼韓邪世系||漢成帝至10年</v>
      </c>
    </row>
    <row r="32" spans="1:9" x14ac:dyDescent="0.25">
      <c r="A32">
        <v>323</v>
      </c>
      <c r="B32" t="str">
        <f>VLOOKUP($A32,統計!$A:$G,2,)</f>
        <v>卷31</v>
      </c>
      <c r="C32" t="s">
        <v>127</v>
      </c>
      <c r="D32">
        <f>VLOOKUP($A32,統計!$A:$G,6,)</f>
        <v>-22</v>
      </c>
      <c r="E32">
        <f>VLOOKUP($A32,統計!$A:$G,7,)</f>
        <v>-14</v>
      </c>
      <c r="F32" t="s">
        <v>128</v>
      </c>
      <c r="G32" t="s">
        <v>129</v>
      </c>
      <c r="H32" t="s">
        <v>130</v>
      </c>
      <c r="I32" t="str">
        <f t="shared" si="0"/>
        <v>323|[卷31](5_筆記/资治通鉴31.html)|漢紀二十三|-22|-14|許平君世系、班氏世系|墳形製|漢成帝11年19年</v>
      </c>
    </row>
    <row r="33" spans="1:9" x14ac:dyDescent="0.25">
      <c r="A33">
        <v>324</v>
      </c>
      <c r="B33" t="str">
        <f>VLOOKUP($A33,統計!$A:$G,2,)</f>
        <v>卷32</v>
      </c>
      <c r="C33" t="s">
        <v>131</v>
      </c>
      <c r="D33">
        <f>VLOOKUP($A33,統計!$A:$G,6,)</f>
        <v>-13</v>
      </c>
      <c r="E33">
        <f>VLOOKUP($A33,統計!$A:$G,7,)</f>
        <v>-8</v>
      </c>
      <c r="F33" t="s">
        <v>132</v>
      </c>
      <c r="H33" t="s">
        <v>133</v>
      </c>
      <c r="I33" t="str">
        <f t="shared" si="0"/>
        <v>324|[卷32](5_筆記/资治通鉴32.html)|漢紀二十四|-13|-8|馮奉世世系||漢成帝20年至25年</v>
      </c>
    </row>
    <row r="34" spans="1:9" x14ac:dyDescent="0.25">
      <c r="A34">
        <v>325</v>
      </c>
      <c r="B34" t="str">
        <f>VLOOKUP($A34,統計!$A:$G,2,)</f>
        <v>卷33</v>
      </c>
      <c r="C34" t="s">
        <v>134</v>
      </c>
      <c r="D34">
        <f>VLOOKUP($A34,統計!$A:$G,6,)</f>
        <v>-7</v>
      </c>
      <c r="E34">
        <f>VLOOKUP($A34,統計!$A:$G,7,)</f>
        <v>-6</v>
      </c>
      <c r="F34" t="s">
        <v>135</v>
      </c>
      <c r="H34" t="s">
        <v>136</v>
      </c>
      <c r="I34" t="str">
        <f t="shared" si="0"/>
        <v>325|[卷33](5_筆記/资治通鉴33.html)|漢紀二十五|-7|-6|傅丁太后世系||漢成帝26年、漢哀帝元年</v>
      </c>
    </row>
    <row r="35" spans="1:9" x14ac:dyDescent="0.25">
      <c r="A35">
        <v>326</v>
      </c>
      <c r="B35" t="str">
        <f>VLOOKUP($A35,統計!$A:$G,2,)</f>
        <v>卷34</v>
      </c>
      <c r="C35" t="s">
        <v>137</v>
      </c>
      <c r="D35">
        <f>VLOOKUP($A35,統計!$A:$G,6,)</f>
        <v>-5</v>
      </c>
      <c r="E35">
        <f>VLOOKUP($A35,統計!$A:$G,7,)</f>
        <v>-3</v>
      </c>
      <c r="G35" t="s">
        <v>138</v>
      </c>
      <c r="H35" t="s">
        <v>139</v>
      </c>
      <c r="I35" t="str">
        <f t="shared" si="0"/>
        <v>326|[卷34](5_筆記/资治通鉴34.html)|漢紀二十六|-5|-3||西漢帝王男寵表|漢哀帝2年至4年</v>
      </c>
    </row>
    <row r="36" spans="1:9" x14ac:dyDescent="0.25">
      <c r="A36">
        <v>327</v>
      </c>
      <c r="B36" t="str">
        <f>VLOOKUP($A36,統計!$A:$G,2,)</f>
        <v>卷35</v>
      </c>
      <c r="C36" t="s">
        <v>140</v>
      </c>
      <c r="D36">
        <f>VLOOKUP($A36,統計!$A:$G,6,)</f>
        <v>-2</v>
      </c>
      <c r="E36">
        <f>VLOOKUP($A36,統計!$A:$G,7,)</f>
        <v>2</v>
      </c>
      <c r="F36" t="s">
        <v>141</v>
      </c>
      <c r="G36" t="s">
        <v>142</v>
      </c>
      <c r="H36" t="s">
        <v>143</v>
      </c>
      <c r="I36" t="str">
        <f t="shared" si="0"/>
        <v>327|[卷35](5_筆記/资治通鉴35.html)|漢紀二十七|-2|2|衛子夫後衛氏世系|新三公分職|漢哀帝5年至6年、漢平帝至2年</v>
      </c>
    </row>
    <row r="37" spans="1:9" x14ac:dyDescent="0.25">
      <c r="A37">
        <v>328</v>
      </c>
      <c r="B37" t="str">
        <f>VLOOKUP($A37,統計!$A:$G,2,)</f>
        <v>卷36</v>
      </c>
      <c r="C37" t="s">
        <v>144</v>
      </c>
      <c r="D37">
        <f>VLOOKUP($A37,統計!$A:$G,6,)</f>
        <v>3</v>
      </c>
      <c r="E37">
        <f>VLOOKUP($A37,統計!$A:$G,7,)</f>
        <v>8</v>
      </c>
      <c r="G37" t="s">
        <v>145</v>
      </c>
      <c r="H37" t="s">
        <v>146</v>
      </c>
      <c r="I37" t="str">
        <f t="shared" si="0"/>
        <v>328|[卷36](5_筆記/资治通鉴36.html)|漢紀二十八|3|8||九錫之法|漢平帝3年至6年、王莽居攝、始初至3年</v>
      </c>
    </row>
    <row r="38" spans="1:9" x14ac:dyDescent="0.25">
      <c r="A38">
        <v>401</v>
      </c>
      <c r="B38" t="str">
        <f>VLOOKUP($A38,統計!$A:$G,2,)</f>
        <v>卷37</v>
      </c>
      <c r="C38" t="s">
        <v>147</v>
      </c>
      <c r="D38">
        <f>VLOOKUP($A38,統計!$A:$G,6,)</f>
        <v>9</v>
      </c>
      <c r="E38">
        <f>VLOOKUP($A38,統計!$A:$G,7,)</f>
        <v>14</v>
      </c>
      <c r="G38" t="s">
        <v>148</v>
      </c>
      <c r="H38" t="s">
        <v>149</v>
      </c>
      <c r="I38" t="str">
        <f t="shared" si="0"/>
        <v>401|[卷37](5_筆記/资治通鉴37.html)|漢紀二十九|9|14||王莽十一公表、漢官儀印制|王莽至6年</v>
      </c>
    </row>
    <row r="39" spans="1:9" x14ac:dyDescent="0.25">
      <c r="A39">
        <v>402</v>
      </c>
      <c r="B39" t="str">
        <f>VLOOKUP($A39,統計!$A:$G,2,)</f>
        <v>卷38</v>
      </c>
      <c r="C39" t="s">
        <v>150</v>
      </c>
      <c r="D39">
        <f>VLOOKUP($A39,統計!$A:$G,6,)</f>
        <v>15</v>
      </c>
      <c r="E39">
        <f>VLOOKUP($A39,統計!$A:$G,7,)</f>
        <v>22</v>
      </c>
      <c r="G39" t="s">
        <v>151</v>
      </c>
      <c r="H39" t="s">
        <v>152</v>
      </c>
      <c r="I39" t="str">
        <f t="shared" si="0"/>
        <v>402|[卷38](5_筆記/资治通鉴38.html)|漢紀三十|15|22||王莽滅親表、周禮天子六宮制度、六宮安置表|王莽7年至14年</v>
      </c>
    </row>
    <row r="40" spans="1:9" x14ac:dyDescent="0.25">
      <c r="A40">
        <v>403</v>
      </c>
      <c r="B40" t="str">
        <f>VLOOKUP($A40,統計!$A:$G,2,)</f>
        <v>卷39</v>
      </c>
      <c r="C40" t="s">
        <v>153</v>
      </c>
      <c r="D40">
        <f>VLOOKUP($A40,統計!$A:$G,6,)</f>
        <v>23</v>
      </c>
      <c r="E40">
        <f>VLOOKUP($A40,統計!$A:$G,7,)</f>
        <v>24</v>
      </c>
      <c r="G40" t="s">
        <v>154</v>
      </c>
      <c r="H40" t="s">
        <v>155</v>
      </c>
      <c r="I40" t="str">
        <f t="shared" si="0"/>
        <v>403|[卷39](5_筆記/资治通鉴39.html)|漢紀三十一|23|24||東漢幽州十郡、銅馬諸賊表|王莽15年、玄漢至2年</v>
      </c>
    </row>
    <row r="41" spans="1:9" x14ac:dyDescent="0.25">
      <c r="A41">
        <v>501</v>
      </c>
      <c r="B41" t="str">
        <f>VLOOKUP($A41,統計!$A:$G,2,)</f>
        <v>卷40</v>
      </c>
      <c r="C41" t="s">
        <v>156</v>
      </c>
      <c r="D41">
        <f>VLOOKUP($A41,統計!$A:$G,6,)</f>
        <v>25</v>
      </c>
      <c r="E41">
        <f>VLOOKUP($A41,統計!$A:$G,7,)</f>
        <v>26</v>
      </c>
      <c r="H41" t="s">
        <v>157</v>
      </c>
      <c r="I41" t="str">
        <f t="shared" si="0"/>
        <v>501|[卷40](5_筆記/资治通鉴40.html)|漢紀三十二|25|26|||漢光武帝至2年</v>
      </c>
    </row>
    <row r="42" spans="1:9" x14ac:dyDescent="0.25">
      <c r="A42">
        <v>502</v>
      </c>
      <c r="B42" t="str">
        <f>VLOOKUP($A42,統計!$A:$G,2,)</f>
        <v>卷41</v>
      </c>
      <c r="C42" t="s">
        <v>158</v>
      </c>
      <c r="D42">
        <f>VLOOKUP($A42,統計!$A:$G,6,)</f>
        <v>27</v>
      </c>
      <c r="E42">
        <f>VLOOKUP($A42,統計!$A:$G,7,)</f>
        <v>29</v>
      </c>
      <c r="F42" t="s">
        <v>159</v>
      </c>
      <c r="H42" t="s">
        <v>160</v>
      </c>
      <c r="I42" t="str">
        <f t="shared" si="0"/>
        <v>502|[卷41](5_筆記/资治通鉴41.html)|漢紀三十三|27|29|耿氏世系、莎車王世系||漢光武帝3年至5年</v>
      </c>
    </row>
    <row r="43" spans="1:9" x14ac:dyDescent="0.25">
      <c r="A43">
        <v>503</v>
      </c>
      <c r="B43" t="str">
        <f>VLOOKUP($A43,統計!$A:$G,2,)</f>
        <v>卷42</v>
      </c>
      <c r="C43" t="s">
        <v>161</v>
      </c>
      <c r="D43">
        <f>VLOOKUP($A43,統計!$A:$G,6,)</f>
        <v>30</v>
      </c>
      <c r="E43">
        <f>VLOOKUP($A43,統計!$A:$G,7,)</f>
        <v>35</v>
      </c>
      <c r="F43" t="s">
        <v>162</v>
      </c>
      <c r="H43" t="s">
        <v>163</v>
      </c>
      <c r="I43" t="str">
        <f t="shared" si="0"/>
        <v>503|[卷42](5_筆記/资治通鉴42.html)|漢紀三十四|30|35|陰氏世系||漢光武帝6年至11年</v>
      </c>
    </row>
    <row r="44" spans="1:9" x14ac:dyDescent="0.25">
      <c r="A44">
        <v>504</v>
      </c>
      <c r="B44" t="str">
        <f>VLOOKUP($A44,統計!$A:$G,2,)</f>
        <v>卷43</v>
      </c>
      <c r="C44" t="s">
        <v>164</v>
      </c>
      <c r="D44">
        <f>VLOOKUP($A44,統計!$A:$G,6,)</f>
        <v>36</v>
      </c>
      <c r="E44">
        <f>VLOOKUP($A44,統計!$A:$G,7,)</f>
        <v>46</v>
      </c>
      <c r="G44" t="s">
        <v>165</v>
      </c>
      <c r="H44" t="s">
        <v>166</v>
      </c>
      <c r="I44" t="str">
        <f t="shared" si="0"/>
        <v>504|[卷43](5_筆記/资治通鉴43.html)|漢紀三十五|36|46||羌人諸种、光武子嗣表|漢光武帝12年至22年</v>
      </c>
    </row>
    <row r="45" spans="1:9" x14ac:dyDescent="0.25">
      <c r="A45">
        <v>505</v>
      </c>
      <c r="B45" t="str">
        <f>VLOOKUP($A45,統計!$A:$G,2,)</f>
        <v>卷44</v>
      </c>
      <c r="C45" t="s">
        <v>167</v>
      </c>
      <c r="D45">
        <f>VLOOKUP($A45,統計!$A:$G,6,)</f>
        <v>47</v>
      </c>
      <c r="E45">
        <f>VLOOKUP($A45,統計!$A:$G,7,)</f>
        <v>60</v>
      </c>
      <c r="G45" t="s">
        <v>168</v>
      </c>
      <c r="H45" t="s">
        <v>169</v>
      </c>
      <c r="I45" t="str">
        <f t="shared" si="0"/>
        <v>505|[卷44](5_筆記/资治通鉴44.html)|漢紀三十六|47|60||光武官員俸祿表|漢光武帝23年至33年、漢明帝至3年</v>
      </c>
    </row>
    <row r="46" spans="1:9" x14ac:dyDescent="0.25">
      <c r="A46">
        <v>506</v>
      </c>
      <c r="B46" t="str">
        <f>VLOOKUP($A46,統計!$A:$G,2,)</f>
        <v>卷45</v>
      </c>
      <c r="C46" t="s">
        <v>170</v>
      </c>
      <c r="D46">
        <f>VLOOKUP($A46,統計!$A:$G,6,)</f>
        <v>61</v>
      </c>
      <c r="E46">
        <f>VLOOKUP($A46,統計!$A:$G,7,)</f>
        <v>75</v>
      </c>
      <c r="F46" t="s">
        <v>171</v>
      </c>
      <c r="G46" t="s">
        <v>172</v>
      </c>
      <c r="H46" t="s">
        <v>173</v>
      </c>
      <c r="I46" t="str">
        <f t="shared" si="0"/>
        <v>506|[卷45](5_筆記/资治通鉴45.html)|漢紀三十七|61|75|南陽樊氏世系、扶風馬氏世系|西遊記人物原型、黃河改道概況|漢明帝4年至18年</v>
      </c>
    </row>
    <row r="47" spans="1:9" x14ac:dyDescent="0.25">
      <c r="A47">
        <v>507</v>
      </c>
      <c r="B47" t="str">
        <f>VLOOKUP($A47,統計!$A:$G,2,)</f>
        <v>卷46</v>
      </c>
      <c r="C47" t="s">
        <v>174</v>
      </c>
      <c r="D47">
        <f>VLOOKUP($A47,統計!$A:$G,6,)</f>
        <v>76</v>
      </c>
      <c r="E47">
        <f>VLOOKUP($A47,統計!$A:$G,7,)</f>
        <v>84</v>
      </c>
      <c r="F47" t="s">
        <v>175</v>
      </c>
      <c r="H47" t="s">
        <v>176</v>
      </c>
      <c r="I47" t="str">
        <f t="shared" si="0"/>
        <v>507|[卷46](5_筆記/资治通鉴46.html)|漢紀三十八|76|84|二宋二梁貴人世系||漢章帝至9年</v>
      </c>
    </row>
    <row r="48" spans="1:9" x14ac:dyDescent="0.25">
      <c r="A48">
        <v>508</v>
      </c>
      <c r="B48" t="str">
        <f>VLOOKUP($A48,統計!$A:$G,2,)</f>
        <v>卷47</v>
      </c>
      <c r="C48" t="s">
        <v>177</v>
      </c>
      <c r="D48">
        <f>VLOOKUP($A48,統計!$A:$G,6,)</f>
        <v>85</v>
      </c>
      <c r="E48">
        <f>VLOOKUP($A48,統計!$A:$G,7,)</f>
        <v>91</v>
      </c>
      <c r="F48" t="s">
        <v>178</v>
      </c>
      <c r="G48" t="s">
        <v>179</v>
      </c>
      <c r="H48" t="s">
        <v>180</v>
      </c>
      <c r="I48" t="str">
        <f t="shared" si="0"/>
        <v>508|[卷47](5_筆記/资治通鉴47.html)|漢紀三十九|85|91|漢龜茲王世系|六代之樂、西漢皇后外戚結局表|漢章帝10年至13年、漢和帝至3年</v>
      </c>
    </row>
    <row r="49" spans="1:9" x14ac:dyDescent="0.25">
      <c r="A49">
        <v>509</v>
      </c>
      <c r="B49" t="str">
        <f>VLOOKUP($A49,統計!$A:$G,2,)</f>
        <v>卷48</v>
      </c>
      <c r="C49" t="s">
        <v>181</v>
      </c>
      <c r="D49">
        <f>VLOOKUP($A49,統計!$A:$G,6,)</f>
        <v>92</v>
      </c>
      <c r="E49">
        <f>VLOOKUP($A49,統計!$A:$G,7,)</f>
        <v>105</v>
      </c>
      <c r="G49" t="s">
        <v>182</v>
      </c>
      <c r="H49" t="s">
        <v>183</v>
      </c>
      <c r="I49" t="str">
        <f t="shared" si="0"/>
        <v>509|[卷48](5_筆記/资治通鉴48.html)|漢紀四十|92|105||東漢燒當羌鬥爭史|漢和帝4年至17年</v>
      </c>
    </row>
    <row r="50" spans="1:9" x14ac:dyDescent="0.25">
      <c r="A50">
        <v>510</v>
      </c>
      <c r="B50" t="str">
        <f>VLOOKUP($A50,統計!$A:$G,2,)</f>
        <v>卷49</v>
      </c>
      <c r="C50" t="s">
        <v>184</v>
      </c>
      <c r="D50">
        <f>VLOOKUP($A50,統計!$A:$G,6,)</f>
        <v>106</v>
      </c>
      <c r="E50">
        <f>VLOOKUP($A50,統計!$A:$G,7,)</f>
        <v>115</v>
      </c>
      <c r="H50" s="8" t="s">
        <v>185</v>
      </c>
      <c r="I50" t="str">
        <f t="shared" si="0"/>
        <v>510|[卷49](5_筆記/资治通鉴49.html)|漢紀四十一|106|115|||漢殤帝元年、漢安帝至9年</v>
      </c>
    </row>
    <row r="51" spans="1:9" x14ac:dyDescent="0.25">
      <c r="A51">
        <v>511</v>
      </c>
      <c r="B51" t="str">
        <f>VLOOKUP($A51,統計!$A:$G,2,)</f>
        <v>卷50</v>
      </c>
      <c r="C51" t="s">
        <v>186</v>
      </c>
      <c r="D51">
        <f>VLOOKUP($A51,統計!$A:$G,6,)</f>
        <v>116</v>
      </c>
      <c r="E51">
        <f>VLOOKUP($A51,統計!$A:$G,7,)</f>
        <v>124</v>
      </c>
      <c r="F51" t="s">
        <v>187</v>
      </c>
      <c r="G51" t="s">
        <v>188</v>
      </c>
      <c r="H51" s="8" t="s">
        <v>189</v>
      </c>
      <c r="I51" t="str">
        <f t="shared" si="0"/>
        <v>511|[卷50](5_筆記/资治通鉴50.html)|漢紀四十二|116|124|蔡諷蔡瑁世系圖|刺殺先零羌|漢安帝10年至18年</v>
      </c>
    </row>
    <row r="52" spans="1:9" x14ac:dyDescent="0.25">
      <c r="A52">
        <v>512</v>
      </c>
      <c r="B52" t="str">
        <f>VLOOKUP($A52,統計!$A:$G,2,)</f>
        <v>卷51</v>
      </c>
      <c r="C52" t="s">
        <v>190</v>
      </c>
      <c r="D52">
        <f>VLOOKUP($A52,統計!$A:$G,6,)</f>
        <v>125</v>
      </c>
      <c r="E52">
        <f>VLOOKUP($A52,統計!$A:$G,7,)</f>
        <v>133</v>
      </c>
      <c r="G52" t="s">
        <v>191</v>
      </c>
      <c r="H52" t="s">
        <v>192</v>
      </c>
      <c r="I52" t="str">
        <f t="shared" si="0"/>
        <v>512|[卷51](5_筆記/资治通鉴51.html)|漢紀四十三|125|133||漢群臣上書類型、天體學說三家|漢安帝19年、前少帝劉懿、漢順帝至8年</v>
      </c>
    </row>
    <row r="53" spans="1:9" x14ac:dyDescent="0.25">
      <c r="A53">
        <v>513</v>
      </c>
      <c r="B53" t="str">
        <f>VLOOKUP($A53,統計!$A:$G,2,)</f>
        <v>卷52</v>
      </c>
      <c r="C53" t="s">
        <v>193</v>
      </c>
      <c r="D53">
        <f>VLOOKUP($A53,統計!$A:$G,6,)</f>
        <v>134</v>
      </c>
      <c r="E53">
        <f>VLOOKUP($A53,統計!$A:$G,7,)</f>
        <v>145</v>
      </c>
      <c r="H53" t="s">
        <v>194</v>
      </c>
      <c r="I53" t="str">
        <f t="shared" si="0"/>
        <v>513|[卷52](5_筆記/资治通鉴52.html)|漢紀四十四|134|145|||漢順帝9年至19年、漢沖帝、漢質帝</v>
      </c>
    </row>
    <row r="54" spans="1:9" x14ac:dyDescent="0.25">
      <c r="A54">
        <v>514</v>
      </c>
      <c r="B54" t="str">
        <f>VLOOKUP($A54,統計!$A:$G,2,)</f>
        <v>卷53</v>
      </c>
      <c r="C54" t="s">
        <v>195</v>
      </c>
      <c r="D54">
        <f>VLOOKUP($A54,統計!$A:$G,6,)</f>
        <v>146</v>
      </c>
      <c r="E54">
        <f>VLOOKUP($A54,統計!$A:$G,7,)</f>
        <v>156</v>
      </c>
      <c r="F54" t="s">
        <v>196</v>
      </c>
      <c r="H54" t="s">
        <v>197</v>
      </c>
      <c r="I54" t="str">
        <f t="shared" si="0"/>
        <v>514|[卷53](5_筆記/资治通鉴53.html)|漢紀四十五|146|156|梁氏世系圖、崔氏世系圖||漢桓帝至10年</v>
      </c>
    </row>
    <row r="55" spans="1:9" x14ac:dyDescent="0.25">
      <c r="A55">
        <v>515</v>
      </c>
      <c r="B55" t="str">
        <f>VLOOKUP($A55,統計!$A:$G,2,)</f>
        <v>卷54</v>
      </c>
      <c r="C55" t="s">
        <v>198</v>
      </c>
      <c r="D55">
        <f>VLOOKUP($A55,統計!$A:$G,6,)</f>
        <v>157</v>
      </c>
      <c r="E55">
        <f>VLOOKUP($A55,統計!$A:$G,7,)</f>
        <v>163</v>
      </c>
      <c r="F55" t="s">
        <v>199</v>
      </c>
      <c r="G55" t="s">
        <v>200</v>
      </c>
      <c r="H55" t="s">
        <v>201</v>
      </c>
      <c r="I55" t="str">
        <f t="shared" si="0"/>
        <v>515|[卷54](5_筆記/资治通鉴54.html)|漢紀四十六|157|163|鄧猛女關系圖、李固世系|李杜組合匯總|漢桓帝11年至17年</v>
      </c>
    </row>
    <row r="56" spans="1:9" x14ac:dyDescent="0.25">
      <c r="A56">
        <v>516</v>
      </c>
      <c r="B56" t="str">
        <f>VLOOKUP($A56,統計!$A:$G,2,)</f>
        <v>卷55</v>
      </c>
      <c r="C56" t="s">
        <v>202</v>
      </c>
      <c r="D56">
        <f>VLOOKUP($A56,統計!$A:$G,6,)</f>
        <v>164</v>
      </c>
      <c r="E56">
        <f>VLOOKUP($A56,統計!$A:$G,7,)</f>
        <v>166</v>
      </c>
      <c r="H56" t="s">
        <v>203</v>
      </c>
      <c r="I56" t="str">
        <f t="shared" si="0"/>
        <v>516|[卷55](5_筆記/资治通鉴55.html)|漢紀四十七|164|166|||漢桓帝18年至20年</v>
      </c>
    </row>
    <row r="57" spans="1:9" x14ac:dyDescent="0.25">
      <c r="A57">
        <v>517</v>
      </c>
      <c r="B57" t="str">
        <f>VLOOKUP($A57,統計!$A:$G,2,)</f>
        <v>卷56</v>
      </c>
      <c r="C57" t="s">
        <v>204</v>
      </c>
      <c r="D57">
        <f>VLOOKUP($A57,統計!$A:$G,6,)</f>
        <v>167</v>
      </c>
      <c r="E57">
        <f>VLOOKUP($A57,統計!$A:$G,7,)</f>
        <v>171</v>
      </c>
      <c r="F57" t="s">
        <v>205</v>
      </c>
      <c r="H57" t="s">
        <v>206</v>
      </c>
      <c r="I57" t="str">
        <f t="shared" si="0"/>
        <v>517|[卷56](5_筆記/资治通鉴56.html)|漢紀四十八|167|171|汝南袁氏世系||漢桓帝21年、漢靈帝至4年</v>
      </c>
    </row>
    <row r="58" spans="1:9" x14ac:dyDescent="0.25">
      <c r="A58">
        <v>518</v>
      </c>
      <c r="B58" t="str">
        <f>VLOOKUP($A58,統計!$A:$G,2,)</f>
        <v>卷57</v>
      </c>
      <c r="C58" t="s">
        <v>207</v>
      </c>
      <c r="D58">
        <f>VLOOKUP($A58,統計!$A:$G,6,)</f>
        <v>172</v>
      </c>
      <c r="E58">
        <f>VLOOKUP($A58,統計!$A:$G,7,)</f>
        <v>180</v>
      </c>
      <c r="H58" t="s">
        <v>208</v>
      </c>
      <c r="I58" t="str">
        <f t="shared" si="0"/>
        <v>518|[卷57](5_筆記/资治通鉴57.html)|漢紀四十九|172|180|||漢靈帝5年至13年</v>
      </c>
    </row>
    <row r="59" spans="1:9" x14ac:dyDescent="0.25">
      <c r="A59">
        <v>519</v>
      </c>
      <c r="B59" t="str">
        <f>VLOOKUP($A59,統計!$A:$G,2,)</f>
        <v>卷58</v>
      </c>
      <c r="C59" t="s">
        <v>209</v>
      </c>
      <c r="D59">
        <f>VLOOKUP($A59,統計!$A:$G,6,)</f>
        <v>181</v>
      </c>
      <c r="E59">
        <f>VLOOKUP($A59,統計!$A:$G,7,)</f>
        <v>187</v>
      </c>
      <c r="F59" t="s">
        <v>210</v>
      </c>
      <c r="H59" t="s">
        <v>211</v>
      </c>
      <c r="I59" t="str">
        <f t="shared" si="0"/>
        <v>519|[卷58](5_筆記/资治通鉴58.html)|漢紀五十|181|187|檀石槐世系、何皇后世系||漢靈帝14年至20年</v>
      </c>
    </row>
    <row r="60" spans="1:9" x14ac:dyDescent="0.25">
      <c r="A60">
        <v>520</v>
      </c>
      <c r="B60" t="str">
        <f>VLOOKUP($A60,統計!$A:$G,2,)</f>
        <v>卷59</v>
      </c>
      <c r="C60" t="s">
        <v>212</v>
      </c>
      <c r="D60">
        <f>VLOOKUP($A60,統計!$A:$G,6,)</f>
        <v>188</v>
      </c>
      <c r="E60">
        <f>VLOOKUP($A60,統計!$A:$G,7,)</f>
        <v>190</v>
      </c>
      <c r="G60" t="s">
        <v>213</v>
      </c>
      <c r="H60" t="s">
        <v>214</v>
      </c>
      <c r="I60" t="str">
        <f t="shared" si="0"/>
        <v>520|[卷59](5_筆記/资治通鉴59.html)|漢紀五十一|188|190||十二分野表|漢靈帝21年、劉辯、漢獻帝至2年</v>
      </c>
    </row>
    <row r="61" spans="1:9" x14ac:dyDescent="0.25">
      <c r="A61">
        <v>521</v>
      </c>
      <c r="B61" t="str">
        <f>VLOOKUP($A61,統計!$A:$G,2,)</f>
        <v>卷60</v>
      </c>
      <c r="C61" t="s">
        <v>215</v>
      </c>
      <c r="D61">
        <f>VLOOKUP($A61,統計!$A:$G,6,)</f>
        <v>191</v>
      </c>
      <c r="E61">
        <f>VLOOKUP($A61,統計!$A:$G,7,)</f>
        <v>193</v>
      </c>
      <c r="F61" t="s">
        <v>216</v>
      </c>
      <c r="H61" t="s">
        <v>217</v>
      </c>
      <c r="I61" t="str">
        <f t="shared" si="0"/>
        <v>521|[卷60](5_筆記/资治通鉴60.html)|漢紀五十二|191|193|漢末道教諸張世系||漢獻帝3年至5年</v>
      </c>
    </row>
    <row r="62" spans="1:9" x14ac:dyDescent="0.25">
      <c r="A62">
        <v>522</v>
      </c>
      <c r="B62" t="str">
        <f>VLOOKUP($A62,統計!$A:$G,2,)</f>
        <v>卷61</v>
      </c>
      <c r="C62" t="s">
        <v>218</v>
      </c>
      <c r="D62">
        <f>VLOOKUP($A62,統計!$A:$G,6,)</f>
        <v>194</v>
      </c>
      <c r="E62">
        <f>VLOOKUP($A62,統計!$A:$G,7,)</f>
        <v>195</v>
      </c>
      <c r="F62" t="s">
        <v>219</v>
      </c>
      <c r="H62" t="s">
        <v>220</v>
      </c>
      <c r="I62" t="str">
        <f t="shared" si="0"/>
        <v>522|[卷61](5_筆記/资治通鉴61.html)|漢紀五十三|194|195|孫吳世系||漢獻帝6年至7年</v>
      </c>
    </row>
    <row r="63" spans="1:9" x14ac:dyDescent="0.25">
      <c r="A63">
        <v>523</v>
      </c>
      <c r="B63" t="str">
        <f>VLOOKUP($A63,統計!$A:$G,2,)</f>
        <v>卷62</v>
      </c>
      <c r="C63" t="s">
        <v>221</v>
      </c>
      <c r="D63">
        <f>VLOOKUP($A63,統計!$A:$G,6,)</f>
        <v>196</v>
      </c>
      <c r="E63">
        <f>VLOOKUP($A63,統計!$A:$G,7,)</f>
        <v>198</v>
      </c>
      <c r="F63" t="s">
        <v>222</v>
      </c>
      <c r="G63" t="s">
        <v>223</v>
      </c>
      <c r="H63" t="s">
        <v>224</v>
      </c>
      <c r="I63" t="str">
        <f t="shared" si="0"/>
        <v>523|[卷62](5_筆記/资治通鉴62.html)|漢紀五十四|196|198|下邳陳氏世系、潁川陳氏世系|蔡邕漢樂四品|漢獻帝8年至10年</v>
      </c>
    </row>
    <row r="64" spans="1:9" x14ac:dyDescent="0.25">
      <c r="A64">
        <v>524</v>
      </c>
      <c r="B64" t="str">
        <f>VLOOKUP($A64,統計!$A:$G,2,)</f>
        <v>卷63</v>
      </c>
      <c r="C64" t="s">
        <v>225</v>
      </c>
      <c r="D64">
        <f>VLOOKUP($A64,統計!$A:$G,6,)</f>
        <v>199</v>
      </c>
      <c r="E64">
        <f>VLOOKUP($A64,統計!$A:$G,7,)</f>
        <v>200</v>
      </c>
      <c r="H64" t="s">
        <v>226</v>
      </c>
      <c r="I64" t="str">
        <f t="shared" si="0"/>
        <v>524|[卷63](5_筆記/资治通鉴63.html)|漢紀五十五|199|200|||漢獻帝11年至12年</v>
      </c>
    </row>
    <row r="65" spans="1:9" x14ac:dyDescent="0.25">
      <c r="A65">
        <v>525</v>
      </c>
      <c r="B65" t="str">
        <f>VLOOKUP($A65,統計!$A:$G,2,)</f>
        <v>卷64</v>
      </c>
      <c r="C65" t="s">
        <v>227</v>
      </c>
      <c r="D65">
        <f>VLOOKUP($A65,統計!$A:$G,6,)</f>
        <v>201</v>
      </c>
      <c r="E65">
        <f>VLOOKUP($A65,統計!$A:$G,7,)</f>
        <v>205</v>
      </c>
      <c r="F65" t="s">
        <v>228</v>
      </c>
      <c r="H65" t="s">
        <v>229</v>
      </c>
      <c r="I65" t="str">
        <f t="shared" si="0"/>
        <v>525|[卷64](5_筆記/资治通鉴64.html)|漢紀五十六|201|205|遼東公孫世系||漢獻帝13年至17年</v>
      </c>
    </row>
    <row r="66" spans="1:9" x14ac:dyDescent="0.25">
      <c r="A66">
        <v>526</v>
      </c>
      <c r="B66" t="str">
        <f>VLOOKUP($A66,統計!$A:$G,2,)</f>
        <v>卷65</v>
      </c>
      <c r="C66" t="s">
        <v>230</v>
      </c>
      <c r="D66">
        <f>VLOOKUP($A66,統計!$A:$G,6,)</f>
        <v>206</v>
      </c>
      <c r="E66">
        <f>VLOOKUP($A66,統計!$A:$G,7,)</f>
        <v>208</v>
      </c>
      <c r="H66" t="s">
        <v>231</v>
      </c>
      <c r="I66" t="str">
        <f t="shared" ref="I66:I129" si="1">A66&amp;"|"&amp;"["&amp;B66&amp;"](5_筆記/资治通鉴"&amp;SUBSTITUTE(B66,"卷","")&amp;".html)|"&amp;C66&amp;"|"&amp;D66&amp;"|"&amp;E66&amp;"|"&amp;F66&amp;"|"&amp;G66&amp;"|"&amp;H66</f>
        <v>526|[卷65](5_筆記/资治通鉴65.html)|漢紀五十七|206|208|||漢獻帝18年至20年</v>
      </c>
    </row>
    <row r="67" spans="1:9" x14ac:dyDescent="0.25">
      <c r="A67">
        <v>527</v>
      </c>
      <c r="B67" t="str">
        <f>VLOOKUP($A67,統計!$A:$G,2,)</f>
        <v>卷66</v>
      </c>
      <c r="C67" t="s">
        <v>232</v>
      </c>
      <c r="D67">
        <f>VLOOKUP($A67,統計!$A:$G,6,)</f>
        <v>209</v>
      </c>
      <c r="E67">
        <f>VLOOKUP($A67,統計!$A:$G,7,)</f>
        <v>213</v>
      </c>
      <c r="H67" t="s">
        <v>233</v>
      </c>
      <c r="I67" t="str">
        <f t="shared" si="1"/>
        <v>527|[卷66](5_筆記/资治通鉴66.html)|漢紀五十八|209|213|||漢獻帝21年至25年</v>
      </c>
    </row>
    <row r="68" spans="1:9" x14ac:dyDescent="0.25">
      <c r="A68">
        <v>528</v>
      </c>
      <c r="B68" t="str">
        <f>VLOOKUP($A68,統計!$A:$G,2,)</f>
        <v>卷67</v>
      </c>
      <c r="C68" t="s">
        <v>234</v>
      </c>
      <c r="D68">
        <f>VLOOKUP($A68,統計!$A:$G,6,)</f>
        <v>214</v>
      </c>
      <c r="E68">
        <f>VLOOKUP($A68,統計!$A:$G,7,)</f>
        <v>216</v>
      </c>
      <c r="G68" t="s">
        <v>235</v>
      </c>
      <c r="H68" t="s">
        <v>236</v>
      </c>
      <c r="I68" t="str">
        <f t="shared" si="1"/>
        <v>528|[卷67](5_筆記/资治通鉴67.html)|漢紀五十九|214|216||孫十萬合肥之戰表|漢獻帝26年至28年</v>
      </c>
    </row>
    <row r="69" spans="1:9" x14ac:dyDescent="0.25">
      <c r="A69">
        <v>529</v>
      </c>
      <c r="B69" t="str">
        <f>VLOOKUP($A69,統計!$A:$G,2,)</f>
        <v>卷68</v>
      </c>
      <c r="C69" t="s">
        <v>237</v>
      </c>
      <c r="D69">
        <f>VLOOKUP($A69,統計!$A:$G,6,)</f>
        <v>217</v>
      </c>
      <c r="E69">
        <f>VLOOKUP($A69,統計!$A:$G,7,)</f>
        <v>219</v>
      </c>
      <c r="H69" t="s">
        <v>238</v>
      </c>
      <c r="I69" t="str">
        <f t="shared" si="1"/>
        <v>529|[卷68](5_筆記/资治通鉴68.html)|漢紀六十|217|219|||漢獻帝29年至31年</v>
      </c>
    </row>
    <row r="70" spans="1:9" x14ac:dyDescent="0.25">
      <c r="A70">
        <v>601</v>
      </c>
      <c r="B70" t="str">
        <f>VLOOKUP($A70,統計!$A:$G,2,)</f>
        <v>卷69</v>
      </c>
      <c r="C70" t="s">
        <v>239</v>
      </c>
      <c r="D70">
        <f>VLOOKUP($A70,統計!$A:$G,6,)</f>
        <v>220</v>
      </c>
      <c r="E70">
        <f>VLOOKUP($A70,統計!$A:$G,7,)</f>
        <v>222</v>
      </c>
      <c r="H70" t="s">
        <v>240</v>
      </c>
      <c r="I70" t="str">
        <f t="shared" si="1"/>
        <v>601|[卷69](5_筆記/资治通鉴69.html)|魏紀一|220|222|||曹丕至3年</v>
      </c>
    </row>
    <row r="71" spans="1:9" x14ac:dyDescent="0.25">
      <c r="A71">
        <v>602</v>
      </c>
      <c r="B71" t="str">
        <f>VLOOKUP($A71,統計!$A:$G,2,)</f>
        <v>卷70</v>
      </c>
      <c r="C71" t="s">
        <v>241</v>
      </c>
      <c r="D71">
        <f>VLOOKUP($A71,統計!$A:$G,6,)</f>
        <v>223</v>
      </c>
      <c r="E71">
        <f>VLOOKUP($A71,統計!$A:$G,7,)</f>
        <v>227</v>
      </c>
      <c r="G71" t="s">
        <v>242</v>
      </c>
      <c r="H71" t="s">
        <v>243</v>
      </c>
      <c r="I71" t="str">
        <f t="shared" si="1"/>
        <v>602|[卷70](5_筆記/资治通鉴70.html)|魏紀二|223|227||曹丕三次伐吳表、諸葛亮五次北伐表|曹丕4年至7年、曹叡至2年</v>
      </c>
    </row>
    <row r="72" spans="1:9" x14ac:dyDescent="0.25">
      <c r="A72">
        <v>603</v>
      </c>
      <c r="B72" t="str">
        <f>VLOOKUP($A72,統計!$A:$G,2,)</f>
        <v>卷71</v>
      </c>
      <c r="C72" t="s">
        <v>244</v>
      </c>
      <c r="D72">
        <f>VLOOKUP($A72,統計!$A:$G,6,)</f>
        <v>228</v>
      </c>
      <c r="E72">
        <f>VLOOKUP($A72,統計!$A:$G,7,)</f>
        <v>230</v>
      </c>
      <c r="H72" t="s">
        <v>245</v>
      </c>
      <c r="I72" t="str">
        <f t="shared" si="1"/>
        <v>603|[卷71](5_筆記/资治通鉴71.html)|魏紀三|228|230|||曹叡3年至5年</v>
      </c>
    </row>
    <row r="73" spans="1:9" x14ac:dyDescent="0.25">
      <c r="A73">
        <v>604</v>
      </c>
      <c r="B73" t="str">
        <f>VLOOKUP($A73,統計!$A:$G,2,)</f>
        <v>卷72</v>
      </c>
      <c r="C73" t="s">
        <v>246</v>
      </c>
      <c r="D73">
        <f>VLOOKUP($A73,統計!$A:$G,6,)</f>
        <v>231</v>
      </c>
      <c r="E73">
        <f>VLOOKUP($A73,統計!$A:$G,7,)</f>
        <v>234</v>
      </c>
      <c r="G73" t="s">
        <v>247</v>
      </c>
      <c r="H73" t="s">
        <v>248</v>
      </c>
      <c r="I73" t="str">
        <f t="shared" si="1"/>
        <v>604|[卷72](5_筆記/资治通鉴72.html)|魏紀四|231|234||劉曄勸諫表|曹叡6年至9年</v>
      </c>
    </row>
    <row r="74" spans="1:9" x14ac:dyDescent="0.25">
      <c r="A74">
        <v>605</v>
      </c>
      <c r="B74" t="str">
        <f>VLOOKUP($A74,統計!$A:$G,2,)</f>
        <v>卷73</v>
      </c>
      <c r="C74" t="s">
        <v>249</v>
      </c>
      <c r="D74">
        <f>VLOOKUP($A74,統計!$A:$G,6,)</f>
        <v>235</v>
      </c>
      <c r="E74">
        <f>VLOOKUP($A74,統計!$A:$G,7,)</f>
        <v>237</v>
      </c>
      <c r="G74" t="s">
        <v>250</v>
      </c>
      <c r="H74" t="s">
        <v>251</v>
      </c>
      <c r="I74" t="str">
        <f t="shared" si="1"/>
        <v>605|[卷73](5_筆記/资治通鉴73.html)|魏紀五|235|237||曹叡後宮十二等爵位|曹叡10年至12年</v>
      </c>
    </row>
    <row r="75" spans="1:9" x14ac:dyDescent="0.25">
      <c r="A75">
        <v>606</v>
      </c>
      <c r="B75" t="str">
        <f>VLOOKUP($A75,統計!$A:$G,2,)</f>
        <v>卷74</v>
      </c>
      <c r="C75" t="s">
        <v>252</v>
      </c>
      <c r="D75">
        <f>VLOOKUP($A75,統計!$A:$G,6,)</f>
        <v>238</v>
      </c>
      <c r="E75">
        <f>VLOOKUP($A75,統計!$A:$G,7,)</f>
        <v>245</v>
      </c>
      <c r="F75" t="s">
        <v>253</v>
      </c>
      <c r="H75" t="s">
        <v>254</v>
      </c>
      <c r="I75" t="str">
        <f t="shared" si="1"/>
        <v>606|[卷74](5_筆記/资治通鉴74.html)|魏紀六|238|245|全氏世系圖、吳郡陸氏世系圖||曹叡13年至14年、曹芳至7年</v>
      </c>
    </row>
    <row r="76" spans="1:9" x14ac:dyDescent="0.25">
      <c r="A76">
        <v>607</v>
      </c>
      <c r="B76" t="str">
        <f>VLOOKUP($A76,統計!$A:$G,2,)</f>
        <v>卷75</v>
      </c>
      <c r="C76" t="s">
        <v>255</v>
      </c>
      <c r="D76">
        <f>VLOOKUP($A76,統計!$A:$G,6,)</f>
        <v>246</v>
      </c>
      <c r="E76">
        <f>VLOOKUP($A76,統計!$A:$G,7,)</f>
        <v>252</v>
      </c>
      <c r="F76" t="s">
        <v>256</v>
      </c>
      <c r="G76" t="s">
        <v>257</v>
      </c>
      <c r="H76" t="s">
        <v>258</v>
      </c>
      <c r="I76" t="str">
        <f t="shared" si="1"/>
        <v>607|[卷75](5_筆記/资治通鉴75.html)|魏紀七|246|252|太山羊氏世系、太原王氏世系|姜維十一次北伐表、壽春三叛表|曹芳8年至14年</v>
      </c>
    </row>
    <row r="77" spans="1:9" x14ac:dyDescent="0.25">
      <c r="A77">
        <v>608</v>
      </c>
      <c r="B77" t="str">
        <f>VLOOKUP($A77,統計!$A:$G,2,)</f>
        <v>卷76</v>
      </c>
      <c r="C77" t="s">
        <v>259</v>
      </c>
      <c r="D77">
        <f>VLOOKUP($A77,統計!$A:$G,6,)</f>
        <v>253</v>
      </c>
      <c r="E77">
        <f>VLOOKUP($A77,統計!$A:$G,7,)</f>
        <v>255</v>
      </c>
      <c r="F77" t="s">
        <v>260</v>
      </c>
      <c r="H77" t="s">
        <v>261</v>
      </c>
      <c r="I77" t="str">
        <f t="shared" si="1"/>
        <v>608|[卷76](5_筆記/资治通鉴76.html)|魏紀八|253|255|琅邪諸葛世系||曹芳15年至16年、曹髦至2年</v>
      </c>
    </row>
    <row r="78" spans="1:9" x14ac:dyDescent="0.25">
      <c r="A78">
        <v>609</v>
      </c>
      <c r="B78" t="str">
        <f>VLOOKUP($A78,統計!$A:$G,2,)</f>
        <v>卷77</v>
      </c>
      <c r="C78" t="s">
        <v>262</v>
      </c>
      <c r="D78">
        <f>VLOOKUP($A78,統計!$A:$G,6,)</f>
        <v>256</v>
      </c>
      <c r="E78">
        <f>VLOOKUP($A78,統計!$A:$G,7,)</f>
        <v>261</v>
      </c>
      <c r="F78" t="s">
        <v>263</v>
      </c>
      <c r="H78" t="s">
        <v>264</v>
      </c>
      <c r="I78" t="str">
        <f t="shared" si="1"/>
        <v>609|[卷77](5_筆記/资治通鉴77.html)|魏紀九|256|261|孫權托孤亂政圖、琅邪王氏世系、琅邪太原王氏源流圖||曹髦3年至7年、曹奐至2年</v>
      </c>
    </row>
    <row r="79" spans="1:9" x14ac:dyDescent="0.25">
      <c r="A79">
        <v>610</v>
      </c>
      <c r="B79" t="str">
        <f>VLOOKUP($A79,統計!$A:$G,2,)</f>
        <v>卷78</v>
      </c>
      <c r="C79" t="s">
        <v>265</v>
      </c>
      <c r="D79">
        <f>VLOOKUP($A79,統計!$A:$G,6,)</f>
        <v>262</v>
      </c>
      <c r="E79">
        <f>VLOOKUP($A79,統計!$A:$G,7,)</f>
        <v>264</v>
      </c>
      <c r="F79" t="s">
        <v>266</v>
      </c>
      <c r="H79" t="s">
        <v>267</v>
      </c>
      <c r="I79" t="str">
        <f t="shared" si="1"/>
        <v>610|[卷78](5_筆記/资治通鉴78.html)|魏紀十|262|264|陳留阮氏世系、三卞皇后圖||曹奐3年至5年</v>
      </c>
    </row>
    <row r="80" spans="1:9" x14ac:dyDescent="0.25">
      <c r="A80">
        <v>701</v>
      </c>
      <c r="B80" t="str">
        <f>VLOOKUP($A80,統計!$A:$G,2,)</f>
        <v>卷79</v>
      </c>
      <c r="C80" t="s">
        <v>268</v>
      </c>
      <c r="D80">
        <f>VLOOKUP($A80,統計!$A:$G,6,)</f>
        <v>265</v>
      </c>
      <c r="E80">
        <f>VLOOKUP($A80,統計!$A:$G,7,)</f>
        <v>272</v>
      </c>
      <c r="H80" t="s">
        <v>269</v>
      </c>
      <c r="I80" t="str">
        <f t="shared" si="1"/>
        <v>701|[卷79](5_筆記/资治通鉴79.html)|晉紀一|265|272|||曹奐6年至7年、司馬炎至7年</v>
      </c>
    </row>
    <row r="81" spans="1:9" x14ac:dyDescent="0.25">
      <c r="A81">
        <v>702</v>
      </c>
      <c r="B81" t="str">
        <f>VLOOKUP($A81,統計!$A:$G,2,)</f>
        <v>卷80</v>
      </c>
      <c r="C81" t="s">
        <v>270</v>
      </c>
      <c r="D81">
        <f>VLOOKUP($A81,統計!$A:$G,6,)</f>
        <v>273</v>
      </c>
      <c r="E81">
        <f>VLOOKUP($A81,統計!$A:$G,7,)</f>
        <v>279</v>
      </c>
      <c r="G81" t="s">
        <v>271</v>
      </c>
      <c r="H81" t="s">
        <v>272</v>
      </c>
      <c r="I81" t="str">
        <f t="shared" si="1"/>
        <v>702|[卷80](5_筆記/资治通鉴80.html)|晉紀二|273|279||諸王就國情況(西晉大小國)|司馬炎8年至14年</v>
      </c>
    </row>
    <row r="82" spans="1:9" x14ac:dyDescent="0.25">
      <c r="A82">
        <v>703</v>
      </c>
      <c r="B82" t="str">
        <f>VLOOKUP($A82,統計!$A:$G,2,)</f>
        <v>卷81</v>
      </c>
      <c r="C82" t="s">
        <v>273</v>
      </c>
      <c r="D82">
        <f>VLOOKUP($A82,統計!$A:$G,6,)</f>
        <v>280</v>
      </c>
      <c r="E82">
        <f>VLOOKUP($A82,統計!$A:$G,7,)</f>
        <v>288</v>
      </c>
      <c r="F82" t="s">
        <v>274</v>
      </c>
      <c r="H82" t="s">
        <v>275</v>
      </c>
      <c r="I82" t="str">
        <f t="shared" si="1"/>
        <v>703|[卷81](5_筆記/资治通鉴81.html)|晉紀三|280|288|弘農楊氏名人世系||司馬炎15年至23年</v>
      </c>
    </row>
    <row r="83" spans="1:9" x14ac:dyDescent="0.25">
      <c r="A83">
        <v>704</v>
      </c>
      <c r="B83" t="str">
        <f>VLOOKUP($A83,統計!$A:$G,2,)</f>
        <v>卷82</v>
      </c>
      <c r="C83" t="s">
        <v>276</v>
      </c>
      <c r="D83">
        <f>VLOOKUP($A83,統計!$A:$G,6,)</f>
        <v>289</v>
      </c>
      <c r="E83">
        <f>VLOOKUP($A83,統計!$A:$G,7,)</f>
        <v>298</v>
      </c>
      <c r="H83" t="s">
        <v>277</v>
      </c>
      <c r="I83" t="str">
        <f t="shared" si="1"/>
        <v>704|[卷82](5_筆記/资治通鉴82.html)|晉紀四|289|298|||司馬炎24年至25年、晉惠帝至9年</v>
      </c>
    </row>
    <row r="84" spans="1:9" x14ac:dyDescent="0.25">
      <c r="A84">
        <v>705</v>
      </c>
      <c r="B84" t="str">
        <f>VLOOKUP($A84,統計!$A:$G,2,)</f>
        <v>卷83</v>
      </c>
      <c r="C84" t="s">
        <v>278</v>
      </c>
      <c r="D84">
        <f>VLOOKUP($A84,統計!$A:$G,6,)</f>
        <v>299</v>
      </c>
      <c r="E84">
        <f>VLOOKUP($A84,統計!$A:$G,7,)</f>
        <v>300</v>
      </c>
      <c r="H84" t="s">
        <v>279</v>
      </c>
      <c r="I84" t="str">
        <f t="shared" si="1"/>
        <v>705|[卷83](5_筆記/资治通鉴83.html)|晉紀五|299|300|||晉惠帝10年至11年</v>
      </c>
    </row>
    <row r="85" spans="1:9" x14ac:dyDescent="0.25">
      <c r="A85">
        <v>706</v>
      </c>
      <c r="B85" t="str">
        <f>VLOOKUP($A85,統計!$A:$G,2,)</f>
        <v>卷84</v>
      </c>
      <c r="C85" t="s">
        <v>280</v>
      </c>
      <c r="D85">
        <f>VLOOKUP($A85,統計!$A:$G,6,)</f>
        <v>301</v>
      </c>
      <c r="E85">
        <f>VLOOKUP($A85,統計!$A:$G,7,)</f>
        <v>302</v>
      </c>
      <c r="H85" t="s">
        <v>514</v>
      </c>
      <c r="I85" t="str">
        <f t="shared" si="1"/>
        <v>706|[卷84](5_筆記/资治通鉴84.html)|晉紀六|301|302|||晉惠帝12年、司馬倫、晉惠帝13年</v>
      </c>
    </row>
    <row r="86" spans="1:9" x14ac:dyDescent="0.25">
      <c r="A86">
        <v>707</v>
      </c>
      <c r="B86" t="str">
        <f>VLOOKUP($A86,統計!$A:$G,2,)</f>
        <v>卷85</v>
      </c>
      <c r="C86" t="s">
        <v>281</v>
      </c>
      <c r="D86">
        <f>VLOOKUP($A86,統計!$A:$G,6,)</f>
        <v>303</v>
      </c>
      <c r="E86">
        <f>VLOOKUP($A86,統計!$A:$G,7,)</f>
        <v>304</v>
      </c>
      <c r="G86" t="s">
        <v>515</v>
      </c>
      <c r="H86" t="s">
        <v>516</v>
      </c>
      <c r="I86" t="str">
        <f t="shared" si="1"/>
        <v>707|[卷85](5_筆記/资治通鉴85.html)|晉紀七|303|304||羊獻容廢立表|晉惠帝14年至15年</v>
      </c>
    </row>
    <row r="87" spans="1:9" x14ac:dyDescent="0.25">
      <c r="A87">
        <v>708</v>
      </c>
      <c r="B87" t="str">
        <f>VLOOKUP($A87,統計!$A:$G,2,)</f>
        <v>卷86</v>
      </c>
      <c r="C87" t="s">
        <v>282</v>
      </c>
      <c r="D87">
        <f>VLOOKUP($A87,統計!$A:$G,6,)</f>
        <v>305</v>
      </c>
      <c r="E87">
        <f>VLOOKUP($A87,統計!$A:$G,7,)</f>
        <v>308</v>
      </c>
      <c r="H87" t="s">
        <v>517</v>
      </c>
      <c r="I87" t="str">
        <f t="shared" si="1"/>
        <v>708|[卷86](5_筆記/资治通鉴86.html)|晉紀八|305|308|||晉惠帝16年至18年、晉懷帝至2年</v>
      </c>
    </row>
    <row r="88" spans="1:9" x14ac:dyDescent="0.25">
      <c r="A88">
        <v>709</v>
      </c>
      <c r="B88" t="str">
        <f>VLOOKUP($A88,統計!$A:$G,2,)</f>
        <v>卷87</v>
      </c>
      <c r="C88" t="s">
        <v>283</v>
      </c>
      <c r="D88">
        <f>VLOOKUP($A88,統計!$A:$G,6,)</f>
        <v>309</v>
      </c>
      <c r="E88">
        <f>VLOOKUP($A88,統計!$A:$G,7,)</f>
        <v>311</v>
      </c>
      <c r="H88" t="s">
        <v>518</v>
      </c>
      <c r="I88" t="str">
        <f t="shared" si="1"/>
        <v>709|[卷87](5_筆記/资治通鉴87.html)|晉紀九|309|311|||晉懷帝3年至5年</v>
      </c>
    </row>
    <row r="89" spans="1:9" x14ac:dyDescent="0.25">
      <c r="A89">
        <v>710</v>
      </c>
      <c r="B89" t="str">
        <f>VLOOKUP($A89,統計!$A:$G,2,)</f>
        <v>卷88</v>
      </c>
      <c r="C89" t="s">
        <v>284</v>
      </c>
      <c r="D89">
        <f>VLOOKUP($A89,統計!$A:$G,6,)</f>
        <v>312</v>
      </c>
      <c r="E89">
        <f>VLOOKUP($A89,統計!$A:$G,7,)</f>
        <v>313</v>
      </c>
      <c r="H89" t="s">
        <v>519</v>
      </c>
      <c r="I89" t="str">
        <f t="shared" si="1"/>
        <v>710|[卷88](5_筆記/资治通鉴88.html)|晉紀十|312|313|||晉懷帝6年至7年、晉愍帝元年</v>
      </c>
    </row>
    <row r="90" spans="1:9" x14ac:dyDescent="0.25">
      <c r="A90">
        <v>711</v>
      </c>
      <c r="B90" t="str">
        <f>VLOOKUP($A90,統計!$A:$G,2,)</f>
        <v>卷89</v>
      </c>
      <c r="C90" t="s">
        <v>285</v>
      </c>
      <c r="D90">
        <f>VLOOKUP($A90,統計!$A:$G,6,)</f>
        <v>314</v>
      </c>
      <c r="E90">
        <f>VLOOKUP($A90,統計!$A:$G,7,)</f>
        <v>316</v>
      </c>
      <c r="H90" t="s">
        <v>520</v>
      </c>
      <c r="I90" t="str">
        <f t="shared" si="1"/>
        <v>711|[卷89](5_筆記/资治通鉴89.html)|晉紀十一|314|316|||晉愍帝2年至4年</v>
      </c>
    </row>
    <row r="91" spans="1:9" x14ac:dyDescent="0.25">
      <c r="A91">
        <v>801</v>
      </c>
      <c r="B91" t="str">
        <f>VLOOKUP($A91,統計!$A:$G,2,)</f>
        <v>卷90</v>
      </c>
      <c r="C91" t="s">
        <v>286</v>
      </c>
      <c r="D91">
        <f>VLOOKUP($A91,統計!$A:$G,6,)</f>
        <v>317</v>
      </c>
      <c r="E91">
        <f>VLOOKUP($A91,統計!$A:$G,7,)</f>
        <v>318</v>
      </c>
      <c r="H91" t="s">
        <v>521</v>
      </c>
      <c r="I91" t="str">
        <f t="shared" si="1"/>
        <v>801|[卷90](5_筆記/资治通鉴90.html)|晉紀十二|317|318|||晉元帝至2年</v>
      </c>
    </row>
    <row r="92" spans="1:9" x14ac:dyDescent="0.25">
      <c r="A92">
        <v>802</v>
      </c>
      <c r="B92" t="str">
        <f>VLOOKUP($A92,統計!$A:$G,2,)</f>
        <v>卷91</v>
      </c>
      <c r="C92" t="s">
        <v>287</v>
      </c>
      <c r="D92">
        <f>VLOOKUP($A92,統計!$A:$G,6,)</f>
        <v>319</v>
      </c>
      <c r="E92">
        <f>VLOOKUP($A92,統計!$A:$G,7,)</f>
        <v>321</v>
      </c>
      <c r="H92" t="s">
        <v>522</v>
      </c>
      <c r="I92" t="str">
        <f t="shared" si="1"/>
        <v>802|[卷91](5_筆記/资治通鉴91.html)|晉紀十三|319|321|||晉元帝3年至5年</v>
      </c>
    </row>
    <row r="93" spans="1:9" x14ac:dyDescent="0.25">
      <c r="A93">
        <v>803</v>
      </c>
      <c r="B93" t="str">
        <f>VLOOKUP($A93,統計!$A:$G,2,)</f>
        <v>卷92</v>
      </c>
      <c r="C93" t="s">
        <v>288</v>
      </c>
      <c r="D93">
        <f>VLOOKUP($A93,統計!$A:$G,6,)</f>
        <v>322</v>
      </c>
      <c r="E93">
        <f>VLOOKUP($A93,統計!$A:$G,7,)</f>
        <v>323</v>
      </c>
      <c r="F93" t="s">
        <v>524</v>
      </c>
      <c r="H93" t="s">
        <v>523</v>
      </c>
      <c r="I93" t="str">
        <f t="shared" si="1"/>
        <v>803|[卷92](5_筆記/资治通鉴92.html)|晉紀十四|322|323|兩晉諸周氏世系||晉元帝6年至7年、晉明帝元年</v>
      </c>
    </row>
    <row r="94" spans="1:9" x14ac:dyDescent="0.25">
      <c r="A94">
        <v>804</v>
      </c>
      <c r="B94" t="str">
        <f>VLOOKUP($A94,統計!$A:$G,2,)</f>
        <v>卷93</v>
      </c>
      <c r="C94" t="s">
        <v>289</v>
      </c>
      <c r="D94">
        <f>VLOOKUP($A94,統計!$A:$G,6,)</f>
        <v>324</v>
      </c>
      <c r="E94">
        <f>VLOOKUP($A94,統計!$A:$G,7,)</f>
        <v>327</v>
      </c>
      <c r="H94" t="s">
        <v>525</v>
      </c>
      <c r="I94" t="str">
        <f t="shared" si="1"/>
        <v>804|[卷93](5_筆記/资治通鉴93.html)|晉紀十五|324|327|||晉明帝2年至3年、晉成帝至3年</v>
      </c>
    </row>
    <row r="95" spans="1:9" x14ac:dyDescent="0.25">
      <c r="A95">
        <v>805</v>
      </c>
      <c r="B95" t="str">
        <f>VLOOKUP($A95,統計!$A:$G,2,)</f>
        <v>卷94</v>
      </c>
      <c r="C95" t="s">
        <v>290</v>
      </c>
      <c r="D95">
        <f>VLOOKUP($A95,統計!$A:$G,6,)</f>
        <v>328</v>
      </c>
      <c r="E95">
        <f>VLOOKUP($A95,統計!$A:$G,7,)</f>
        <v>331</v>
      </c>
      <c r="H95" t="s">
        <v>526</v>
      </c>
      <c r="I95" t="str">
        <f t="shared" si="1"/>
        <v>805|[卷94](5_筆記/资治通鉴94.html)|晉紀十六|328|331|||晉成帝4年至7年</v>
      </c>
    </row>
    <row r="96" spans="1:9" x14ac:dyDescent="0.25">
      <c r="A96">
        <v>806</v>
      </c>
      <c r="B96" t="str">
        <f>VLOOKUP($A96,統計!$A:$G,2,)</f>
        <v>卷95</v>
      </c>
      <c r="C96" t="s">
        <v>291</v>
      </c>
      <c r="D96">
        <f>VLOOKUP($A96,統計!$A:$G,6,)</f>
        <v>332</v>
      </c>
      <c r="E96">
        <f>VLOOKUP($A96,統計!$A:$G,7,)</f>
        <v>337</v>
      </c>
      <c r="H96" t="s">
        <v>527</v>
      </c>
      <c r="I96" t="str">
        <f t="shared" si="1"/>
        <v>806|[卷95](5_筆記/资治通鉴95.html)|晉紀十七|332|337|||晉成帝8年至13年</v>
      </c>
    </row>
    <row r="97" spans="1:9" x14ac:dyDescent="0.25">
      <c r="A97">
        <v>807</v>
      </c>
      <c r="B97" t="str">
        <f>VLOOKUP($A97,統計!$A:$G,2,)</f>
        <v>卷96</v>
      </c>
      <c r="C97" t="s">
        <v>292</v>
      </c>
      <c r="D97">
        <f>VLOOKUP($A97,統計!$A:$G,6,)</f>
        <v>338</v>
      </c>
      <c r="E97">
        <f>VLOOKUP($A97,統計!$A:$G,7,)</f>
        <v>341</v>
      </c>
      <c r="H97" t="s">
        <v>528</v>
      </c>
      <c r="I97" t="str">
        <f t="shared" si="1"/>
        <v>807|[卷96](5_筆記/资治通鉴96.html)|晉紀十八|338|341|||晉成帝14年至17年</v>
      </c>
    </row>
    <row r="98" spans="1:9" x14ac:dyDescent="0.25">
      <c r="A98">
        <v>808</v>
      </c>
      <c r="B98" t="str">
        <f>VLOOKUP($A98,統計!$A:$G,2,)</f>
        <v>卷97</v>
      </c>
      <c r="C98" t="s">
        <v>293</v>
      </c>
      <c r="D98">
        <f>VLOOKUP($A98,統計!$A:$G,6,)</f>
        <v>342</v>
      </c>
      <c r="E98">
        <f>VLOOKUP($A98,統計!$A:$G,7,)</f>
        <v>347</v>
      </c>
      <c r="H98" t="s">
        <v>529</v>
      </c>
      <c r="I98" t="str">
        <f t="shared" si="1"/>
        <v>808|[卷97](5_筆記/资治通鉴97.html)|晉紀十九|342|347|||晉成帝18年、晉康帝共3年、晉穆帝至4年</v>
      </c>
    </row>
    <row r="99" spans="1:9" x14ac:dyDescent="0.25">
      <c r="A99">
        <v>809</v>
      </c>
      <c r="B99" t="str">
        <f>VLOOKUP($A99,統計!$A:$G,2,)</f>
        <v>卷98</v>
      </c>
      <c r="C99" t="s">
        <v>294</v>
      </c>
      <c r="D99">
        <f>VLOOKUP($A99,統計!$A:$G,6,)</f>
        <v>348</v>
      </c>
      <c r="E99">
        <f>VLOOKUP($A99,統計!$A:$G,7,)</f>
        <v>350</v>
      </c>
      <c r="F99" t="s">
        <v>532</v>
      </c>
      <c r="G99" t="s">
        <v>531</v>
      </c>
      <c r="H99" t="s">
        <v>530</v>
      </c>
      <c r="I99" t="str">
        <f t="shared" si="1"/>
        <v>809|[卷98](5_筆記/资治通鉴98.html)|晉紀二十|348|350|淝水之戰前政權形勢圖|石虎手刃重要家屬列表|晉穆帝5年至7年</v>
      </c>
    </row>
    <row r="100" spans="1:9" x14ac:dyDescent="0.25">
      <c r="A100">
        <v>810</v>
      </c>
      <c r="B100" t="str">
        <f>VLOOKUP($A100,統計!$A:$G,2,)</f>
        <v>卷99</v>
      </c>
      <c r="C100" t="s">
        <v>295</v>
      </c>
      <c r="D100">
        <f>VLOOKUP($A100,統計!$A:$G,6,)</f>
        <v>351</v>
      </c>
      <c r="E100">
        <f>VLOOKUP($A100,統計!$A:$G,7,)</f>
        <v>354</v>
      </c>
      <c r="H100" t="s">
        <v>533</v>
      </c>
      <c r="I100" t="str">
        <f t="shared" si="1"/>
        <v>810|[卷99](5_筆記/资治通鉴99.html)|晉紀二十一|351|354|||晉穆帝8年至11年</v>
      </c>
    </row>
    <row r="101" spans="1:9" x14ac:dyDescent="0.25">
      <c r="A101">
        <v>811</v>
      </c>
      <c r="B101" t="str">
        <f>VLOOKUP($A101,統計!$A:$G,2,)</f>
        <v>卷100</v>
      </c>
      <c r="C101" t="s">
        <v>296</v>
      </c>
      <c r="D101">
        <f>VLOOKUP($A101,統計!$A:$G,6,)</f>
        <v>355</v>
      </c>
      <c r="E101">
        <f>VLOOKUP($A101,統計!$A:$G,7,)</f>
        <v>359</v>
      </c>
      <c r="H101" t="s">
        <v>534</v>
      </c>
      <c r="I101" t="str">
        <f t="shared" si="1"/>
        <v>811|[卷100](5_筆記/资治通鉴100.html)|晉紀二十二|355|359|||晉穆帝12年至16年</v>
      </c>
    </row>
    <row r="102" spans="1:9" x14ac:dyDescent="0.25">
      <c r="A102">
        <v>812</v>
      </c>
      <c r="B102" t="str">
        <f>VLOOKUP($A102,統計!$A:$G,2,)</f>
        <v>卷101</v>
      </c>
      <c r="C102" t="s">
        <v>297</v>
      </c>
      <c r="D102">
        <f>VLOOKUP($A102,統計!$A:$G,6,)</f>
        <v>360</v>
      </c>
      <c r="E102">
        <f>VLOOKUP($A102,統計!$A:$G,7,)</f>
        <v>368</v>
      </c>
      <c r="H102" t="s">
        <v>535</v>
      </c>
      <c r="I102" t="str">
        <f t="shared" si="1"/>
        <v>812|[卷101](5_筆記/资治通鉴101.html)|晉紀二十三|360|368|||晉穆帝17年至18年、晉哀帝至5年、晉廢帝至4年</v>
      </c>
    </row>
    <row r="103" spans="1:9" x14ac:dyDescent="0.25">
      <c r="A103">
        <v>813</v>
      </c>
      <c r="B103" t="str">
        <f>VLOOKUP($A103,統計!$A:$G,2,)</f>
        <v>卷102</v>
      </c>
      <c r="C103" t="s">
        <v>298</v>
      </c>
      <c r="D103">
        <f>VLOOKUP($A103,統計!$A:$G,6,)</f>
        <v>369</v>
      </c>
      <c r="E103">
        <f>VLOOKUP($A103,統計!$A:$G,7,)</f>
        <v>370</v>
      </c>
      <c r="H103" t="s">
        <v>536</v>
      </c>
      <c r="I103" t="str">
        <f t="shared" si="1"/>
        <v>813|[卷102](5_筆記/资治通鉴102.html)|晉紀二十四|369|370|||晉廢帝5年至6年</v>
      </c>
    </row>
    <row r="104" spans="1:9" x14ac:dyDescent="0.25">
      <c r="A104">
        <v>814</v>
      </c>
      <c r="B104" t="str">
        <f>VLOOKUP($A104,統計!$A:$G,2,)</f>
        <v>卷103</v>
      </c>
      <c r="C104" t="s">
        <v>299</v>
      </c>
      <c r="D104">
        <f>VLOOKUP($A104,統計!$A:$G,6,)</f>
        <v>371</v>
      </c>
      <c r="E104">
        <f>VLOOKUP($A104,統計!$A:$G,7,)</f>
        <v>375</v>
      </c>
      <c r="H104" t="s">
        <v>537</v>
      </c>
      <c r="I104" t="str">
        <f t="shared" si="1"/>
        <v>814|[卷103](5_筆記/资治通鉴103.html)|晉紀二十五|371|375|||晉廢帝7年、晉簡文帝至2年、晉孝武帝至4年</v>
      </c>
    </row>
    <row r="105" spans="1:9" x14ac:dyDescent="0.25">
      <c r="A105">
        <v>815</v>
      </c>
      <c r="B105" t="str">
        <f>VLOOKUP($A105,統計!$A:$G,2,)</f>
        <v>卷104</v>
      </c>
      <c r="C105" t="s">
        <v>300</v>
      </c>
      <c r="D105">
        <f>VLOOKUP($A105,統計!$A:$G,6,)</f>
        <v>376</v>
      </c>
      <c r="E105">
        <f>VLOOKUP($A105,統計!$A:$G,7,)</f>
        <v>382</v>
      </c>
      <c r="H105" t="s">
        <v>538</v>
      </c>
      <c r="I105" t="str">
        <f t="shared" si="1"/>
        <v>815|[卷104](5_筆記/资治通鉴104.html)|晉紀二十六|376|382|||晉孝武帝5年至11年</v>
      </c>
    </row>
    <row r="106" spans="1:9" x14ac:dyDescent="0.25">
      <c r="A106">
        <v>816</v>
      </c>
      <c r="B106" t="str">
        <f>VLOOKUP($A106,統計!$A:$G,2,)</f>
        <v>卷105</v>
      </c>
      <c r="C106" t="s">
        <v>301</v>
      </c>
      <c r="D106">
        <f>VLOOKUP($A106,統計!$A:$G,6,)</f>
        <v>383</v>
      </c>
      <c r="E106">
        <f>VLOOKUP($A106,統計!$A:$G,7,)</f>
        <v>384</v>
      </c>
      <c r="H106" t="s">
        <v>539</v>
      </c>
      <c r="I106" t="str">
        <f t="shared" si="1"/>
        <v>816|[卷105](5_筆記/资治通鉴105.html)|晉紀二十七|383|384|||晉孝武帝12年至13年</v>
      </c>
    </row>
    <row r="107" spans="1:9" x14ac:dyDescent="0.25">
      <c r="A107">
        <v>817</v>
      </c>
      <c r="B107" t="e">
        <f>VLOOKUP($A107,統計!$A:$G,2,)</f>
        <v>#N/A</v>
      </c>
      <c r="C107" t="s">
        <v>302</v>
      </c>
      <c r="D107" t="e">
        <f>VLOOKUP($A107,統計!$A:$G,6,)</f>
        <v>#N/A</v>
      </c>
      <c r="E107" t="e">
        <f>VLOOKUP($A107,統計!$A:$G,7,)</f>
        <v>#N/A</v>
      </c>
      <c r="I107" t="e">
        <f t="shared" si="1"/>
        <v>#N/A</v>
      </c>
    </row>
    <row r="108" spans="1:9" x14ac:dyDescent="0.25">
      <c r="A108">
        <v>818</v>
      </c>
      <c r="B108" t="e">
        <f>VLOOKUP($A108,統計!$A:$G,2,)</f>
        <v>#N/A</v>
      </c>
      <c r="C108" t="s">
        <v>303</v>
      </c>
      <c r="D108" t="e">
        <f>VLOOKUP($A108,統計!$A:$G,6,)</f>
        <v>#N/A</v>
      </c>
      <c r="E108" t="e">
        <f>VLOOKUP($A108,統計!$A:$G,7,)</f>
        <v>#N/A</v>
      </c>
      <c r="I108" t="e">
        <f t="shared" si="1"/>
        <v>#N/A</v>
      </c>
    </row>
    <row r="109" spans="1:9" x14ac:dyDescent="0.25">
      <c r="A109">
        <v>819</v>
      </c>
      <c r="B109" t="e">
        <f>VLOOKUP($A109,統計!$A:$G,2,)</f>
        <v>#N/A</v>
      </c>
      <c r="C109" t="s">
        <v>304</v>
      </c>
      <c r="D109" t="e">
        <f>VLOOKUP($A109,統計!$A:$G,6,)</f>
        <v>#N/A</v>
      </c>
      <c r="E109" t="e">
        <f>VLOOKUP($A109,統計!$A:$G,7,)</f>
        <v>#N/A</v>
      </c>
      <c r="I109" t="e">
        <f t="shared" si="1"/>
        <v>#N/A</v>
      </c>
    </row>
    <row r="110" spans="1:9" x14ac:dyDescent="0.25">
      <c r="A110">
        <v>820</v>
      </c>
      <c r="B110" t="e">
        <f>VLOOKUP($A110,統計!$A:$G,2,)</f>
        <v>#N/A</v>
      </c>
      <c r="C110" t="s">
        <v>305</v>
      </c>
      <c r="D110" t="e">
        <f>VLOOKUP($A110,統計!$A:$G,6,)</f>
        <v>#N/A</v>
      </c>
      <c r="E110" t="e">
        <f>VLOOKUP($A110,統計!$A:$G,7,)</f>
        <v>#N/A</v>
      </c>
      <c r="I110" t="e">
        <f t="shared" si="1"/>
        <v>#N/A</v>
      </c>
    </row>
    <row r="111" spans="1:9" x14ac:dyDescent="0.25">
      <c r="A111">
        <v>821</v>
      </c>
      <c r="B111" t="e">
        <f>VLOOKUP($A111,統計!$A:$G,2,)</f>
        <v>#N/A</v>
      </c>
      <c r="C111" t="s">
        <v>306</v>
      </c>
      <c r="D111" t="e">
        <f>VLOOKUP($A111,統計!$A:$G,6,)</f>
        <v>#N/A</v>
      </c>
      <c r="E111" t="e">
        <f>VLOOKUP($A111,統計!$A:$G,7,)</f>
        <v>#N/A</v>
      </c>
      <c r="I111" t="e">
        <f t="shared" si="1"/>
        <v>#N/A</v>
      </c>
    </row>
    <row r="112" spans="1:9" x14ac:dyDescent="0.25">
      <c r="A112">
        <v>822</v>
      </c>
      <c r="B112" t="e">
        <f>VLOOKUP($A112,統計!$A:$G,2,)</f>
        <v>#N/A</v>
      </c>
      <c r="C112" t="s">
        <v>307</v>
      </c>
      <c r="D112" t="e">
        <f>VLOOKUP($A112,統計!$A:$G,6,)</f>
        <v>#N/A</v>
      </c>
      <c r="E112" t="e">
        <f>VLOOKUP($A112,統計!$A:$G,7,)</f>
        <v>#N/A</v>
      </c>
      <c r="I112" t="e">
        <f t="shared" si="1"/>
        <v>#N/A</v>
      </c>
    </row>
    <row r="113" spans="1:9" x14ac:dyDescent="0.25">
      <c r="A113">
        <v>823</v>
      </c>
      <c r="B113" t="e">
        <f>VLOOKUP($A113,統計!$A:$G,2,)</f>
        <v>#N/A</v>
      </c>
      <c r="C113" t="s">
        <v>308</v>
      </c>
      <c r="D113" t="e">
        <f>VLOOKUP($A113,統計!$A:$G,6,)</f>
        <v>#N/A</v>
      </c>
      <c r="E113" t="e">
        <f>VLOOKUP($A113,統計!$A:$G,7,)</f>
        <v>#N/A</v>
      </c>
      <c r="I113" t="e">
        <f t="shared" si="1"/>
        <v>#N/A</v>
      </c>
    </row>
    <row r="114" spans="1:9" x14ac:dyDescent="0.25">
      <c r="A114">
        <v>824</v>
      </c>
      <c r="B114" t="e">
        <f>VLOOKUP($A114,統計!$A:$G,2,)</f>
        <v>#N/A</v>
      </c>
      <c r="C114" t="s">
        <v>309</v>
      </c>
      <c r="D114" t="e">
        <f>VLOOKUP($A114,統計!$A:$G,6,)</f>
        <v>#N/A</v>
      </c>
      <c r="E114" t="e">
        <f>VLOOKUP($A114,統計!$A:$G,7,)</f>
        <v>#N/A</v>
      </c>
      <c r="I114" t="e">
        <f t="shared" si="1"/>
        <v>#N/A</v>
      </c>
    </row>
    <row r="115" spans="1:9" x14ac:dyDescent="0.25">
      <c r="A115">
        <v>825</v>
      </c>
      <c r="B115" t="e">
        <f>VLOOKUP($A115,統計!$A:$G,2,)</f>
        <v>#N/A</v>
      </c>
      <c r="C115" t="s">
        <v>310</v>
      </c>
      <c r="D115" t="e">
        <f>VLOOKUP($A115,統計!$A:$G,6,)</f>
        <v>#N/A</v>
      </c>
      <c r="E115" t="e">
        <f>VLOOKUP($A115,統計!$A:$G,7,)</f>
        <v>#N/A</v>
      </c>
      <c r="I115" t="e">
        <f t="shared" si="1"/>
        <v>#N/A</v>
      </c>
    </row>
    <row r="116" spans="1:9" x14ac:dyDescent="0.25">
      <c r="A116">
        <v>826</v>
      </c>
      <c r="B116" t="e">
        <f>VLOOKUP($A116,統計!$A:$G,2,)</f>
        <v>#N/A</v>
      </c>
      <c r="C116" t="s">
        <v>311</v>
      </c>
      <c r="D116" t="e">
        <f>VLOOKUP($A116,統計!$A:$G,6,)</f>
        <v>#N/A</v>
      </c>
      <c r="E116" t="e">
        <f>VLOOKUP($A116,統計!$A:$G,7,)</f>
        <v>#N/A</v>
      </c>
      <c r="I116" t="e">
        <f t="shared" si="1"/>
        <v>#N/A</v>
      </c>
    </row>
    <row r="117" spans="1:9" x14ac:dyDescent="0.25">
      <c r="A117">
        <v>827</v>
      </c>
      <c r="B117" t="e">
        <f>VLOOKUP($A117,統計!$A:$G,2,)</f>
        <v>#N/A</v>
      </c>
      <c r="C117" t="s">
        <v>312</v>
      </c>
      <c r="D117" t="e">
        <f>VLOOKUP($A117,統計!$A:$G,6,)</f>
        <v>#N/A</v>
      </c>
      <c r="E117" t="e">
        <f>VLOOKUP($A117,統計!$A:$G,7,)</f>
        <v>#N/A</v>
      </c>
      <c r="I117" t="e">
        <f t="shared" si="1"/>
        <v>#N/A</v>
      </c>
    </row>
    <row r="118" spans="1:9" x14ac:dyDescent="0.25">
      <c r="A118">
        <v>828</v>
      </c>
      <c r="B118" t="e">
        <f>VLOOKUP($A118,統計!$A:$G,2,)</f>
        <v>#N/A</v>
      </c>
      <c r="C118" t="s">
        <v>313</v>
      </c>
      <c r="D118" t="e">
        <f>VLOOKUP($A118,統計!$A:$G,6,)</f>
        <v>#N/A</v>
      </c>
      <c r="E118" t="e">
        <f>VLOOKUP($A118,統計!$A:$G,7,)</f>
        <v>#N/A</v>
      </c>
      <c r="I118" t="e">
        <f t="shared" si="1"/>
        <v>#N/A</v>
      </c>
    </row>
    <row r="119" spans="1:9" x14ac:dyDescent="0.25">
      <c r="A119">
        <v>829</v>
      </c>
      <c r="B119" t="e">
        <f>VLOOKUP($A119,統計!$A:$G,2,)</f>
        <v>#N/A</v>
      </c>
      <c r="C119" t="s">
        <v>314</v>
      </c>
      <c r="D119" t="e">
        <f>VLOOKUP($A119,統計!$A:$G,6,)</f>
        <v>#N/A</v>
      </c>
      <c r="E119" t="e">
        <f>VLOOKUP($A119,統計!$A:$G,7,)</f>
        <v>#N/A</v>
      </c>
      <c r="I119" t="e">
        <f t="shared" si="1"/>
        <v>#N/A</v>
      </c>
    </row>
    <row r="120" spans="1:9" x14ac:dyDescent="0.25">
      <c r="A120">
        <v>901</v>
      </c>
      <c r="B120" t="e">
        <f>VLOOKUP($A120,統計!$A:$G,2,)</f>
        <v>#N/A</v>
      </c>
      <c r="C120" t="s">
        <v>315</v>
      </c>
      <c r="D120" t="e">
        <f>VLOOKUP($A120,統計!$A:$G,6,)</f>
        <v>#N/A</v>
      </c>
      <c r="E120" t="e">
        <f>VLOOKUP($A120,統計!$A:$G,7,)</f>
        <v>#N/A</v>
      </c>
      <c r="I120" t="e">
        <f t="shared" si="1"/>
        <v>#N/A</v>
      </c>
    </row>
    <row r="121" spans="1:9" x14ac:dyDescent="0.25">
      <c r="A121">
        <v>902</v>
      </c>
      <c r="B121" t="e">
        <f>VLOOKUP($A121,統計!$A:$G,2,)</f>
        <v>#N/A</v>
      </c>
      <c r="C121" t="s">
        <v>316</v>
      </c>
      <c r="D121" t="e">
        <f>VLOOKUP($A121,統計!$A:$G,6,)</f>
        <v>#N/A</v>
      </c>
      <c r="E121" t="e">
        <f>VLOOKUP($A121,統計!$A:$G,7,)</f>
        <v>#N/A</v>
      </c>
      <c r="I121" t="e">
        <f t="shared" si="1"/>
        <v>#N/A</v>
      </c>
    </row>
    <row r="122" spans="1:9" x14ac:dyDescent="0.25">
      <c r="A122">
        <v>903</v>
      </c>
      <c r="B122" t="e">
        <f>VLOOKUP($A122,統計!$A:$G,2,)</f>
        <v>#N/A</v>
      </c>
      <c r="C122" t="s">
        <v>317</v>
      </c>
      <c r="D122" t="e">
        <f>VLOOKUP($A122,統計!$A:$G,6,)</f>
        <v>#N/A</v>
      </c>
      <c r="E122" t="e">
        <f>VLOOKUP($A122,統計!$A:$G,7,)</f>
        <v>#N/A</v>
      </c>
      <c r="I122" t="e">
        <f t="shared" si="1"/>
        <v>#N/A</v>
      </c>
    </row>
    <row r="123" spans="1:9" x14ac:dyDescent="0.25">
      <c r="A123">
        <v>904</v>
      </c>
      <c r="B123" t="e">
        <f>VLOOKUP($A123,統計!$A:$G,2,)</f>
        <v>#N/A</v>
      </c>
      <c r="C123" t="s">
        <v>318</v>
      </c>
      <c r="D123" t="e">
        <f>VLOOKUP($A123,統計!$A:$G,6,)</f>
        <v>#N/A</v>
      </c>
      <c r="E123" t="e">
        <f>VLOOKUP($A123,統計!$A:$G,7,)</f>
        <v>#N/A</v>
      </c>
      <c r="I123" t="e">
        <f t="shared" si="1"/>
        <v>#N/A</v>
      </c>
    </row>
    <row r="124" spans="1:9" x14ac:dyDescent="0.25">
      <c r="A124">
        <v>905</v>
      </c>
      <c r="B124" t="e">
        <f>VLOOKUP($A124,統計!$A:$G,2,)</f>
        <v>#N/A</v>
      </c>
      <c r="C124" t="s">
        <v>319</v>
      </c>
      <c r="D124" t="e">
        <f>VLOOKUP($A124,統計!$A:$G,6,)</f>
        <v>#N/A</v>
      </c>
      <c r="E124" t="e">
        <f>VLOOKUP($A124,統計!$A:$G,7,)</f>
        <v>#N/A</v>
      </c>
      <c r="I124" t="e">
        <f t="shared" si="1"/>
        <v>#N/A</v>
      </c>
    </row>
    <row r="125" spans="1:9" x14ac:dyDescent="0.25">
      <c r="A125">
        <v>906</v>
      </c>
      <c r="B125" t="e">
        <f>VLOOKUP($A125,統計!$A:$G,2,)</f>
        <v>#N/A</v>
      </c>
      <c r="C125" t="s">
        <v>320</v>
      </c>
      <c r="D125" t="e">
        <f>VLOOKUP($A125,統計!$A:$G,6,)</f>
        <v>#N/A</v>
      </c>
      <c r="E125" t="e">
        <f>VLOOKUP($A125,統計!$A:$G,7,)</f>
        <v>#N/A</v>
      </c>
      <c r="I125" t="e">
        <f t="shared" si="1"/>
        <v>#N/A</v>
      </c>
    </row>
    <row r="126" spans="1:9" x14ac:dyDescent="0.25">
      <c r="A126">
        <v>907</v>
      </c>
      <c r="B126" t="e">
        <f>VLOOKUP($A126,統計!$A:$G,2,)</f>
        <v>#N/A</v>
      </c>
      <c r="C126" t="s">
        <v>321</v>
      </c>
      <c r="D126" t="e">
        <f>VLOOKUP($A126,統計!$A:$G,6,)</f>
        <v>#N/A</v>
      </c>
      <c r="E126" t="e">
        <f>VLOOKUP($A126,統計!$A:$G,7,)</f>
        <v>#N/A</v>
      </c>
      <c r="I126" t="e">
        <f t="shared" si="1"/>
        <v>#N/A</v>
      </c>
    </row>
    <row r="127" spans="1:9" x14ac:dyDescent="0.25">
      <c r="A127">
        <v>908</v>
      </c>
      <c r="B127" t="e">
        <f>VLOOKUP($A127,統計!$A:$G,2,)</f>
        <v>#N/A</v>
      </c>
      <c r="C127" t="s">
        <v>322</v>
      </c>
      <c r="D127" t="e">
        <f>VLOOKUP($A127,統計!$A:$G,6,)</f>
        <v>#N/A</v>
      </c>
      <c r="E127" t="e">
        <f>VLOOKUP($A127,統計!$A:$G,7,)</f>
        <v>#N/A</v>
      </c>
      <c r="I127" t="e">
        <f t="shared" si="1"/>
        <v>#N/A</v>
      </c>
    </row>
    <row r="128" spans="1:9" x14ac:dyDescent="0.25">
      <c r="A128">
        <v>909</v>
      </c>
      <c r="B128" t="e">
        <f>VLOOKUP($A128,統計!$A:$G,2,)</f>
        <v>#N/A</v>
      </c>
      <c r="C128" t="s">
        <v>323</v>
      </c>
      <c r="D128" t="e">
        <f>VLOOKUP($A128,統計!$A:$G,6,)</f>
        <v>#N/A</v>
      </c>
      <c r="E128" t="e">
        <f>VLOOKUP($A128,統計!$A:$G,7,)</f>
        <v>#N/A</v>
      </c>
      <c r="I128" t="e">
        <f t="shared" si="1"/>
        <v>#N/A</v>
      </c>
    </row>
    <row r="129" spans="1:9" x14ac:dyDescent="0.25">
      <c r="A129">
        <v>910</v>
      </c>
      <c r="B129" t="e">
        <f>VLOOKUP($A129,統計!$A:$G,2,)</f>
        <v>#N/A</v>
      </c>
      <c r="C129" t="s">
        <v>324</v>
      </c>
      <c r="D129" t="e">
        <f>VLOOKUP($A129,統計!$A:$G,6,)</f>
        <v>#N/A</v>
      </c>
      <c r="E129" t="e">
        <f>VLOOKUP($A129,統計!$A:$G,7,)</f>
        <v>#N/A</v>
      </c>
      <c r="I129" t="e">
        <f t="shared" si="1"/>
        <v>#N/A</v>
      </c>
    </row>
    <row r="130" spans="1:9" x14ac:dyDescent="0.25">
      <c r="A130">
        <v>911</v>
      </c>
      <c r="B130" t="e">
        <f>VLOOKUP($A130,統計!$A:$G,2,)</f>
        <v>#N/A</v>
      </c>
      <c r="C130" t="s">
        <v>325</v>
      </c>
      <c r="D130" t="e">
        <f>VLOOKUP($A130,統計!$A:$G,6,)</f>
        <v>#N/A</v>
      </c>
      <c r="E130" t="e">
        <f>VLOOKUP($A130,統計!$A:$G,7,)</f>
        <v>#N/A</v>
      </c>
      <c r="I130" t="e">
        <f t="shared" ref="I130:I193" si="2">A130&amp;"|"&amp;"["&amp;B130&amp;"](5_筆記/资治通鉴"&amp;SUBSTITUTE(B130,"卷","")&amp;".html)|"&amp;C130&amp;"|"&amp;D130&amp;"|"&amp;E130&amp;"|"&amp;F130&amp;"|"&amp;G130&amp;"|"&amp;H130</f>
        <v>#N/A</v>
      </c>
    </row>
    <row r="131" spans="1:9" x14ac:dyDescent="0.25">
      <c r="A131">
        <v>912</v>
      </c>
      <c r="B131" t="e">
        <f>VLOOKUP($A131,統計!$A:$G,2,)</f>
        <v>#N/A</v>
      </c>
      <c r="C131" t="s">
        <v>326</v>
      </c>
      <c r="D131" t="e">
        <f>VLOOKUP($A131,統計!$A:$G,6,)</f>
        <v>#N/A</v>
      </c>
      <c r="E131" t="e">
        <f>VLOOKUP($A131,統計!$A:$G,7,)</f>
        <v>#N/A</v>
      </c>
      <c r="I131" t="e">
        <f t="shared" si="2"/>
        <v>#N/A</v>
      </c>
    </row>
    <row r="132" spans="1:9" x14ac:dyDescent="0.25">
      <c r="A132">
        <v>913</v>
      </c>
      <c r="B132" t="e">
        <f>VLOOKUP($A132,統計!$A:$G,2,)</f>
        <v>#N/A</v>
      </c>
      <c r="C132" t="s">
        <v>327</v>
      </c>
      <c r="D132" t="e">
        <f>VLOOKUP($A132,統計!$A:$G,6,)</f>
        <v>#N/A</v>
      </c>
      <c r="E132" t="e">
        <f>VLOOKUP($A132,統計!$A:$G,7,)</f>
        <v>#N/A</v>
      </c>
      <c r="I132" t="e">
        <f t="shared" si="2"/>
        <v>#N/A</v>
      </c>
    </row>
    <row r="133" spans="1:9" x14ac:dyDescent="0.25">
      <c r="A133">
        <v>914</v>
      </c>
      <c r="B133" t="e">
        <f>VLOOKUP($A133,統計!$A:$G,2,)</f>
        <v>#N/A</v>
      </c>
      <c r="C133" t="s">
        <v>328</v>
      </c>
      <c r="D133" t="e">
        <f>VLOOKUP($A133,統計!$A:$G,6,)</f>
        <v>#N/A</v>
      </c>
      <c r="E133" t="e">
        <f>VLOOKUP($A133,統計!$A:$G,7,)</f>
        <v>#N/A</v>
      </c>
      <c r="I133" t="e">
        <f t="shared" si="2"/>
        <v>#N/A</v>
      </c>
    </row>
    <row r="134" spans="1:9" x14ac:dyDescent="0.25">
      <c r="A134">
        <v>915</v>
      </c>
      <c r="B134" t="e">
        <f>VLOOKUP($A134,統計!$A:$G,2,)</f>
        <v>#N/A</v>
      </c>
      <c r="C134" t="s">
        <v>329</v>
      </c>
      <c r="D134" t="e">
        <f>VLOOKUP($A134,統計!$A:$G,6,)</f>
        <v>#N/A</v>
      </c>
      <c r="E134" t="e">
        <f>VLOOKUP($A134,統計!$A:$G,7,)</f>
        <v>#N/A</v>
      </c>
      <c r="I134" t="e">
        <f t="shared" si="2"/>
        <v>#N/A</v>
      </c>
    </row>
    <row r="135" spans="1:9" x14ac:dyDescent="0.25">
      <c r="A135">
        <v>916</v>
      </c>
      <c r="B135" t="e">
        <f>VLOOKUP($A135,統計!$A:$G,2,)</f>
        <v>#N/A</v>
      </c>
      <c r="C135" t="s">
        <v>330</v>
      </c>
      <c r="D135" t="e">
        <f>VLOOKUP($A135,統計!$A:$G,6,)</f>
        <v>#N/A</v>
      </c>
      <c r="E135" t="e">
        <f>VLOOKUP($A135,統計!$A:$G,7,)</f>
        <v>#N/A</v>
      </c>
      <c r="I135" t="e">
        <f t="shared" si="2"/>
        <v>#N/A</v>
      </c>
    </row>
    <row r="136" spans="1:9" x14ac:dyDescent="0.25">
      <c r="A136">
        <v>1001</v>
      </c>
      <c r="B136" t="e">
        <f>VLOOKUP($A136,統計!$A:$G,2,)</f>
        <v>#N/A</v>
      </c>
      <c r="C136" t="s">
        <v>331</v>
      </c>
      <c r="D136" t="e">
        <f>VLOOKUP($A136,統計!$A:$G,6,)</f>
        <v>#N/A</v>
      </c>
      <c r="E136" t="e">
        <f>VLOOKUP($A136,統計!$A:$G,7,)</f>
        <v>#N/A</v>
      </c>
      <c r="I136" t="e">
        <f t="shared" si="2"/>
        <v>#N/A</v>
      </c>
    </row>
    <row r="137" spans="1:9" x14ac:dyDescent="0.25">
      <c r="A137">
        <v>1002</v>
      </c>
      <c r="B137" t="e">
        <f>VLOOKUP($A137,統計!$A:$G,2,)</f>
        <v>#N/A</v>
      </c>
      <c r="C137" t="s">
        <v>332</v>
      </c>
      <c r="D137" t="e">
        <f>VLOOKUP($A137,統計!$A:$G,6,)</f>
        <v>#N/A</v>
      </c>
      <c r="E137" t="e">
        <f>VLOOKUP($A137,統計!$A:$G,7,)</f>
        <v>#N/A</v>
      </c>
      <c r="I137" t="e">
        <f t="shared" si="2"/>
        <v>#N/A</v>
      </c>
    </row>
    <row r="138" spans="1:9" x14ac:dyDescent="0.25">
      <c r="A138">
        <v>1003</v>
      </c>
      <c r="B138" t="e">
        <f>VLOOKUP($A138,統計!$A:$G,2,)</f>
        <v>#N/A</v>
      </c>
      <c r="C138" t="s">
        <v>333</v>
      </c>
      <c r="D138" t="e">
        <f>VLOOKUP($A138,統計!$A:$G,6,)</f>
        <v>#N/A</v>
      </c>
      <c r="E138" t="e">
        <f>VLOOKUP($A138,統計!$A:$G,7,)</f>
        <v>#N/A</v>
      </c>
      <c r="I138" t="e">
        <f t="shared" si="2"/>
        <v>#N/A</v>
      </c>
    </row>
    <row r="139" spans="1:9" x14ac:dyDescent="0.25">
      <c r="A139">
        <v>1004</v>
      </c>
      <c r="B139" t="e">
        <f>VLOOKUP($A139,統計!$A:$G,2,)</f>
        <v>#N/A</v>
      </c>
      <c r="C139" t="s">
        <v>334</v>
      </c>
      <c r="D139" t="e">
        <f>VLOOKUP($A139,統計!$A:$G,6,)</f>
        <v>#N/A</v>
      </c>
      <c r="E139" t="e">
        <f>VLOOKUP($A139,統計!$A:$G,7,)</f>
        <v>#N/A</v>
      </c>
      <c r="I139" t="e">
        <f t="shared" si="2"/>
        <v>#N/A</v>
      </c>
    </row>
    <row r="140" spans="1:9" x14ac:dyDescent="0.25">
      <c r="A140">
        <v>1005</v>
      </c>
      <c r="B140" t="e">
        <f>VLOOKUP($A140,統計!$A:$G,2,)</f>
        <v>#N/A</v>
      </c>
      <c r="C140" t="s">
        <v>335</v>
      </c>
      <c r="D140" t="e">
        <f>VLOOKUP($A140,統計!$A:$G,6,)</f>
        <v>#N/A</v>
      </c>
      <c r="E140" t="e">
        <f>VLOOKUP($A140,統計!$A:$G,7,)</f>
        <v>#N/A</v>
      </c>
      <c r="I140" t="e">
        <f t="shared" si="2"/>
        <v>#N/A</v>
      </c>
    </row>
    <row r="141" spans="1:9" x14ac:dyDescent="0.25">
      <c r="A141">
        <v>1006</v>
      </c>
      <c r="B141" t="e">
        <f>VLOOKUP($A141,統計!$A:$G,2,)</f>
        <v>#N/A</v>
      </c>
      <c r="C141" t="s">
        <v>336</v>
      </c>
      <c r="D141" t="e">
        <f>VLOOKUP($A141,統計!$A:$G,6,)</f>
        <v>#N/A</v>
      </c>
      <c r="E141" t="e">
        <f>VLOOKUP($A141,統計!$A:$G,7,)</f>
        <v>#N/A</v>
      </c>
      <c r="I141" t="e">
        <f t="shared" si="2"/>
        <v>#N/A</v>
      </c>
    </row>
    <row r="142" spans="1:9" x14ac:dyDescent="0.25">
      <c r="A142">
        <v>1007</v>
      </c>
      <c r="B142" t="e">
        <f>VLOOKUP($A142,統計!$A:$G,2,)</f>
        <v>#N/A</v>
      </c>
      <c r="C142" t="s">
        <v>337</v>
      </c>
      <c r="D142" t="e">
        <f>VLOOKUP($A142,統計!$A:$G,6,)</f>
        <v>#N/A</v>
      </c>
      <c r="E142" t="e">
        <f>VLOOKUP($A142,統計!$A:$G,7,)</f>
        <v>#N/A</v>
      </c>
      <c r="I142" t="e">
        <f t="shared" si="2"/>
        <v>#N/A</v>
      </c>
    </row>
    <row r="143" spans="1:9" x14ac:dyDescent="0.25">
      <c r="A143">
        <v>1008</v>
      </c>
      <c r="B143" t="e">
        <f>VLOOKUP($A143,統計!$A:$G,2,)</f>
        <v>#N/A</v>
      </c>
      <c r="C143" t="s">
        <v>338</v>
      </c>
      <c r="D143" t="e">
        <f>VLOOKUP($A143,統計!$A:$G,6,)</f>
        <v>#N/A</v>
      </c>
      <c r="E143" t="e">
        <f>VLOOKUP($A143,統計!$A:$G,7,)</f>
        <v>#N/A</v>
      </c>
      <c r="I143" t="e">
        <f t="shared" si="2"/>
        <v>#N/A</v>
      </c>
    </row>
    <row r="144" spans="1:9" x14ac:dyDescent="0.25">
      <c r="A144">
        <v>1009</v>
      </c>
      <c r="B144" t="e">
        <f>VLOOKUP($A144,統計!$A:$G,2,)</f>
        <v>#N/A</v>
      </c>
      <c r="C144" t="s">
        <v>339</v>
      </c>
      <c r="D144" t="e">
        <f>VLOOKUP($A144,統計!$A:$G,6,)</f>
        <v>#N/A</v>
      </c>
      <c r="E144" t="e">
        <f>VLOOKUP($A144,統計!$A:$G,7,)</f>
        <v>#N/A</v>
      </c>
      <c r="I144" t="e">
        <f t="shared" si="2"/>
        <v>#N/A</v>
      </c>
    </row>
    <row r="145" spans="1:9" x14ac:dyDescent="0.25">
      <c r="A145">
        <v>1010</v>
      </c>
      <c r="B145" t="e">
        <f>VLOOKUP($A145,統計!$A:$G,2,)</f>
        <v>#N/A</v>
      </c>
      <c r="C145" t="s">
        <v>340</v>
      </c>
      <c r="D145" t="e">
        <f>VLOOKUP($A145,統計!$A:$G,6,)</f>
        <v>#N/A</v>
      </c>
      <c r="E145" t="e">
        <f>VLOOKUP($A145,統計!$A:$G,7,)</f>
        <v>#N/A</v>
      </c>
      <c r="I145" t="e">
        <f t="shared" si="2"/>
        <v>#N/A</v>
      </c>
    </row>
    <row r="146" spans="1:9" x14ac:dyDescent="0.25">
      <c r="A146">
        <v>1101</v>
      </c>
      <c r="B146" t="e">
        <f>VLOOKUP($A146,統計!$A:$G,2,)</f>
        <v>#N/A</v>
      </c>
      <c r="C146" t="s">
        <v>341</v>
      </c>
      <c r="D146" t="e">
        <f>VLOOKUP($A146,統計!$A:$G,6,)</f>
        <v>#N/A</v>
      </c>
      <c r="E146" t="e">
        <f>VLOOKUP($A146,統計!$A:$G,7,)</f>
        <v>#N/A</v>
      </c>
      <c r="I146" t="e">
        <f t="shared" si="2"/>
        <v>#N/A</v>
      </c>
    </row>
    <row r="147" spans="1:9" x14ac:dyDescent="0.25">
      <c r="A147">
        <v>1102</v>
      </c>
      <c r="B147" t="e">
        <f>VLOOKUP($A147,統計!$A:$G,2,)</f>
        <v>#N/A</v>
      </c>
      <c r="C147" t="s">
        <v>342</v>
      </c>
      <c r="D147" t="e">
        <f>VLOOKUP($A147,統計!$A:$G,6,)</f>
        <v>#N/A</v>
      </c>
      <c r="E147" t="e">
        <f>VLOOKUP($A147,統計!$A:$G,7,)</f>
        <v>#N/A</v>
      </c>
      <c r="I147" t="e">
        <f t="shared" si="2"/>
        <v>#N/A</v>
      </c>
    </row>
    <row r="148" spans="1:9" x14ac:dyDescent="0.25">
      <c r="A148">
        <v>1103</v>
      </c>
      <c r="B148" t="e">
        <f>VLOOKUP($A148,統計!$A:$G,2,)</f>
        <v>#N/A</v>
      </c>
      <c r="C148" t="s">
        <v>343</v>
      </c>
      <c r="D148" t="e">
        <f>VLOOKUP($A148,統計!$A:$G,6,)</f>
        <v>#N/A</v>
      </c>
      <c r="E148" t="e">
        <f>VLOOKUP($A148,統計!$A:$G,7,)</f>
        <v>#N/A</v>
      </c>
      <c r="I148" t="e">
        <f t="shared" si="2"/>
        <v>#N/A</v>
      </c>
    </row>
    <row r="149" spans="1:9" x14ac:dyDescent="0.25">
      <c r="A149">
        <v>1104</v>
      </c>
      <c r="B149" t="e">
        <f>VLOOKUP($A149,統計!$A:$G,2,)</f>
        <v>#N/A</v>
      </c>
      <c r="C149" t="s">
        <v>344</v>
      </c>
      <c r="D149" t="e">
        <f>VLOOKUP($A149,統計!$A:$G,6,)</f>
        <v>#N/A</v>
      </c>
      <c r="E149" t="e">
        <f>VLOOKUP($A149,統計!$A:$G,7,)</f>
        <v>#N/A</v>
      </c>
      <c r="I149" t="e">
        <f t="shared" si="2"/>
        <v>#N/A</v>
      </c>
    </row>
    <row r="150" spans="1:9" x14ac:dyDescent="0.25">
      <c r="A150">
        <v>1105</v>
      </c>
      <c r="B150" t="e">
        <f>VLOOKUP($A150,統計!$A:$G,2,)</f>
        <v>#N/A</v>
      </c>
      <c r="C150" t="s">
        <v>345</v>
      </c>
      <c r="D150" t="e">
        <f>VLOOKUP($A150,統計!$A:$G,6,)</f>
        <v>#N/A</v>
      </c>
      <c r="E150" t="e">
        <f>VLOOKUP($A150,統計!$A:$G,7,)</f>
        <v>#N/A</v>
      </c>
      <c r="I150" t="e">
        <f t="shared" si="2"/>
        <v>#N/A</v>
      </c>
    </row>
    <row r="151" spans="1:9" x14ac:dyDescent="0.25">
      <c r="A151">
        <v>1106</v>
      </c>
      <c r="B151" t="e">
        <f>VLOOKUP($A151,統計!$A:$G,2,)</f>
        <v>#N/A</v>
      </c>
      <c r="C151" t="s">
        <v>346</v>
      </c>
      <c r="D151" t="e">
        <f>VLOOKUP($A151,統計!$A:$G,6,)</f>
        <v>#N/A</v>
      </c>
      <c r="E151" t="e">
        <f>VLOOKUP($A151,統計!$A:$G,7,)</f>
        <v>#N/A</v>
      </c>
      <c r="I151" t="e">
        <f t="shared" si="2"/>
        <v>#N/A</v>
      </c>
    </row>
    <row r="152" spans="1:9" x14ac:dyDescent="0.25">
      <c r="A152">
        <v>1107</v>
      </c>
      <c r="B152" t="e">
        <f>VLOOKUP($A152,統計!$A:$G,2,)</f>
        <v>#N/A</v>
      </c>
      <c r="C152" t="s">
        <v>347</v>
      </c>
      <c r="D152" t="e">
        <f>VLOOKUP($A152,統計!$A:$G,6,)</f>
        <v>#N/A</v>
      </c>
      <c r="E152" t="e">
        <f>VLOOKUP($A152,統計!$A:$G,7,)</f>
        <v>#N/A</v>
      </c>
      <c r="I152" t="e">
        <f t="shared" si="2"/>
        <v>#N/A</v>
      </c>
    </row>
    <row r="153" spans="1:9" x14ac:dyDescent="0.25">
      <c r="A153">
        <v>1108</v>
      </c>
      <c r="B153" t="e">
        <f>VLOOKUP($A153,統計!$A:$G,2,)</f>
        <v>#N/A</v>
      </c>
      <c r="C153" t="s">
        <v>348</v>
      </c>
      <c r="D153" t="e">
        <f>VLOOKUP($A153,統計!$A:$G,6,)</f>
        <v>#N/A</v>
      </c>
      <c r="E153" t="e">
        <f>VLOOKUP($A153,統計!$A:$G,7,)</f>
        <v>#N/A</v>
      </c>
      <c r="I153" t="e">
        <f t="shared" si="2"/>
        <v>#N/A</v>
      </c>
    </row>
    <row r="154" spans="1:9" x14ac:dyDescent="0.25">
      <c r="A154">
        <v>1109</v>
      </c>
      <c r="B154" t="e">
        <f>VLOOKUP($A154,統計!$A:$G,2,)</f>
        <v>#N/A</v>
      </c>
      <c r="C154" t="s">
        <v>349</v>
      </c>
      <c r="D154" t="e">
        <f>VLOOKUP($A154,統計!$A:$G,6,)</f>
        <v>#N/A</v>
      </c>
      <c r="E154" t="e">
        <f>VLOOKUP($A154,統計!$A:$G,7,)</f>
        <v>#N/A</v>
      </c>
      <c r="I154" t="e">
        <f t="shared" si="2"/>
        <v>#N/A</v>
      </c>
    </row>
    <row r="155" spans="1:9" x14ac:dyDescent="0.25">
      <c r="A155">
        <v>1110</v>
      </c>
      <c r="B155" t="e">
        <f>VLOOKUP($A155,統計!$A:$G,2,)</f>
        <v>#N/A</v>
      </c>
      <c r="C155" t="s">
        <v>350</v>
      </c>
      <c r="D155" t="e">
        <f>VLOOKUP($A155,統計!$A:$G,6,)</f>
        <v>#N/A</v>
      </c>
      <c r="E155" t="e">
        <f>VLOOKUP($A155,統計!$A:$G,7,)</f>
        <v>#N/A</v>
      </c>
      <c r="I155" t="e">
        <f t="shared" si="2"/>
        <v>#N/A</v>
      </c>
    </row>
    <row r="156" spans="1:9" x14ac:dyDescent="0.25">
      <c r="A156">
        <v>1111</v>
      </c>
      <c r="B156" t="e">
        <f>VLOOKUP($A156,統計!$A:$G,2,)</f>
        <v>#N/A</v>
      </c>
      <c r="C156" t="s">
        <v>351</v>
      </c>
      <c r="D156" t="e">
        <f>VLOOKUP($A156,統計!$A:$G,6,)</f>
        <v>#N/A</v>
      </c>
      <c r="E156" t="e">
        <f>VLOOKUP($A156,統計!$A:$G,7,)</f>
        <v>#N/A</v>
      </c>
      <c r="I156" t="e">
        <f t="shared" si="2"/>
        <v>#N/A</v>
      </c>
    </row>
    <row r="157" spans="1:9" x14ac:dyDescent="0.25">
      <c r="A157">
        <v>1112</v>
      </c>
      <c r="B157" t="e">
        <f>VLOOKUP($A157,統計!$A:$G,2,)</f>
        <v>#N/A</v>
      </c>
      <c r="C157" t="s">
        <v>352</v>
      </c>
      <c r="D157" t="e">
        <f>VLOOKUP($A157,統計!$A:$G,6,)</f>
        <v>#N/A</v>
      </c>
      <c r="E157" t="e">
        <f>VLOOKUP($A157,統計!$A:$G,7,)</f>
        <v>#N/A</v>
      </c>
      <c r="I157" t="e">
        <f t="shared" si="2"/>
        <v>#N/A</v>
      </c>
    </row>
    <row r="158" spans="1:9" x14ac:dyDescent="0.25">
      <c r="A158">
        <v>1113</v>
      </c>
      <c r="B158" t="e">
        <f>VLOOKUP($A158,統計!$A:$G,2,)</f>
        <v>#N/A</v>
      </c>
      <c r="C158" t="s">
        <v>353</v>
      </c>
      <c r="D158" t="e">
        <f>VLOOKUP($A158,統計!$A:$G,6,)</f>
        <v>#N/A</v>
      </c>
      <c r="E158" t="e">
        <f>VLOOKUP($A158,統計!$A:$G,7,)</f>
        <v>#N/A</v>
      </c>
      <c r="I158" t="e">
        <f t="shared" si="2"/>
        <v>#N/A</v>
      </c>
    </row>
    <row r="159" spans="1:9" x14ac:dyDescent="0.25">
      <c r="A159">
        <v>1114</v>
      </c>
      <c r="B159" t="e">
        <f>VLOOKUP($A159,統計!$A:$G,2,)</f>
        <v>#N/A</v>
      </c>
      <c r="C159" t="s">
        <v>354</v>
      </c>
      <c r="D159" t="e">
        <f>VLOOKUP($A159,統計!$A:$G,6,)</f>
        <v>#N/A</v>
      </c>
      <c r="E159" t="e">
        <f>VLOOKUP($A159,統計!$A:$G,7,)</f>
        <v>#N/A</v>
      </c>
      <c r="I159" t="e">
        <f t="shared" si="2"/>
        <v>#N/A</v>
      </c>
    </row>
    <row r="160" spans="1:9" x14ac:dyDescent="0.25">
      <c r="A160">
        <v>1115</v>
      </c>
      <c r="B160" t="e">
        <f>VLOOKUP($A160,統計!$A:$G,2,)</f>
        <v>#N/A</v>
      </c>
      <c r="C160" t="s">
        <v>355</v>
      </c>
      <c r="D160" t="e">
        <f>VLOOKUP($A160,統計!$A:$G,6,)</f>
        <v>#N/A</v>
      </c>
      <c r="E160" t="e">
        <f>VLOOKUP($A160,統計!$A:$G,7,)</f>
        <v>#N/A</v>
      </c>
      <c r="I160" t="e">
        <f t="shared" si="2"/>
        <v>#N/A</v>
      </c>
    </row>
    <row r="161" spans="1:9" x14ac:dyDescent="0.25">
      <c r="A161">
        <v>1116</v>
      </c>
      <c r="B161" t="e">
        <f>VLOOKUP($A161,統計!$A:$G,2,)</f>
        <v>#N/A</v>
      </c>
      <c r="C161" t="s">
        <v>356</v>
      </c>
      <c r="D161" t="e">
        <f>VLOOKUP($A161,統計!$A:$G,6,)</f>
        <v>#N/A</v>
      </c>
      <c r="E161" t="e">
        <f>VLOOKUP($A161,統計!$A:$G,7,)</f>
        <v>#N/A</v>
      </c>
      <c r="I161" t="e">
        <f t="shared" si="2"/>
        <v>#N/A</v>
      </c>
    </row>
    <row r="162" spans="1:9" x14ac:dyDescent="0.25">
      <c r="A162">
        <v>1117</v>
      </c>
      <c r="B162" t="e">
        <f>VLOOKUP($A162,統計!$A:$G,2,)</f>
        <v>#N/A</v>
      </c>
      <c r="C162" t="s">
        <v>357</v>
      </c>
      <c r="D162" t="e">
        <f>VLOOKUP($A162,統計!$A:$G,6,)</f>
        <v>#N/A</v>
      </c>
      <c r="E162" t="e">
        <f>VLOOKUP($A162,統計!$A:$G,7,)</f>
        <v>#N/A</v>
      </c>
      <c r="I162" t="e">
        <f t="shared" si="2"/>
        <v>#N/A</v>
      </c>
    </row>
    <row r="163" spans="1:9" x14ac:dyDescent="0.25">
      <c r="A163">
        <v>1118</v>
      </c>
      <c r="B163" t="e">
        <f>VLOOKUP($A163,統計!$A:$G,2,)</f>
        <v>#N/A</v>
      </c>
      <c r="C163" t="s">
        <v>358</v>
      </c>
      <c r="D163" t="e">
        <f>VLOOKUP($A163,統計!$A:$G,6,)</f>
        <v>#N/A</v>
      </c>
      <c r="E163" t="e">
        <f>VLOOKUP($A163,統計!$A:$G,7,)</f>
        <v>#N/A</v>
      </c>
      <c r="I163" t="e">
        <f t="shared" si="2"/>
        <v>#N/A</v>
      </c>
    </row>
    <row r="164" spans="1:9" x14ac:dyDescent="0.25">
      <c r="A164">
        <v>1119</v>
      </c>
      <c r="B164" t="e">
        <f>VLOOKUP($A164,統計!$A:$G,2,)</f>
        <v>#N/A</v>
      </c>
      <c r="C164" t="s">
        <v>359</v>
      </c>
      <c r="D164" t="e">
        <f>VLOOKUP($A164,統計!$A:$G,6,)</f>
        <v>#N/A</v>
      </c>
      <c r="E164" t="e">
        <f>VLOOKUP($A164,統計!$A:$G,7,)</f>
        <v>#N/A</v>
      </c>
      <c r="I164" t="e">
        <f t="shared" si="2"/>
        <v>#N/A</v>
      </c>
    </row>
    <row r="165" spans="1:9" x14ac:dyDescent="0.25">
      <c r="A165">
        <v>1120</v>
      </c>
      <c r="B165" t="e">
        <f>VLOOKUP($A165,統計!$A:$G,2,)</f>
        <v>#N/A</v>
      </c>
      <c r="C165" t="s">
        <v>360</v>
      </c>
      <c r="D165" t="e">
        <f>VLOOKUP($A165,統計!$A:$G,6,)</f>
        <v>#N/A</v>
      </c>
      <c r="E165" t="e">
        <f>VLOOKUP($A165,統計!$A:$G,7,)</f>
        <v>#N/A</v>
      </c>
      <c r="I165" t="e">
        <f t="shared" si="2"/>
        <v>#N/A</v>
      </c>
    </row>
    <row r="166" spans="1:9" x14ac:dyDescent="0.25">
      <c r="A166">
        <v>1121</v>
      </c>
      <c r="B166" t="e">
        <f>VLOOKUP($A166,統計!$A:$G,2,)</f>
        <v>#N/A</v>
      </c>
      <c r="C166" t="s">
        <v>361</v>
      </c>
      <c r="D166" t="e">
        <f>VLOOKUP($A166,統計!$A:$G,6,)</f>
        <v>#N/A</v>
      </c>
      <c r="E166" t="e">
        <f>VLOOKUP($A166,統計!$A:$G,7,)</f>
        <v>#N/A</v>
      </c>
      <c r="I166" t="e">
        <f t="shared" si="2"/>
        <v>#N/A</v>
      </c>
    </row>
    <row r="167" spans="1:9" x14ac:dyDescent="0.25">
      <c r="A167">
        <v>1122</v>
      </c>
      <c r="B167" t="e">
        <f>VLOOKUP($A167,統計!$A:$G,2,)</f>
        <v>#N/A</v>
      </c>
      <c r="C167" t="s">
        <v>362</v>
      </c>
      <c r="D167" t="e">
        <f>VLOOKUP($A167,統計!$A:$G,6,)</f>
        <v>#N/A</v>
      </c>
      <c r="E167" t="e">
        <f>VLOOKUP($A167,統計!$A:$G,7,)</f>
        <v>#N/A</v>
      </c>
      <c r="I167" t="e">
        <f t="shared" si="2"/>
        <v>#N/A</v>
      </c>
    </row>
    <row r="168" spans="1:9" x14ac:dyDescent="0.25">
      <c r="A168">
        <v>1201</v>
      </c>
      <c r="B168" t="e">
        <f>VLOOKUP($A168,統計!$A:$G,2,)</f>
        <v>#N/A</v>
      </c>
      <c r="C168" t="s">
        <v>363</v>
      </c>
      <c r="D168" t="e">
        <f>VLOOKUP($A168,統計!$A:$G,6,)</f>
        <v>#N/A</v>
      </c>
      <c r="E168" t="e">
        <f>VLOOKUP($A168,統計!$A:$G,7,)</f>
        <v>#N/A</v>
      </c>
      <c r="I168" t="e">
        <f t="shared" si="2"/>
        <v>#N/A</v>
      </c>
    </row>
    <row r="169" spans="1:9" x14ac:dyDescent="0.25">
      <c r="A169">
        <v>1202</v>
      </c>
      <c r="B169" t="e">
        <f>VLOOKUP($A169,統計!$A:$G,2,)</f>
        <v>#N/A</v>
      </c>
      <c r="C169" t="s">
        <v>364</v>
      </c>
      <c r="D169" t="e">
        <f>VLOOKUP($A169,統計!$A:$G,6,)</f>
        <v>#N/A</v>
      </c>
      <c r="E169" t="e">
        <f>VLOOKUP($A169,統計!$A:$G,7,)</f>
        <v>#N/A</v>
      </c>
      <c r="I169" t="e">
        <f t="shared" si="2"/>
        <v>#N/A</v>
      </c>
    </row>
    <row r="170" spans="1:9" x14ac:dyDescent="0.25">
      <c r="A170">
        <v>1203</v>
      </c>
      <c r="B170" t="e">
        <f>VLOOKUP($A170,統計!$A:$G,2,)</f>
        <v>#N/A</v>
      </c>
      <c r="C170" t="s">
        <v>365</v>
      </c>
      <c r="D170" t="e">
        <f>VLOOKUP($A170,統計!$A:$G,6,)</f>
        <v>#N/A</v>
      </c>
      <c r="E170" t="e">
        <f>VLOOKUP($A170,統計!$A:$G,7,)</f>
        <v>#N/A</v>
      </c>
      <c r="I170" t="e">
        <f t="shared" si="2"/>
        <v>#N/A</v>
      </c>
    </row>
    <row r="171" spans="1:9" x14ac:dyDescent="0.25">
      <c r="A171">
        <v>1204</v>
      </c>
      <c r="B171" t="e">
        <f>VLOOKUP($A171,統計!$A:$G,2,)</f>
        <v>#N/A</v>
      </c>
      <c r="C171" t="s">
        <v>366</v>
      </c>
      <c r="D171" t="e">
        <f>VLOOKUP($A171,統計!$A:$G,6,)</f>
        <v>#N/A</v>
      </c>
      <c r="E171" t="e">
        <f>VLOOKUP($A171,統計!$A:$G,7,)</f>
        <v>#N/A</v>
      </c>
      <c r="I171" t="e">
        <f t="shared" si="2"/>
        <v>#N/A</v>
      </c>
    </row>
    <row r="172" spans="1:9" x14ac:dyDescent="0.25">
      <c r="A172">
        <v>1205</v>
      </c>
      <c r="B172" t="e">
        <f>VLOOKUP($A172,統計!$A:$G,2,)</f>
        <v>#N/A</v>
      </c>
      <c r="C172" t="s">
        <v>367</v>
      </c>
      <c r="D172" t="e">
        <f>VLOOKUP($A172,統計!$A:$G,6,)</f>
        <v>#N/A</v>
      </c>
      <c r="E172" t="e">
        <f>VLOOKUP($A172,統計!$A:$G,7,)</f>
        <v>#N/A</v>
      </c>
      <c r="I172" t="e">
        <f t="shared" si="2"/>
        <v>#N/A</v>
      </c>
    </row>
    <row r="173" spans="1:9" x14ac:dyDescent="0.25">
      <c r="A173">
        <v>1206</v>
      </c>
      <c r="B173" t="e">
        <f>VLOOKUP($A173,統計!$A:$G,2,)</f>
        <v>#N/A</v>
      </c>
      <c r="C173" t="s">
        <v>368</v>
      </c>
      <c r="D173" t="e">
        <f>VLOOKUP($A173,統計!$A:$G,6,)</f>
        <v>#N/A</v>
      </c>
      <c r="E173" t="e">
        <f>VLOOKUP($A173,統計!$A:$G,7,)</f>
        <v>#N/A</v>
      </c>
      <c r="I173" t="e">
        <f t="shared" si="2"/>
        <v>#N/A</v>
      </c>
    </row>
    <row r="174" spans="1:9" x14ac:dyDescent="0.25">
      <c r="A174">
        <v>1207</v>
      </c>
      <c r="B174" t="e">
        <f>VLOOKUP($A174,統計!$A:$G,2,)</f>
        <v>#N/A</v>
      </c>
      <c r="C174" t="s">
        <v>369</v>
      </c>
      <c r="D174" t="e">
        <f>VLOOKUP($A174,統計!$A:$G,6,)</f>
        <v>#N/A</v>
      </c>
      <c r="E174" t="e">
        <f>VLOOKUP($A174,統計!$A:$G,7,)</f>
        <v>#N/A</v>
      </c>
      <c r="I174" t="e">
        <f t="shared" si="2"/>
        <v>#N/A</v>
      </c>
    </row>
    <row r="175" spans="1:9" x14ac:dyDescent="0.25">
      <c r="A175">
        <v>1208</v>
      </c>
      <c r="B175" t="e">
        <f>VLOOKUP($A175,統計!$A:$G,2,)</f>
        <v>#N/A</v>
      </c>
      <c r="C175" t="s">
        <v>370</v>
      </c>
      <c r="D175" t="e">
        <f>VLOOKUP($A175,統計!$A:$G,6,)</f>
        <v>#N/A</v>
      </c>
      <c r="E175" t="e">
        <f>VLOOKUP($A175,統計!$A:$G,7,)</f>
        <v>#N/A</v>
      </c>
      <c r="I175" t="e">
        <f t="shared" si="2"/>
        <v>#N/A</v>
      </c>
    </row>
    <row r="176" spans="1:9" x14ac:dyDescent="0.25">
      <c r="A176">
        <v>1209</v>
      </c>
      <c r="B176" t="e">
        <f>VLOOKUP($A176,統計!$A:$G,2,)</f>
        <v>#N/A</v>
      </c>
      <c r="C176" t="s">
        <v>371</v>
      </c>
      <c r="D176" t="e">
        <f>VLOOKUP($A176,統計!$A:$G,6,)</f>
        <v>#N/A</v>
      </c>
      <c r="E176" t="e">
        <f>VLOOKUP($A176,統計!$A:$G,7,)</f>
        <v>#N/A</v>
      </c>
      <c r="I176" t="e">
        <f t="shared" si="2"/>
        <v>#N/A</v>
      </c>
    </row>
    <row r="177" spans="1:9" x14ac:dyDescent="0.25">
      <c r="A177">
        <v>1210</v>
      </c>
      <c r="B177" t="e">
        <f>VLOOKUP($A177,統計!$A:$G,2,)</f>
        <v>#N/A</v>
      </c>
      <c r="C177" t="s">
        <v>372</v>
      </c>
      <c r="D177" t="e">
        <f>VLOOKUP($A177,統計!$A:$G,6,)</f>
        <v>#N/A</v>
      </c>
      <c r="E177" t="e">
        <f>VLOOKUP($A177,統計!$A:$G,7,)</f>
        <v>#N/A</v>
      </c>
      <c r="I177" t="e">
        <f t="shared" si="2"/>
        <v>#N/A</v>
      </c>
    </row>
    <row r="178" spans="1:9" x14ac:dyDescent="0.25">
      <c r="A178">
        <v>1301</v>
      </c>
      <c r="B178" t="e">
        <f>VLOOKUP($A178,統計!$A:$G,2,)</f>
        <v>#N/A</v>
      </c>
      <c r="C178" t="s">
        <v>373</v>
      </c>
      <c r="D178" t="e">
        <f>VLOOKUP($A178,統計!$A:$G,6,)</f>
        <v>#N/A</v>
      </c>
      <c r="E178" t="e">
        <f>VLOOKUP($A178,統計!$A:$G,7,)</f>
        <v>#N/A</v>
      </c>
      <c r="I178" t="e">
        <f t="shared" si="2"/>
        <v>#N/A</v>
      </c>
    </row>
    <row r="179" spans="1:9" x14ac:dyDescent="0.25">
      <c r="A179">
        <v>1302</v>
      </c>
      <c r="B179" t="e">
        <f>VLOOKUP($A179,統計!$A:$G,2,)</f>
        <v>#N/A</v>
      </c>
      <c r="C179" t="s">
        <v>374</v>
      </c>
      <c r="D179" t="e">
        <f>VLOOKUP($A179,統計!$A:$G,6,)</f>
        <v>#N/A</v>
      </c>
      <c r="E179" t="e">
        <f>VLOOKUP($A179,統計!$A:$G,7,)</f>
        <v>#N/A</v>
      </c>
      <c r="I179" t="e">
        <f t="shared" si="2"/>
        <v>#N/A</v>
      </c>
    </row>
    <row r="180" spans="1:9" x14ac:dyDescent="0.25">
      <c r="A180">
        <v>1303</v>
      </c>
      <c r="B180" t="e">
        <f>VLOOKUP($A180,統計!$A:$G,2,)</f>
        <v>#N/A</v>
      </c>
      <c r="C180" t="s">
        <v>375</v>
      </c>
      <c r="D180" t="e">
        <f>VLOOKUP($A180,統計!$A:$G,6,)</f>
        <v>#N/A</v>
      </c>
      <c r="E180" t="e">
        <f>VLOOKUP($A180,統計!$A:$G,7,)</f>
        <v>#N/A</v>
      </c>
      <c r="I180" t="e">
        <f t="shared" si="2"/>
        <v>#N/A</v>
      </c>
    </row>
    <row r="181" spans="1:9" x14ac:dyDescent="0.25">
      <c r="A181">
        <v>1304</v>
      </c>
      <c r="B181" t="e">
        <f>VLOOKUP($A181,統計!$A:$G,2,)</f>
        <v>#N/A</v>
      </c>
      <c r="C181" t="s">
        <v>376</v>
      </c>
      <c r="D181" t="e">
        <f>VLOOKUP($A181,統計!$A:$G,6,)</f>
        <v>#N/A</v>
      </c>
      <c r="E181" t="e">
        <f>VLOOKUP($A181,統計!$A:$G,7,)</f>
        <v>#N/A</v>
      </c>
      <c r="I181" t="e">
        <f t="shared" si="2"/>
        <v>#N/A</v>
      </c>
    </row>
    <row r="182" spans="1:9" x14ac:dyDescent="0.25">
      <c r="A182">
        <v>1305</v>
      </c>
      <c r="B182" t="e">
        <f>VLOOKUP($A182,統計!$A:$G,2,)</f>
        <v>#N/A</v>
      </c>
      <c r="C182" t="s">
        <v>377</v>
      </c>
      <c r="D182" t="e">
        <f>VLOOKUP($A182,統計!$A:$G,6,)</f>
        <v>#N/A</v>
      </c>
      <c r="E182" t="e">
        <f>VLOOKUP($A182,統計!$A:$G,7,)</f>
        <v>#N/A</v>
      </c>
      <c r="I182" t="e">
        <f t="shared" si="2"/>
        <v>#N/A</v>
      </c>
    </row>
    <row r="183" spans="1:9" x14ac:dyDescent="0.25">
      <c r="A183">
        <v>1306</v>
      </c>
      <c r="B183" t="e">
        <f>VLOOKUP($A183,統計!$A:$G,2,)</f>
        <v>#N/A</v>
      </c>
      <c r="C183" t="s">
        <v>378</v>
      </c>
      <c r="D183" t="e">
        <f>VLOOKUP($A183,統計!$A:$G,6,)</f>
        <v>#N/A</v>
      </c>
      <c r="E183" t="e">
        <f>VLOOKUP($A183,統計!$A:$G,7,)</f>
        <v>#N/A</v>
      </c>
      <c r="I183" t="e">
        <f t="shared" si="2"/>
        <v>#N/A</v>
      </c>
    </row>
    <row r="184" spans="1:9" x14ac:dyDescent="0.25">
      <c r="A184">
        <v>1307</v>
      </c>
      <c r="B184" t="e">
        <f>VLOOKUP($A184,統計!$A:$G,2,)</f>
        <v>#N/A</v>
      </c>
      <c r="C184" t="s">
        <v>379</v>
      </c>
      <c r="D184" t="e">
        <f>VLOOKUP($A184,統計!$A:$G,6,)</f>
        <v>#N/A</v>
      </c>
      <c r="E184" t="e">
        <f>VLOOKUP($A184,統計!$A:$G,7,)</f>
        <v>#N/A</v>
      </c>
      <c r="I184" t="e">
        <f t="shared" si="2"/>
        <v>#N/A</v>
      </c>
    </row>
    <row r="185" spans="1:9" x14ac:dyDescent="0.25">
      <c r="A185">
        <v>1308</v>
      </c>
      <c r="B185" t="e">
        <f>VLOOKUP($A185,統計!$A:$G,2,)</f>
        <v>#N/A</v>
      </c>
      <c r="C185" t="s">
        <v>380</v>
      </c>
      <c r="D185" t="e">
        <f>VLOOKUP($A185,統計!$A:$G,6,)</f>
        <v>#N/A</v>
      </c>
      <c r="E185" t="e">
        <f>VLOOKUP($A185,統計!$A:$G,7,)</f>
        <v>#N/A</v>
      </c>
      <c r="I185" t="e">
        <f t="shared" si="2"/>
        <v>#N/A</v>
      </c>
    </row>
    <row r="186" spans="1:9" x14ac:dyDescent="0.25">
      <c r="A186">
        <v>1401</v>
      </c>
      <c r="B186" t="e">
        <f>VLOOKUP($A186,統計!$A:$G,2,)</f>
        <v>#N/A</v>
      </c>
      <c r="C186" t="s">
        <v>381</v>
      </c>
      <c r="D186" t="e">
        <f>VLOOKUP($A186,統計!$A:$G,6,)</f>
        <v>#N/A</v>
      </c>
      <c r="E186" t="e">
        <f>VLOOKUP($A186,統計!$A:$G,7,)</f>
        <v>#N/A</v>
      </c>
      <c r="I186" t="e">
        <f t="shared" si="2"/>
        <v>#N/A</v>
      </c>
    </row>
    <row r="187" spans="1:9" x14ac:dyDescent="0.25">
      <c r="A187">
        <v>1402</v>
      </c>
      <c r="B187" t="e">
        <f>VLOOKUP($A187,統計!$A:$G,2,)</f>
        <v>#N/A</v>
      </c>
      <c r="C187" t="s">
        <v>382</v>
      </c>
      <c r="D187" t="e">
        <f>VLOOKUP($A187,統計!$A:$G,6,)</f>
        <v>#N/A</v>
      </c>
      <c r="E187" t="e">
        <f>VLOOKUP($A187,統計!$A:$G,7,)</f>
        <v>#N/A</v>
      </c>
      <c r="I187" t="e">
        <f t="shared" si="2"/>
        <v>#N/A</v>
      </c>
    </row>
    <row r="188" spans="1:9" x14ac:dyDescent="0.25">
      <c r="A188">
        <v>1403</v>
      </c>
      <c r="B188" t="e">
        <f>VLOOKUP($A188,統計!$A:$G,2,)</f>
        <v>#N/A</v>
      </c>
      <c r="C188" t="s">
        <v>383</v>
      </c>
      <c r="D188" t="e">
        <f>VLOOKUP($A188,統計!$A:$G,6,)</f>
        <v>#N/A</v>
      </c>
      <c r="E188" t="e">
        <f>VLOOKUP($A188,統計!$A:$G,7,)</f>
        <v>#N/A</v>
      </c>
      <c r="I188" t="e">
        <f t="shared" si="2"/>
        <v>#N/A</v>
      </c>
    </row>
    <row r="189" spans="1:9" x14ac:dyDescent="0.25">
      <c r="A189">
        <v>1404</v>
      </c>
      <c r="B189" t="e">
        <f>VLOOKUP($A189,統計!$A:$G,2,)</f>
        <v>#N/A</v>
      </c>
      <c r="C189" t="s">
        <v>384</v>
      </c>
      <c r="D189" t="e">
        <f>VLOOKUP($A189,統計!$A:$G,6,)</f>
        <v>#N/A</v>
      </c>
      <c r="E189" t="e">
        <f>VLOOKUP($A189,統計!$A:$G,7,)</f>
        <v>#N/A</v>
      </c>
      <c r="I189" t="e">
        <f t="shared" si="2"/>
        <v>#N/A</v>
      </c>
    </row>
    <row r="190" spans="1:9" x14ac:dyDescent="0.25">
      <c r="A190">
        <v>1405</v>
      </c>
      <c r="B190" t="e">
        <f>VLOOKUP($A190,統計!$A:$G,2,)</f>
        <v>#N/A</v>
      </c>
      <c r="C190" t="s">
        <v>385</v>
      </c>
      <c r="D190" t="e">
        <f>VLOOKUP($A190,統計!$A:$G,6,)</f>
        <v>#N/A</v>
      </c>
      <c r="E190" t="e">
        <f>VLOOKUP($A190,統計!$A:$G,7,)</f>
        <v>#N/A</v>
      </c>
      <c r="I190" t="e">
        <f t="shared" si="2"/>
        <v>#N/A</v>
      </c>
    </row>
    <row r="191" spans="1:9" x14ac:dyDescent="0.25">
      <c r="A191">
        <v>1406</v>
      </c>
      <c r="B191" t="e">
        <f>VLOOKUP($A191,統計!$A:$G,2,)</f>
        <v>#N/A</v>
      </c>
      <c r="C191" t="s">
        <v>386</v>
      </c>
      <c r="D191" t="e">
        <f>VLOOKUP($A191,統計!$A:$G,6,)</f>
        <v>#N/A</v>
      </c>
      <c r="E191" t="e">
        <f>VLOOKUP($A191,統計!$A:$G,7,)</f>
        <v>#N/A</v>
      </c>
      <c r="I191" t="e">
        <f t="shared" si="2"/>
        <v>#N/A</v>
      </c>
    </row>
    <row r="192" spans="1:9" x14ac:dyDescent="0.25">
      <c r="A192">
        <v>1407</v>
      </c>
      <c r="B192" t="e">
        <f>VLOOKUP($A192,統計!$A:$G,2,)</f>
        <v>#N/A</v>
      </c>
      <c r="C192" t="s">
        <v>387</v>
      </c>
      <c r="D192" t="e">
        <f>VLOOKUP($A192,統計!$A:$G,6,)</f>
        <v>#N/A</v>
      </c>
      <c r="E192" t="e">
        <f>VLOOKUP($A192,統計!$A:$G,7,)</f>
        <v>#N/A</v>
      </c>
      <c r="I192" t="e">
        <f t="shared" si="2"/>
        <v>#N/A</v>
      </c>
    </row>
    <row r="193" spans="1:9" x14ac:dyDescent="0.25">
      <c r="A193">
        <v>1408</v>
      </c>
      <c r="B193" t="e">
        <f>VLOOKUP($A193,統計!$A:$G,2,)</f>
        <v>#N/A</v>
      </c>
      <c r="C193" t="s">
        <v>388</v>
      </c>
      <c r="D193" t="e">
        <f>VLOOKUP($A193,統計!$A:$G,6,)</f>
        <v>#N/A</v>
      </c>
      <c r="E193" t="e">
        <f>VLOOKUP($A193,統計!$A:$G,7,)</f>
        <v>#N/A</v>
      </c>
      <c r="I193" t="e">
        <f t="shared" si="2"/>
        <v>#N/A</v>
      </c>
    </row>
    <row r="194" spans="1:9" x14ac:dyDescent="0.25">
      <c r="A194">
        <v>1409</v>
      </c>
      <c r="B194" t="e">
        <f>VLOOKUP($A194,統計!$A:$G,2,)</f>
        <v>#N/A</v>
      </c>
      <c r="C194" t="s">
        <v>389</v>
      </c>
      <c r="D194" t="e">
        <f>VLOOKUP($A194,統計!$A:$G,6,)</f>
        <v>#N/A</v>
      </c>
      <c r="E194" t="e">
        <f>VLOOKUP($A194,統計!$A:$G,7,)</f>
        <v>#N/A</v>
      </c>
      <c r="I194" t="e">
        <f t="shared" ref="I194:I257" si="3">A194&amp;"|"&amp;"["&amp;B194&amp;"](5_筆記/资治通鉴"&amp;SUBSTITUTE(B194,"卷","")&amp;".html)|"&amp;C194&amp;"|"&amp;D194&amp;"|"&amp;E194&amp;"|"&amp;F194&amp;"|"&amp;G194&amp;"|"&amp;H194</f>
        <v>#N/A</v>
      </c>
    </row>
    <row r="195" spans="1:9" x14ac:dyDescent="0.25">
      <c r="A195">
        <v>1410</v>
      </c>
      <c r="B195" t="e">
        <f>VLOOKUP($A195,統計!$A:$G,2,)</f>
        <v>#N/A</v>
      </c>
      <c r="C195" t="s">
        <v>390</v>
      </c>
      <c r="D195" t="e">
        <f>VLOOKUP($A195,統計!$A:$G,6,)</f>
        <v>#N/A</v>
      </c>
      <c r="E195" t="e">
        <f>VLOOKUP($A195,統計!$A:$G,7,)</f>
        <v>#N/A</v>
      </c>
      <c r="I195" t="e">
        <f t="shared" si="3"/>
        <v>#N/A</v>
      </c>
    </row>
    <row r="196" spans="1:9" x14ac:dyDescent="0.25">
      <c r="A196">
        <v>1411</v>
      </c>
      <c r="B196" t="e">
        <f>VLOOKUP($A196,統計!$A:$G,2,)</f>
        <v>#N/A</v>
      </c>
      <c r="C196" t="s">
        <v>391</v>
      </c>
      <c r="D196" t="e">
        <f>VLOOKUP($A196,統計!$A:$G,6,)</f>
        <v>#N/A</v>
      </c>
      <c r="E196" t="e">
        <f>VLOOKUP($A196,統計!$A:$G,7,)</f>
        <v>#N/A</v>
      </c>
      <c r="I196" t="e">
        <f t="shared" si="3"/>
        <v>#N/A</v>
      </c>
    </row>
    <row r="197" spans="1:9" x14ac:dyDescent="0.25">
      <c r="A197">
        <v>1412</v>
      </c>
      <c r="B197" t="e">
        <f>VLOOKUP($A197,統計!$A:$G,2,)</f>
        <v>#N/A</v>
      </c>
      <c r="C197" t="s">
        <v>392</v>
      </c>
      <c r="D197" t="e">
        <f>VLOOKUP($A197,統計!$A:$G,6,)</f>
        <v>#N/A</v>
      </c>
      <c r="E197" t="e">
        <f>VLOOKUP($A197,統計!$A:$G,7,)</f>
        <v>#N/A</v>
      </c>
      <c r="I197" t="e">
        <f t="shared" si="3"/>
        <v>#N/A</v>
      </c>
    </row>
    <row r="198" spans="1:9" x14ac:dyDescent="0.25">
      <c r="A198">
        <v>1413</v>
      </c>
      <c r="B198" t="e">
        <f>VLOOKUP($A198,統計!$A:$G,2,)</f>
        <v>#N/A</v>
      </c>
      <c r="C198" t="s">
        <v>393</v>
      </c>
      <c r="D198" t="e">
        <f>VLOOKUP($A198,統計!$A:$G,6,)</f>
        <v>#N/A</v>
      </c>
      <c r="E198" t="e">
        <f>VLOOKUP($A198,統計!$A:$G,7,)</f>
        <v>#N/A</v>
      </c>
      <c r="I198" t="e">
        <f t="shared" si="3"/>
        <v>#N/A</v>
      </c>
    </row>
    <row r="199" spans="1:9" x14ac:dyDescent="0.25">
      <c r="A199">
        <v>1414</v>
      </c>
      <c r="B199" t="e">
        <f>VLOOKUP($A199,統計!$A:$G,2,)</f>
        <v>#N/A</v>
      </c>
      <c r="C199" t="s">
        <v>394</v>
      </c>
      <c r="D199" t="e">
        <f>VLOOKUP($A199,統計!$A:$G,6,)</f>
        <v>#N/A</v>
      </c>
      <c r="E199" t="e">
        <f>VLOOKUP($A199,統計!$A:$G,7,)</f>
        <v>#N/A</v>
      </c>
      <c r="I199" t="e">
        <f t="shared" si="3"/>
        <v>#N/A</v>
      </c>
    </row>
    <row r="200" spans="1:9" x14ac:dyDescent="0.25">
      <c r="A200">
        <v>1415</v>
      </c>
      <c r="B200" t="e">
        <f>VLOOKUP($A200,統計!$A:$G,2,)</f>
        <v>#N/A</v>
      </c>
      <c r="C200" t="s">
        <v>395</v>
      </c>
      <c r="D200" t="e">
        <f>VLOOKUP($A200,統計!$A:$G,6,)</f>
        <v>#N/A</v>
      </c>
      <c r="E200" t="e">
        <f>VLOOKUP($A200,統計!$A:$G,7,)</f>
        <v>#N/A</v>
      </c>
      <c r="I200" t="e">
        <f t="shared" si="3"/>
        <v>#N/A</v>
      </c>
    </row>
    <row r="201" spans="1:9" x14ac:dyDescent="0.25">
      <c r="A201">
        <v>1416</v>
      </c>
      <c r="B201" t="e">
        <f>VLOOKUP($A201,統計!$A:$G,2,)</f>
        <v>#N/A</v>
      </c>
      <c r="C201" t="s">
        <v>396</v>
      </c>
      <c r="D201" t="e">
        <f>VLOOKUP($A201,統計!$A:$G,6,)</f>
        <v>#N/A</v>
      </c>
      <c r="E201" t="e">
        <f>VLOOKUP($A201,統計!$A:$G,7,)</f>
        <v>#N/A</v>
      </c>
      <c r="I201" t="e">
        <f t="shared" si="3"/>
        <v>#N/A</v>
      </c>
    </row>
    <row r="202" spans="1:9" x14ac:dyDescent="0.25">
      <c r="A202">
        <v>1417</v>
      </c>
      <c r="B202" t="e">
        <f>VLOOKUP($A202,統計!$A:$G,2,)</f>
        <v>#N/A</v>
      </c>
      <c r="C202" t="s">
        <v>397</v>
      </c>
      <c r="D202" t="e">
        <f>VLOOKUP($A202,統計!$A:$G,6,)</f>
        <v>#N/A</v>
      </c>
      <c r="E202" t="e">
        <f>VLOOKUP($A202,統計!$A:$G,7,)</f>
        <v>#N/A</v>
      </c>
      <c r="I202" t="e">
        <f t="shared" si="3"/>
        <v>#N/A</v>
      </c>
    </row>
    <row r="203" spans="1:9" x14ac:dyDescent="0.25">
      <c r="A203">
        <v>1418</v>
      </c>
      <c r="B203" t="e">
        <f>VLOOKUP($A203,統計!$A:$G,2,)</f>
        <v>#N/A</v>
      </c>
      <c r="C203" t="s">
        <v>398</v>
      </c>
      <c r="D203" t="e">
        <f>VLOOKUP($A203,統計!$A:$G,6,)</f>
        <v>#N/A</v>
      </c>
      <c r="E203" t="e">
        <f>VLOOKUP($A203,統計!$A:$G,7,)</f>
        <v>#N/A</v>
      </c>
      <c r="I203" t="e">
        <f t="shared" si="3"/>
        <v>#N/A</v>
      </c>
    </row>
    <row r="204" spans="1:9" x14ac:dyDescent="0.25">
      <c r="A204">
        <v>1419</v>
      </c>
      <c r="B204" t="e">
        <f>VLOOKUP($A204,統計!$A:$G,2,)</f>
        <v>#N/A</v>
      </c>
      <c r="C204" t="s">
        <v>399</v>
      </c>
      <c r="D204" t="e">
        <f>VLOOKUP($A204,統計!$A:$G,6,)</f>
        <v>#N/A</v>
      </c>
      <c r="E204" t="e">
        <f>VLOOKUP($A204,統計!$A:$G,7,)</f>
        <v>#N/A</v>
      </c>
      <c r="I204" t="e">
        <f t="shared" si="3"/>
        <v>#N/A</v>
      </c>
    </row>
    <row r="205" spans="1:9" x14ac:dyDescent="0.25">
      <c r="A205">
        <v>1420</v>
      </c>
      <c r="B205" t="e">
        <f>VLOOKUP($A205,統計!$A:$G,2,)</f>
        <v>#N/A</v>
      </c>
      <c r="C205" t="s">
        <v>400</v>
      </c>
      <c r="D205" t="e">
        <f>VLOOKUP($A205,統計!$A:$G,6,)</f>
        <v>#N/A</v>
      </c>
      <c r="E205" t="e">
        <f>VLOOKUP($A205,統計!$A:$G,7,)</f>
        <v>#N/A</v>
      </c>
      <c r="I205" t="e">
        <f t="shared" si="3"/>
        <v>#N/A</v>
      </c>
    </row>
    <row r="206" spans="1:9" x14ac:dyDescent="0.25">
      <c r="A206">
        <v>1421</v>
      </c>
      <c r="B206" t="e">
        <f>VLOOKUP($A206,統計!$A:$G,2,)</f>
        <v>#N/A</v>
      </c>
      <c r="C206" t="s">
        <v>401</v>
      </c>
      <c r="D206" t="e">
        <f>VLOOKUP($A206,統計!$A:$G,6,)</f>
        <v>#N/A</v>
      </c>
      <c r="E206" t="e">
        <f>VLOOKUP($A206,統計!$A:$G,7,)</f>
        <v>#N/A</v>
      </c>
      <c r="I206" t="e">
        <f t="shared" si="3"/>
        <v>#N/A</v>
      </c>
    </row>
    <row r="207" spans="1:9" x14ac:dyDescent="0.25">
      <c r="A207">
        <v>1422</v>
      </c>
      <c r="B207" t="e">
        <f>VLOOKUP($A207,統計!$A:$G,2,)</f>
        <v>#N/A</v>
      </c>
      <c r="C207" t="s">
        <v>402</v>
      </c>
      <c r="D207" t="e">
        <f>VLOOKUP($A207,統計!$A:$G,6,)</f>
        <v>#N/A</v>
      </c>
      <c r="E207" t="e">
        <f>VLOOKUP($A207,統計!$A:$G,7,)</f>
        <v>#N/A</v>
      </c>
      <c r="I207" t="e">
        <f t="shared" si="3"/>
        <v>#N/A</v>
      </c>
    </row>
    <row r="208" spans="1:9" x14ac:dyDescent="0.25">
      <c r="A208">
        <v>1423</v>
      </c>
      <c r="B208" t="e">
        <f>VLOOKUP($A208,統計!$A:$G,2,)</f>
        <v>#N/A</v>
      </c>
      <c r="C208" t="s">
        <v>403</v>
      </c>
      <c r="D208" t="e">
        <f>VLOOKUP($A208,統計!$A:$G,6,)</f>
        <v>#N/A</v>
      </c>
      <c r="E208" t="e">
        <f>VLOOKUP($A208,統計!$A:$G,7,)</f>
        <v>#N/A</v>
      </c>
      <c r="I208" t="e">
        <f t="shared" si="3"/>
        <v>#N/A</v>
      </c>
    </row>
    <row r="209" spans="1:9" x14ac:dyDescent="0.25">
      <c r="A209">
        <v>1424</v>
      </c>
      <c r="B209" t="e">
        <f>VLOOKUP($A209,統計!$A:$G,2,)</f>
        <v>#N/A</v>
      </c>
      <c r="C209" t="s">
        <v>404</v>
      </c>
      <c r="D209" t="e">
        <f>VLOOKUP($A209,統計!$A:$G,6,)</f>
        <v>#N/A</v>
      </c>
      <c r="E209" t="e">
        <f>VLOOKUP($A209,統計!$A:$G,7,)</f>
        <v>#N/A</v>
      </c>
      <c r="I209" t="e">
        <f t="shared" si="3"/>
        <v>#N/A</v>
      </c>
    </row>
    <row r="210" spans="1:9" x14ac:dyDescent="0.25">
      <c r="A210">
        <v>1425</v>
      </c>
      <c r="B210" t="e">
        <f>VLOOKUP($A210,統計!$A:$G,2,)</f>
        <v>#N/A</v>
      </c>
      <c r="C210" t="s">
        <v>405</v>
      </c>
      <c r="D210" t="e">
        <f>VLOOKUP($A210,統計!$A:$G,6,)</f>
        <v>#N/A</v>
      </c>
      <c r="E210" t="e">
        <f>VLOOKUP($A210,統計!$A:$G,7,)</f>
        <v>#N/A</v>
      </c>
      <c r="I210" t="e">
        <f t="shared" si="3"/>
        <v>#N/A</v>
      </c>
    </row>
    <row r="211" spans="1:9" x14ac:dyDescent="0.25">
      <c r="A211">
        <v>1426</v>
      </c>
      <c r="B211" t="e">
        <f>VLOOKUP($A211,統計!$A:$G,2,)</f>
        <v>#N/A</v>
      </c>
      <c r="C211" t="s">
        <v>406</v>
      </c>
      <c r="D211" t="e">
        <f>VLOOKUP($A211,統計!$A:$G,6,)</f>
        <v>#N/A</v>
      </c>
      <c r="E211" t="e">
        <f>VLOOKUP($A211,統計!$A:$G,7,)</f>
        <v>#N/A</v>
      </c>
      <c r="I211" t="e">
        <f t="shared" si="3"/>
        <v>#N/A</v>
      </c>
    </row>
    <row r="212" spans="1:9" x14ac:dyDescent="0.25">
      <c r="A212">
        <v>1427</v>
      </c>
      <c r="B212" t="e">
        <f>VLOOKUP($A212,統計!$A:$G,2,)</f>
        <v>#N/A</v>
      </c>
      <c r="C212" t="s">
        <v>407</v>
      </c>
      <c r="D212" t="e">
        <f>VLOOKUP($A212,統計!$A:$G,6,)</f>
        <v>#N/A</v>
      </c>
      <c r="E212" t="e">
        <f>VLOOKUP($A212,統計!$A:$G,7,)</f>
        <v>#N/A</v>
      </c>
      <c r="I212" t="e">
        <f t="shared" si="3"/>
        <v>#N/A</v>
      </c>
    </row>
    <row r="213" spans="1:9" x14ac:dyDescent="0.25">
      <c r="A213">
        <v>1428</v>
      </c>
      <c r="B213" t="e">
        <f>VLOOKUP($A213,統計!$A:$G,2,)</f>
        <v>#N/A</v>
      </c>
      <c r="C213" t="s">
        <v>408</v>
      </c>
      <c r="D213" t="e">
        <f>VLOOKUP($A213,統計!$A:$G,6,)</f>
        <v>#N/A</v>
      </c>
      <c r="E213" t="e">
        <f>VLOOKUP($A213,統計!$A:$G,7,)</f>
        <v>#N/A</v>
      </c>
      <c r="I213" t="e">
        <f t="shared" si="3"/>
        <v>#N/A</v>
      </c>
    </row>
    <row r="214" spans="1:9" x14ac:dyDescent="0.25">
      <c r="A214">
        <v>1429</v>
      </c>
      <c r="B214" t="e">
        <f>VLOOKUP($A214,統計!$A:$G,2,)</f>
        <v>#N/A</v>
      </c>
      <c r="C214" t="s">
        <v>409</v>
      </c>
      <c r="D214" t="e">
        <f>VLOOKUP($A214,統計!$A:$G,6,)</f>
        <v>#N/A</v>
      </c>
      <c r="E214" t="e">
        <f>VLOOKUP($A214,統計!$A:$G,7,)</f>
        <v>#N/A</v>
      </c>
      <c r="I214" t="e">
        <f t="shared" si="3"/>
        <v>#N/A</v>
      </c>
    </row>
    <row r="215" spans="1:9" x14ac:dyDescent="0.25">
      <c r="A215">
        <v>1430</v>
      </c>
      <c r="B215" t="e">
        <f>VLOOKUP($A215,統計!$A:$G,2,)</f>
        <v>#N/A</v>
      </c>
      <c r="C215" t="s">
        <v>410</v>
      </c>
      <c r="D215" t="e">
        <f>VLOOKUP($A215,統計!$A:$G,6,)</f>
        <v>#N/A</v>
      </c>
      <c r="E215" t="e">
        <f>VLOOKUP($A215,統計!$A:$G,7,)</f>
        <v>#N/A</v>
      </c>
      <c r="I215" t="e">
        <f t="shared" si="3"/>
        <v>#N/A</v>
      </c>
    </row>
    <row r="216" spans="1:9" x14ac:dyDescent="0.25">
      <c r="A216">
        <v>1431</v>
      </c>
      <c r="B216" t="e">
        <f>VLOOKUP($A216,統計!$A:$G,2,)</f>
        <v>#N/A</v>
      </c>
      <c r="C216" t="s">
        <v>411</v>
      </c>
      <c r="D216" t="e">
        <f>VLOOKUP($A216,統計!$A:$G,6,)</f>
        <v>#N/A</v>
      </c>
      <c r="E216" t="e">
        <f>VLOOKUP($A216,統計!$A:$G,7,)</f>
        <v>#N/A</v>
      </c>
      <c r="I216" t="e">
        <f t="shared" si="3"/>
        <v>#N/A</v>
      </c>
    </row>
    <row r="217" spans="1:9" x14ac:dyDescent="0.25">
      <c r="A217">
        <v>1432</v>
      </c>
      <c r="B217" t="e">
        <f>VLOOKUP($A217,統計!$A:$G,2,)</f>
        <v>#N/A</v>
      </c>
      <c r="C217" t="s">
        <v>412</v>
      </c>
      <c r="D217" t="e">
        <f>VLOOKUP($A217,統計!$A:$G,6,)</f>
        <v>#N/A</v>
      </c>
      <c r="E217" t="e">
        <f>VLOOKUP($A217,統計!$A:$G,7,)</f>
        <v>#N/A</v>
      </c>
      <c r="I217" t="e">
        <f t="shared" si="3"/>
        <v>#N/A</v>
      </c>
    </row>
    <row r="218" spans="1:9" x14ac:dyDescent="0.25">
      <c r="A218">
        <v>1433</v>
      </c>
      <c r="B218" t="e">
        <f>VLOOKUP($A218,統計!$A:$G,2,)</f>
        <v>#N/A</v>
      </c>
      <c r="C218" t="s">
        <v>413</v>
      </c>
      <c r="D218" t="e">
        <f>VLOOKUP($A218,統計!$A:$G,6,)</f>
        <v>#N/A</v>
      </c>
      <c r="E218" t="e">
        <f>VLOOKUP($A218,統計!$A:$G,7,)</f>
        <v>#N/A</v>
      </c>
      <c r="I218" t="e">
        <f t="shared" si="3"/>
        <v>#N/A</v>
      </c>
    </row>
    <row r="219" spans="1:9" x14ac:dyDescent="0.25">
      <c r="A219">
        <v>1434</v>
      </c>
      <c r="B219" t="e">
        <f>VLOOKUP($A219,統計!$A:$G,2,)</f>
        <v>#N/A</v>
      </c>
      <c r="C219" t="s">
        <v>414</v>
      </c>
      <c r="D219" t="e">
        <f>VLOOKUP($A219,統計!$A:$G,6,)</f>
        <v>#N/A</v>
      </c>
      <c r="E219" t="e">
        <f>VLOOKUP($A219,統計!$A:$G,7,)</f>
        <v>#N/A</v>
      </c>
      <c r="I219" t="e">
        <f t="shared" si="3"/>
        <v>#N/A</v>
      </c>
    </row>
    <row r="220" spans="1:9" x14ac:dyDescent="0.25">
      <c r="A220">
        <v>1435</v>
      </c>
      <c r="B220" t="e">
        <f>VLOOKUP($A220,統計!$A:$G,2,)</f>
        <v>#N/A</v>
      </c>
      <c r="C220" t="s">
        <v>415</v>
      </c>
      <c r="D220" t="e">
        <f>VLOOKUP($A220,統計!$A:$G,6,)</f>
        <v>#N/A</v>
      </c>
      <c r="E220" t="e">
        <f>VLOOKUP($A220,統計!$A:$G,7,)</f>
        <v>#N/A</v>
      </c>
      <c r="I220" t="e">
        <f t="shared" si="3"/>
        <v>#N/A</v>
      </c>
    </row>
    <row r="221" spans="1:9" x14ac:dyDescent="0.25">
      <c r="A221">
        <v>1436</v>
      </c>
      <c r="B221" t="e">
        <f>VLOOKUP($A221,統計!$A:$G,2,)</f>
        <v>#N/A</v>
      </c>
      <c r="C221" t="s">
        <v>416</v>
      </c>
      <c r="D221" t="e">
        <f>VLOOKUP($A221,統計!$A:$G,6,)</f>
        <v>#N/A</v>
      </c>
      <c r="E221" t="e">
        <f>VLOOKUP($A221,統計!$A:$G,7,)</f>
        <v>#N/A</v>
      </c>
      <c r="I221" t="e">
        <f t="shared" si="3"/>
        <v>#N/A</v>
      </c>
    </row>
    <row r="222" spans="1:9" x14ac:dyDescent="0.25">
      <c r="A222">
        <v>1437</v>
      </c>
      <c r="B222" t="e">
        <f>VLOOKUP($A222,統計!$A:$G,2,)</f>
        <v>#N/A</v>
      </c>
      <c r="C222" t="s">
        <v>417</v>
      </c>
      <c r="D222" t="e">
        <f>VLOOKUP($A222,統計!$A:$G,6,)</f>
        <v>#N/A</v>
      </c>
      <c r="E222" t="e">
        <f>VLOOKUP($A222,統計!$A:$G,7,)</f>
        <v>#N/A</v>
      </c>
      <c r="I222" t="e">
        <f t="shared" si="3"/>
        <v>#N/A</v>
      </c>
    </row>
    <row r="223" spans="1:9" x14ac:dyDescent="0.25">
      <c r="A223">
        <v>1438</v>
      </c>
      <c r="B223" t="e">
        <f>VLOOKUP($A223,統計!$A:$G,2,)</f>
        <v>#N/A</v>
      </c>
      <c r="C223" t="s">
        <v>418</v>
      </c>
      <c r="D223" t="e">
        <f>VLOOKUP($A223,統計!$A:$G,6,)</f>
        <v>#N/A</v>
      </c>
      <c r="E223" t="e">
        <f>VLOOKUP($A223,統計!$A:$G,7,)</f>
        <v>#N/A</v>
      </c>
      <c r="I223" t="e">
        <f t="shared" si="3"/>
        <v>#N/A</v>
      </c>
    </row>
    <row r="224" spans="1:9" x14ac:dyDescent="0.25">
      <c r="A224">
        <v>1439</v>
      </c>
      <c r="B224" t="e">
        <f>VLOOKUP($A224,統計!$A:$G,2,)</f>
        <v>#N/A</v>
      </c>
      <c r="C224" t="s">
        <v>419</v>
      </c>
      <c r="D224" t="e">
        <f>VLOOKUP($A224,統計!$A:$G,6,)</f>
        <v>#N/A</v>
      </c>
      <c r="E224" t="e">
        <f>VLOOKUP($A224,統計!$A:$G,7,)</f>
        <v>#N/A</v>
      </c>
      <c r="I224" t="e">
        <f t="shared" si="3"/>
        <v>#N/A</v>
      </c>
    </row>
    <row r="225" spans="1:9" x14ac:dyDescent="0.25">
      <c r="A225">
        <v>1440</v>
      </c>
      <c r="B225" t="e">
        <f>VLOOKUP($A225,統計!$A:$G,2,)</f>
        <v>#N/A</v>
      </c>
      <c r="C225" t="s">
        <v>420</v>
      </c>
      <c r="D225" t="e">
        <f>VLOOKUP($A225,統計!$A:$G,6,)</f>
        <v>#N/A</v>
      </c>
      <c r="E225" t="e">
        <f>VLOOKUP($A225,統計!$A:$G,7,)</f>
        <v>#N/A</v>
      </c>
      <c r="I225" t="e">
        <f t="shared" si="3"/>
        <v>#N/A</v>
      </c>
    </row>
    <row r="226" spans="1:9" x14ac:dyDescent="0.25">
      <c r="A226">
        <v>1441</v>
      </c>
      <c r="B226" t="e">
        <f>VLOOKUP($A226,統計!$A:$G,2,)</f>
        <v>#N/A</v>
      </c>
      <c r="C226" t="s">
        <v>421</v>
      </c>
      <c r="D226" t="e">
        <f>VLOOKUP($A226,統計!$A:$G,6,)</f>
        <v>#N/A</v>
      </c>
      <c r="E226" t="e">
        <f>VLOOKUP($A226,統計!$A:$G,7,)</f>
        <v>#N/A</v>
      </c>
      <c r="I226" t="e">
        <f t="shared" si="3"/>
        <v>#N/A</v>
      </c>
    </row>
    <row r="227" spans="1:9" x14ac:dyDescent="0.25">
      <c r="A227">
        <v>1442</v>
      </c>
      <c r="B227" t="e">
        <f>VLOOKUP($A227,統計!$A:$G,2,)</f>
        <v>#N/A</v>
      </c>
      <c r="C227" t="s">
        <v>422</v>
      </c>
      <c r="D227" t="e">
        <f>VLOOKUP($A227,統計!$A:$G,6,)</f>
        <v>#N/A</v>
      </c>
      <c r="E227" t="e">
        <f>VLOOKUP($A227,統計!$A:$G,7,)</f>
        <v>#N/A</v>
      </c>
      <c r="I227" t="e">
        <f t="shared" si="3"/>
        <v>#N/A</v>
      </c>
    </row>
    <row r="228" spans="1:9" x14ac:dyDescent="0.25">
      <c r="A228">
        <v>1443</v>
      </c>
      <c r="B228" t="e">
        <f>VLOOKUP($A228,統計!$A:$G,2,)</f>
        <v>#N/A</v>
      </c>
      <c r="C228" t="s">
        <v>423</v>
      </c>
      <c r="D228" t="e">
        <f>VLOOKUP($A228,統計!$A:$G,6,)</f>
        <v>#N/A</v>
      </c>
      <c r="E228" t="e">
        <f>VLOOKUP($A228,統計!$A:$G,7,)</f>
        <v>#N/A</v>
      </c>
      <c r="I228" t="e">
        <f t="shared" si="3"/>
        <v>#N/A</v>
      </c>
    </row>
    <row r="229" spans="1:9" x14ac:dyDescent="0.25">
      <c r="A229">
        <v>1444</v>
      </c>
      <c r="B229" t="e">
        <f>VLOOKUP($A229,統計!$A:$G,2,)</f>
        <v>#N/A</v>
      </c>
      <c r="C229" t="s">
        <v>424</v>
      </c>
      <c r="D229" t="e">
        <f>VLOOKUP($A229,統計!$A:$G,6,)</f>
        <v>#N/A</v>
      </c>
      <c r="E229" t="e">
        <f>VLOOKUP($A229,統計!$A:$G,7,)</f>
        <v>#N/A</v>
      </c>
      <c r="I229" t="e">
        <f t="shared" si="3"/>
        <v>#N/A</v>
      </c>
    </row>
    <row r="230" spans="1:9" x14ac:dyDescent="0.25">
      <c r="A230">
        <v>1445</v>
      </c>
      <c r="B230" t="e">
        <f>VLOOKUP($A230,統計!$A:$G,2,)</f>
        <v>#N/A</v>
      </c>
      <c r="C230" t="s">
        <v>425</v>
      </c>
      <c r="D230" t="e">
        <f>VLOOKUP($A230,統計!$A:$G,6,)</f>
        <v>#N/A</v>
      </c>
      <c r="E230" t="e">
        <f>VLOOKUP($A230,統計!$A:$G,7,)</f>
        <v>#N/A</v>
      </c>
      <c r="I230" t="e">
        <f t="shared" si="3"/>
        <v>#N/A</v>
      </c>
    </row>
    <row r="231" spans="1:9" x14ac:dyDescent="0.25">
      <c r="A231">
        <v>1446</v>
      </c>
      <c r="B231" t="e">
        <f>VLOOKUP($A231,統計!$A:$G,2,)</f>
        <v>#N/A</v>
      </c>
      <c r="C231" t="s">
        <v>426</v>
      </c>
      <c r="D231" t="e">
        <f>VLOOKUP($A231,統計!$A:$G,6,)</f>
        <v>#N/A</v>
      </c>
      <c r="E231" t="e">
        <f>VLOOKUP($A231,統計!$A:$G,7,)</f>
        <v>#N/A</v>
      </c>
      <c r="I231" t="e">
        <f t="shared" si="3"/>
        <v>#N/A</v>
      </c>
    </row>
    <row r="232" spans="1:9" x14ac:dyDescent="0.25">
      <c r="A232">
        <v>1447</v>
      </c>
      <c r="B232" t="e">
        <f>VLOOKUP($A232,統計!$A:$G,2,)</f>
        <v>#N/A</v>
      </c>
      <c r="C232" t="s">
        <v>427</v>
      </c>
      <c r="D232" t="e">
        <f>VLOOKUP($A232,統計!$A:$G,6,)</f>
        <v>#N/A</v>
      </c>
      <c r="E232" t="e">
        <f>VLOOKUP($A232,統計!$A:$G,7,)</f>
        <v>#N/A</v>
      </c>
      <c r="I232" t="e">
        <f t="shared" si="3"/>
        <v>#N/A</v>
      </c>
    </row>
    <row r="233" spans="1:9" x14ac:dyDescent="0.25">
      <c r="A233">
        <v>1448</v>
      </c>
      <c r="B233" t="e">
        <f>VLOOKUP($A233,統計!$A:$G,2,)</f>
        <v>#N/A</v>
      </c>
      <c r="C233" t="s">
        <v>428</v>
      </c>
      <c r="D233" t="e">
        <f>VLOOKUP($A233,統計!$A:$G,6,)</f>
        <v>#N/A</v>
      </c>
      <c r="E233" t="e">
        <f>VLOOKUP($A233,統計!$A:$G,7,)</f>
        <v>#N/A</v>
      </c>
      <c r="I233" t="e">
        <f t="shared" si="3"/>
        <v>#N/A</v>
      </c>
    </row>
    <row r="234" spans="1:9" x14ac:dyDescent="0.25">
      <c r="A234">
        <v>1449</v>
      </c>
      <c r="B234" t="e">
        <f>VLOOKUP($A234,統計!$A:$G,2,)</f>
        <v>#N/A</v>
      </c>
      <c r="C234" t="s">
        <v>429</v>
      </c>
      <c r="D234" t="e">
        <f>VLOOKUP($A234,統計!$A:$G,6,)</f>
        <v>#N/A</v>
      </c>
      <c r="E234" t="e">
        <f>VLOOKUP($A234,統計!$A:$G,7,)</f>
        <v>#N/A</v>
      </c>
      <c r="I234" t="e">
        <f t="shared" si="3"/>
        <v>#N/A</v>
      </c>
    </row>
    <row r="235" spans="1:9" x14ac:dyDescent="0.25">
      <c r="A235">
        <v>1450</v>
      </c>
      <c r="B235" t="e">
        <f>VLOOKUP($A235,統計!$A:$G,2,)</f>
        <v>#N/A</v>
      </c>
      <c r="C235" t="s">
        <v>430</v>
      </c>
      <c r="D235" t="e">
        <f>VLOOKUP($A235,統計!$A:$G,6,)</f>
        <v>#N/A</v>
      </c>
      <c r="E235" t="e">
        <f>VLOOKUP($A235,統計!$A:$G,7,)</f>
        <v>#N/A</v>
      </c>
      <c r="I235" t="e">
        <f t="shared" si="3"/>
        <v>#N/A</v>
      </c>
    </row>
    <row r="236" spans="1:9" x14ac:dyDescent="0.25">
      <c r="A236">
        <v>1451</v>
      </c>
      <c r="B236" t="e">
        <f>VLOOKUP($A236,統計!$A:$G,2,)</f>
        <v>#N/A</v>
      </c>
      <c r="C236" t="s">
        <v>431</v>
      </c>
      <c r="D236" t="e">
        <f>VLOOKUP($A236,統計!$A:$G,6,)</f>
        <v>#N/A</v>
      </c>
      <c r="E236" t="e">
        <f>VLOOKUP($A236,統計!$A:$G,7,)</f>
        <v>#N/A</v>
      </c>
      <c r="I236" t="e">
        <f t="shared" si="3"/>
        <v>#N/A</v>
      </c>
    </row>
    <row r="237" spans="1:9" x14ac:dyDescent="0.25">
      <c r="A237">
        <v>1452</v>
      </c>
      <c r="B237" t="e">
        <f>VLOOKUP($A237,統計!$A:$G,2,)</f>
        <v>#N/A</v>
      </c>
      <c r="C237" t="s">
        <v>432</v>
      </c>
      <c r="D237" t="e">
        <f>VLOOKUP($A237,統計!$A:$G,6,)</f>
        <v>#N/A</v>
      </c>
      <c r="E237" t="e">
        <f>VLOOKUP($A237,統計!$A:$G,7,)</f>
        <v>#N/A</v>
      </c>
      <c r="I237" t="e">
        <f t="shared" si="3"/>
        <v>#N/A</v>
      </c>
    </row>
    <row r="238" spans="1:9" x14ac:dyDescent="0.25">
      <c r="A238">
        <v>1453</v>
      </c>
      <c r="B238" t="e">
        <f>VLOOKUP($A238,統計!$A:$G,2,)</f>
        <v>#N/A</v>
      </c>
      <c r="C238" t="s">
        <v>433</v>
      </c>
      <c r="D238" t="e">
        <f>VLOOKUP($A238,統計!$A:$G,6,)</f>
        <v>#N/A</v>
      </c>
      <c r="E238" t="e">
        <f>VLOOKUP($A238,統計!$A:$G,7,)</f>
        <v>#N/A</v>
      </c>
      <c r="I238" t="e">
        <f t="shared" si="3"/>
        <v>#N/A</v>
      </c>
    </row>
    <row r="239" spans="1:9" x14ac:dyDescent="0.25">
      <c r="A239">
        <v>1454</v>
      </c>
      <c r="B239" t="e">
        <f>VLOOKUP($A239,統計!$A:$G,2,)</f>
        <v>#N/A</v>
      </c>
      <c r="C239" t="s">
        <v>434</v>
      </c>
      <c r="D239" t="e">
        <f>VLOOKUP($A239,統計!$A:$G,6,)</f>
        <v>#N/A</v>
      </c>
      <c r="E239" t="e">
        <f>VLOOKUP($A239,統計!$A:$G,7,)</f>
        <v>#N/A</v>
      </c>
      <c r="I239" t="e">
        <f t="shared" si="3"/>
        <v>#N/A</v>
      </c>
    </row>
    <row r="240" spans="1:9" x14ac:dyDescent="0.25">
      <c r="A240">
        <v>1455</v>
      </c>
      <c r="B240" t="e">
        <f>VLOOKUP($A240,統計!$A:$G,2,)</f>
        <v>#N/A</v>
      </c>
      <c r="C240" t="s">
        <v>435</v>
      </c>
      <c r="D240" t="e">
        <f>VLOOKUP($A240,統計!$A:$G,6,)</f>
        <v>#N/A</v>
      </c>
      <c r="E240" t="e">
        <f>VLOOKUP($A240,統計!$A:$G,7,)</f>
        <v>#N/A</v>
      </c>
      <c r="I240" t="e">
        <f t="shared" si="3"/>
        <v>#N/A</v>
      </c>
    </row>
    <row r="241" spans="1:9" x14ac:dyDescent="0.25">
      <c r="A241">
        <v>1456</v>
      </c>
      <c r="B241" t="e">
        <f>VLOOKUP($A241,統計!$A:$G,2,)</f>
        <v>#N/A</v>
      </c>
      <c r="C241" t="s">
        <v>436</v>
      </c>
      <c r="D241" t="e">
        <f>VLOOKUP($A241,統計!$A:$G,6,)</f>
        <v>#N/A</v>
      </c>
      <c r="E241" t="e">
        <f>VLOOKUP($A241,統計!$A:$G,7,)</f>
        <v>#N/A</v>
      </c>
      <c r="I241" t="e">
        <f t="shared" si="3"/>
        <v>#N/A</v>
      </c>
    </row>
    <row r="242" spans="1:9" x14ac:dyDescent="0.25">
      <c r="A242">
        <v>1457</v>
      </c>
      <c r="B242" t="e">
        <f>VLOOKUP($A242,統計!$A:$G,2,)</f>
        <v>#N/A</v>
      </c>
      <c r="C242" t="s">
        <v>437</v>
      </c>
      <c r="D242" t="e">
        <f>VLOOKUP($A242,統計!$A:$G,6,)</f>
        <v>#N/A</v>
      </c>
      <c r="E242" t="e">
        <f>VLOOKUP($A242,統計!$A:$G,7,)</f>
        <v>#N/A</v>
      </c>
      <c r="I242" t="e">
        <f t="shared" si="3"/>
        <v>#N/A</v>
      </c>
    </row>
    <row r="243" spans="1:9" x14ac:dyDescent="0.25">
      <c r="A243">
        <v>1458</v>
      </c>
      <c r="B243" t="e">
        <f>VLOOKUP($A243,統計!$A:$G,2,)</f>
        <v>#N/A</v>
      </c>
      <c r="C243" t="s">
        <v>438</v>
      </c>
      <c r="D243" t="e">
        <f>VLOOKUP($A243,統計!$A:$G,6,)</f>
        <v>#N/A</v>
      </c>
      <c r="E243" t="e">
        <f>VLOOKUP($A243,統計!$A:$G,7,)</f>
        <v>#N/A</v>
      </c>
      <c r="I243" t="e">
        <f t="shared" si="3"/>
        <v>#N/A</v>
      </c>
    </row>
    <row r="244" spans="1:9" x14ac:dyDescent="0.25">
      <c r="A244">
        <v>1459</v>
      </c>
      <c r="B244" t="e">
        <f>VLOOKUP($A244,統計!$A:$G,2,)</f>
        <v>#N/A</v>
      </c>
      <c r="C244" t="s">
        <v>439</v>
      </c>
      <c r="D244" t="e">
        <f>VLOOKUP($A244,統計!$A:$G,6,)</f>
        <v>#N/A</v>
      </c>
      <c r="E244" t="e">
        <f>VLOOKUP($A244,統計!$A:$G,7,)</f>
        <v>#N/A</v>
      </c>
      <c r="I244" t="e">
        <f t="shared" si="3"/>
        <v>#N/A</v>
      </c>
    </row>
    <row r="245" spans="1:9" x14ac:dyDescent="0.25">
      <c r="A245">
        <v>1460</v>
      </c>
      <c r="B245" t="e">
        <f>VLOOKUP($A245,統計!$A:$G,2,)</f>
        <v>#N/A</v>
      </c>
      <c r="C245" t="s">
        <v>440</v>
      </c>
      <c r="D245" t="e">
        <f>VLOOKUP($A245,統計!$A:$G,6,)</f>
        <v>#N/A</v>
      </c>
      <c r="E245" t="e">
        <f>VLOOKUP($A245,統計!$A:$G,7,)</f>
        <v>#N/A</v>
      </c>
      <c r="I245" t="e">
        <f t="shared" si="3"/>
        <v>#N/A</v>
      </c>
    </row>
    <row r="246" spans="1:9" x14ac:dyDescent="0.25">
      <c r="A246">
        <v>1461</v>
      </c>
      <c r="B246" t="e">
        <f>VLOOKUP($A246,統計!$A:$G,2,)</f>
        <v>#N/A</v>
      </c>
      <c r="C246" t="s">
        <v>441</v>
      </c>
      <c r="D246" t="e">
        <f>VLOOKUP($A246,統計!$A:$G,6,)</f>
        <v>#N/A</v>
      </c>
      <c r="E246" t="e">
        <f>VLOOKUP($A246,統計!$A:$G,7,)</f>
        <v>#N/A</v>
      </c>
      <c r="I246" t="e">
        <f t="shared" si="3"/>
        <v>#N/A</v>
      </c>
    </row>
    <row r="247" spans="1:9" x14ac:dyDescent="0.25">
      <c r="A247">
        <v>1462</v>
      </c>
      <c r="B247" t="e">
        <f>VLOOKUP($A247,統計!$A:$G,2,)</f>
        <v>#N/A</v>
      </c>
      <c r="C247" t="s">
        <v>442</v>
      </c>
      <c r="D247" t="e">
        <f>VLOOKUP($A247,統計!$A:$G,6,)</f>
        <v>#N/A</v>
      </c>
      <c r="E247" t="e">
        <f>VLOOKUP($A247,統計!$A:$G,7,)</f>
        <v>#N/A</v>
      </c>
      <c r="I247" t="e">
        <f t="shared" si="3"/>
        <v>#N/A</v>
      </c>
    </row>
    <row r="248" spans="1:9" x14ac:dyDescent="0.25">
      <c r="A248">
        <v>1463</v>
      </c>
      <c r="B248" t="e">
        <f>VLOOKUP($A248,統計!$A:$G,2,)</f>
        <v>#N/A</v>
      </c>
      <c r="C248" t="s">
        <v>443</v>
      </c>
      <c r="D248" t="e">
        <f>VLOOKUP($A248,統計!$A:$G,6,)</f>
        <v>#N/A</v>
      </c>
      <c r="E248" t="e">
        <f>VLOOKUP($A248,統計!$A:$G,7,)</f>
        <v>#N/A</v>
      </c>
      <c r="I248" t="e">
        <f t="shared" si="3"/>
        <v>#N/A</v>
      </c>
    </row>
    <row r="249" spans="1:9" x14ac:dyDescent="0.25">
      <c r="A249">
        <v>1464</v>
      </c>
      <c r="B249" t="e">
        <f>VLOOKUP($A249,統計!$A:$G,2,)</f>
        <v>#N/A</v>
      </c>
      <c r="C249" t="s">
        <v>444</v>
      </c>
      <c r="D249" t="e">
        <f>VLOOKUP($A249,統計!$A:$G,6,)</f>
        <v>#N/A</v>
      </c>
      <c r="E249" t="e">
        <f>VLOOKUP($A249,統計!$A:$G,7,)</f>
        <v>#N/A</v>
      </c>
      <c r="I249" t="e">
        <f t="shared" si="3"/>
        <v>#N/A</v>
      </c>
    </row>
    <row r="250" spans="1:9" x14ac:dyDescent="0.25">
      <c r="A250">
        <v>1465</v>
      </c>
      <c r="B250" t="e">
        <f>VLOOKUP($A250,統計!$A:$G,2,)</f>
        <v>#N/A</v>
      </c>
      <c r="C250" t="s">
        <v>445</v>
      </c>
      <c r="D250" t="e">
        <f>VLOOKUP($A250,統計!$A:$G,6,)</f>
        <v>#N/A</v>
      </c>
      <c r="E250" t="e">
        <f>VLOOKUP($A250,統計!$A:$G,7,)</f>
        <v>#N/A</v>
      </c>
      <c r="I250" t="e">
        <f t="shared" si="3"/>
        <v>#N/A</v>
      </c>
    </row>
    <row r="251" spans="1:9" x14ac:dyDescent="0.25">
      <c r="A251">
        <v>1466</v>
      </c>
      <c r="B251" t="e">
        <f>VLOOKUP($A251,統計!$A:$G,2,)</f>
        <v>#N/A</v>
      </c>
      <c r="C251" t="s">
        <v>446</v>
      </c>
      <c r="D251" t="e">
        <f>VLOOKUP($A251,統計!$A:$G,6,)</f>
        <v>#N/A</v>
      </c>
      <c r="E251" t="e">
        <f>VLOOKUP($A251,統計!$A:$G,7,)</f>
        <v>#N/A</v>
      </c>
      <c r="I251" t="e">
        <f t="shared" si="3"/>
        <v>#N/A</v>
      </c>
    </row>
    <row r="252" spans="1:9" x14ac:dyDescent="0.25">
      <c r="A252">
        <v>1467</v>
      </c>
      <c r="B252" t="e">
        <f>VLOOKUP($A252,統計!$A:$G,2,)</f>
        <v>#N/A</v>
      </c>
      <c r="C252" t="s">
        <v>447</v>
      </c>
      <c r="D252" t="e">
        <f>VLOOKUP($A252,統計!$A:$G,6,)</f>
        <v>#N/A</v>
      </c>
      <c r="E252" t="e">
        <f>VLOOKUP($A252,統計!$A:$G,7,)</f>
        <v>#N/A</v>
      </c>
      <c r="I252" t="e">
        <f t="shared" si="3"/>
        <v>#N/A</v>
      </c>
    </row>
    <row r="253" spans="1:9" x14ac:dyDescent="0.25">
      <c r="A253">
        <v>1468</v>
      </c>
      <c r="B253" t="e">
        <f>VLOOKUP($A253,統計!$A:$G,2,)</f>
        <v>#N/A</v>
      </c>
      <c r="C253" t="s">
        <v>448</v>
      </c>
      <c r="D253" t="e">
        <f>VLOOKUP($A253,統計!$A:$G,6,)</f>
        <v>#N/A</v>
      </c>
      <c r="E253" t="e">
        <f>VLOOKUP($A253,統計!$A:$G,7,)</f>
        <v>#N/A</v>
      </c>
      <c r="I253" t="e">
        <f t="shared" si="3"/>
        <v>#N/A</v>
      </c>
    </row>
    <row r="254" spans="1:9" x14ac:dyDescent="0.25">
      <c r="A254">
        <v>1469</v>
      </c>
      <c r="B254" t="e">
        <f>VLOOKUP($A254,統計!$A:$G,2,)</f>
        <v>#N/A</v>
      </c>
      <c r="C254" t="s">
        <v>449</v>
      </c>
      <c r="D254" t="e">
        <f>VLOOKUP($A254,統計!$A:$G,6,)</f>
        <v>#N/A</v>
      </c>
      <c r="E254" t="e">
        <f>VLOOKUP($A254,統計!$A:$G,7,)</f>
        <v>#N/A</v>
      </c>
      <c r="I254" t="e">
        <f t="shared" si="3"/>
        <v>#N/A</v>
      </c>
    </row>
    <row r="255" spans="1:9" x14ac:dyDescent="0.25">
      <c r="A255">
        <v>1470</v>
      </c>
      <c r="B255" t="e">
        <f>VLOOKUP($A255,統計!$A:$G,2,)</f>
        <v>#N/A</v>
      </c>
      <c r="C255" t="s">
        <v>450</v>
      </c>
      <c r="D255" t="e">
        <f>VLOOKUP($A255,統計!$A:$G,6,)</f>
        <v>#N/A</v>
      </c>
      <c r="E255" t="e">
        <f>VLOOKUP($A255,統計!$A:$G,7,)</f>
        <v>#N/A</v>
      </c>
      <c r="I255" t="e">
        <f t="shared" si="3"/>
        <v>#N/A</v>
      </c>
    </row>
    <row r="256" spans="1:9" x14ac:dyDescent="0.25">
      <c r="A256">
        <v>1471</v>
      </c>
      <c r="B256" t="e">
        <f>VLOOKUP($A256,統計!$A:$G,2,)</f>
        <v>#N/A</v>
      </c>
      <c r="C256" t="s">
        <v>451</v>
      </c>
      <c r="D256" t="e">
        <f>VLOOKUP($A256,統計!$A:$G,6,)</f>
        <v>#N/A</v>
      </c>
      <c r="E256" t="e">
        <f>VLOOKUP($A256,統計!$A:$G,7,)</f>
        <v>#N/A</v>
      </c>
      <c r="I256" t="e">
        <f t="shared" si="3"/>
        <v>#N/A</v>
      </c>
    </row>
    <row r="257" spans="1:9" x14ac:dyDescent="0.25">
      <c r="A257">
        <v>1472</v>
      </c>
      <c r="B257" t="e">
        <f>VLOOKUP($A257,統計!$A:$G,2,)</f>
        <v>#N/A</v>
      </c>
      <c r="C257" t="s">
        <v>452</v>
      </c>
      <c r="D257" t="e">
        <f>VLOOKUP($A257,統計!$A:$G,6,)</f>
        <v>#N/A</v>
      </c>
      <c r="E257" t="e">
        <f>VLOOKUP($A257,統計!$A:$G,7,)</f>
        <v>#N/A</v>
      </c>
      <c r="I257" t="e">
        <f t="shared" si="3"/>
        <v>#N/A</v>
      </c>
    </row>
    <row r="258" spans="1:9" x14ac:dyDescent="0.25">
      <c r="A258">
        <v>1473</v>
      </c>
      <c r="B258" t="e">
        <f>VLOOKUP($A258,統計!$A:$G,2,)</f>
        <v>#N/A</v>
      </c>
      <c r="C258" t="s">
        <v>453</v>
      </c>
      <c r="D258" t="e">
        <f>VLOOKUP($A258,統計!$A:$G,6,)</f>
        <v>#N/A</v>
      </c>
      <c r="E258" t="e">
        <f>VLOOKUP($A258,統計!$A:$G,7,)</f>
        <v>#N/A</v>
      </c>
      <c r="I258" t="e">
        <f t="shared" ref="I258:I295" si="4">A258&amp;"|"&amp;"["&amp;B258&amp;"](5_筆記/资治通鉴"&amp;SUBSTITUTE(B258,"卷","")&amp;".html)|"&amp;C258&amp;"|"&amp;D258&amp;"|"&amp;E258&amp;"|"&amp;F258&amp;"|"&amp;G258&amp;"|"&amp;H258</f>
        <v>#N/A</v>
      </c>
    </row>
    <row r="259" spans="1:9" x14ac:dyDescent="0.25">
      <c r="A259">
        <v>1474</v>
      </c>
      <c r="B259" t="e">
        <f>VLOOKUP($A259,統計!$A:$G,2,)</f>
        <v>#N/A</v>
      </c>
      <c r="C259" t="s">
        <v>454</v>
      </c>
      <c r="D259" t="e">
        <f>VLOOKUP($A259,統計!$A:$G,6,)</f>
        <v>#N/A</v>
      </c>
      <c r="E259" t="e">
        <f>VLOOKUP($A259,統計!$A:$G,7,)</f>
        <v>#N/A</v>
      </c>
      <c r="I259" t="e">
        <f t="shared" si="4"/>
        <v>#N/A</v>
      </c>
    </row>
    <row r="260" spans="1:9" x14ac:dyDescent="0.25">
      <c r="A260">
        <v>1475</v>
      </c>
      <c r="B260" t="e">
        <f>VLOOKUP($A260,統計!$A:$G,2,)</f>
        <v>#N/A</v>
      </c>
      <c r="C260" t="s">
        <v>455</v>
      </c>
      <c r="D260" t="e">
        <f>VLOOKUP($A260,統計!$A:$G,6,)</f>
        <v>#N/A</v>
      </c>
      <c r="E260" t="e">
        <f>VLOOKUP($A260,統計!$A:$G,7,)</f>
        <v>#N/A</v>
      </c>
      <c r="I260" t="e">
        <f t="shared" si="4"/>
        <v>#N/A</v>
      </c>
    </row>
    <row r="261" spans="1:9" x14ac:dyDescent="0.25">
      <c r="A261">
        <v>1476</v>
      </c>
      <c r="B261" t="e">
        <f>VLOOKUP($A261,統計!$A:$G,2,)</f>
        <v>#N/A</v>
      </c>
      <c r="C261" t="s">
        <v>456</v>
      </c>
      <c r="D261" t="e">
        <f>VLOOKUP($A261,統計!$A:$G,6,)</f>
        <v>#N/A</v>
      </c>
      <c r="E261" t="e">
        <f>VLOOKUP($A261,統計!$A:$G,7,)</f>
        <v>#N/A</v>
      </c>
      <c r="I261" t="e">
        <f t="shared" si="4"/>
        <v>#N/A</v>
      </c>
    </row>
    <row r="262" spans="1:9" x14ac:dyDescent="0.25">
      <c r="A262">
        <v>1477</v>
      </c>
      <c r="B262" t="e">
        <f>VLOOKUP($A262,統計!$A:$G,2,)</f>
        <v>#N/A</v>
      </c>
      <c r="C262" t="s">
        <v>457</v>
      </c>
      <c r="D262" t="e">
        <f>VLOOKUP($A262,統計!$A:$G,6,)</f>
        <v>#N/A</v>
      </c>
      <c r="E262" t="e">
        <f>VLOOKUP($A262,統計!$A:$G,7,)</f>
        <v>#N/A</v>
      </c>
      <c r="I262" t="e">
        <f t="shared" si="4"/>
        <v>#N/A</v>
      </c>
    </row>
    <row r="263" spans="1:9" x14ac:dyDescent="0.25">
      <c r="A263">
        <v>1478</v>
      </c>
      <c r="B263" t="e">
        <f>VLOOKUP($A263,統計!$A:$G,2,)</f>
        <v>#N/A</v>
      </c>
      <c r="C263" t="s">
        <v>458</v>
      </c>
      <c r="D263" t="e">
        <f>VLOOKUP($A263,統計!$A:$G,6,)</f>
        <v>#N/A</v>
      </c>
      <c r="E263" t="e">
        <f>VLOOKUP($A263,統計!$A:$G,7,)</f>
        <v>#N/A</v>
      </c>
      <c r="I263" t="e">
        <f t="shared" si="4"/>
        <v>#N/A</v>
      </c>
    </row>
    <row r="264" spans="1:9" x14ac:dyDescent="0.25">
      <c r="A264">
        <v>1479</v>
      </c>
      <c r="B264" t="e">
        <f>VLOOKUP($A264,統計!$A:$G,2,)</f>
        <v>#N/A</v>
      </c>
      <c r="C264" t="s">
        <v>459</v>
      </c>
      <c r="D264" t="e">
        <f>VLOOKUP($A264,統計!$A:$G,6,)</f>
        <v>#N/A</v>
      </c>
      <c r="E264" t="e">
        <f>VLOOKUP($A264,統計!$A:$G,7,)</f>
        <v>#N/A</v>
      </c>
      <c r="I264" t="e">
        <f t="shared" si="4"/>
        <v>#N/A</v>
      </c>
    </row>
    <row r="265" spans="1:9" x14ac:dyDescent="0.25">
      <c r="A265">
        <v>1480</v>
      </c>
      <c r="B265" t="e">
        <f>VLOOKUP($A265,統計!$A:$G,2,)</f>
        <v>#N/A</v>
      </c>
      <c r="C265" t="s">
        <v>460</v>
      </c>
      <c r="D265" t="e">
        <f>VLOOKUP($A265,統計!$A:$G,6,)</f>
        <v>#N/A</v>
      </c>
      <c r="E265" t="e">
        <f>VLOOKUP($A265,統計!$A:$G,7,)</f>
        <v>#N/A</v>
      </c>
      <c r="I265" t="e">
        <f t="shared" si="4"/>
        <v>#N/A</v>
      </c>
    </row>
    <row r="266" spans="1:9" x14ac:dyDescent="0.25">
      <c r="A266">
        <v>1481</v>
      </c>
      <c r="B266" t="e">
        <f>VLOOKUP($A266,統計!$A:$G,2,)</f>
        <v>#N/A</v>
      </c>
      <c r="C266" t="s">
        <v>461</v>
      </c>
      <c r="D266" t="e">
        <f>VLOOKUP($A266,統計!$A:$G,6,)</f>
        <v>#N/A</v>
      </c>
      <c r="E266" t="e">
        <f>VLOOKUP($A266,統計!$A:$G,7,)</f>
        <v>#N/A</v>
      </c>
      <c r="I266" t="e">
        <f t="shared" si="4"/>
        <v>#N/A</v>
      </c>
    </row>
    <row r="267" spans="1:9" x14ac:dyDescent="0.25">
      <c r="A267">
        <v>1501</v>
      </c>
      <c r="B267" t="e">
        <f>VLOOKUP($A267,統計!$A:$G,2,)</f>
        <v>#N/A</v>
      </c>
      <c r="C267" t="s">
        <v>462</v>
      </c>
      <c r="D267" t="e">
        <f>VLOOKUP($A267,統計!$A:$G,6,)</f>
        <v>#N/A</v>
      </c>
      <c r="E267" t="e">
        <f>VLOOKUP($A267,統計!$A:$G,7,)</f>
        <v>#N/A</v>
      </c>
      <c r="I267" t="e">
        <f t="shared" si="4"/>
        <v>#N/A</v>
      </c>
    </row>
    <row r="268" spans="1:9" x14ac:dyDescent="0.25">
      <c r="A268">
        <v>1502</v>
      </c>
      <c r="B268" t="e">
        <f>VLOOKUP($A268,統計!$A:$G,2,)</f>
        <v>#N/A</v>
      </c>
      <c r="C268" t="s">
        <v>463</v>
      </c>
      <c r="D268" t="e">
        <f>VLOOKUP($A268,統計!$A:$G,6,)</f>
        <v>#N/A</v>
      </c>
      <c r="E268" t="e">
        <f>VLOOKUP($A268,統計!$A:$G,7,)</f>
        <v>#N/A</v>
      </c>
      <c r="I268" t="e">
        <f t="shared" si="4"/>
        <v>#N/A</v>
      </c>
    </row>
    <row r="269" spans="1:9" x14ac:dyDescent="0.25">
      <c r="A269">
        <v>1503</v>
      </c>
      <c r="B269" t="e">
        <f>VLOOKUP($A269,統計!$A:$G,2,)</f>
        <v>#N/A</v>
      </c>
      <c r="C269" t="s">
        <v>464</v>
      </c>
      <c r="D269" t="e">
        <f>VLOOKUP($A269,統計!$A:$G,6,)</f>
        <v>#N/A</v>
      </c>
      <c r="E269" t="e">
        <f>VLOOKUP($A269,統計!$A:$G,7,)</f>
        <v>#N/A</v>
      </c>
      <c r="I269" t="e">
        <f t="shared" si="4"/>
        <v>#N/A</v>
      </c>
    </row>
    <row r="270" spans="1:9" x14ac:dyDescent="0.25">
      <c r="A270">
        <v>1504</v>
      </c>
      <c r="B270" t="e">
        <f>VLOOKUP($A270,統計!$A:$G,2,)</f>
        <v>#N/A</v>
      </c>
      <c r="C270" t="s">
        <v>465</v>
      </c>
      <c r="D270" t="e">
        <f>VLOOKUP($A270,統計!$A:$G,6,)</f>
        <v>#N/A</v>
      </c>
      <c r="E270" t="e">
        <f>VLOOKUP($A270,統計!$A:$G,7,)</f>
        <v>#N/A</v>
      </c>
      <c r="I270" t="e">
        <f t="shared" si="4"/>
        <v>#N/A</v>
      </c>
    </row>
    <row r="271" spans="1:9" x14ac:dyDescent="0.25">
      <c r="A271">
        <v>1505</v>
      </c>
      <c r="B271" t="e">
        <f>VLOOKUP($A271,統計!$A:$G,2,)</f>
        <v>#N/A</v>
      </c>
      <c r="C271" t="s">
        <v>466</v>
      </c>
      <c r="D271" t="e">
        <f>VLOOKUP($A271,統計!$A:$G,6,)</f>
        <v>#N/A</v>
      </c>
      <c r="E271" t="e">
        <f>VLOOKUP($A271,統計!$A:$G,7,)</f>
        <v>#N/A</v>
      </c>
      <c r="I271" t="e">
        <f t="shared" si="4"/>
        <v>#N/A</v>
      </c>
    </row>
    <row r="272" spans="1:9" x14ac:dyDescent="0.25">
      <c r="A272">
        <v>1506</v>
      </c>
      <c r="B272" t="e">
        <f>VLOOKUP($A272,統計!$A:$G,2,)</f>
        <v>#N/A</v>
      </c>
      <c r="C272" t="s">
        <v>467</v>
      </c>
      <c r="D272" t="e">
        <f>VLOOKUP($A272,統計!$A:$G,6,)</f>
        <v>#N/A</v>
      </c>
      <c r="E272" t="e">
        <f>VLOOKUP($A272,統計!$A:$G,7,)</f>
        <v>#N/A</v>
      </c>
      <c r="I272" t="e">
        <f t="shared" si="4"/>
        <v>#N/A</v>
      </c>
    </row>
    <row r="273" spans="1:9" x14ac:dyDescent="0.25">
      <c r="A273">
        <v>1601</v>
      </c>
      <c r="B273" t="e">
        <f>VLOOKUP($A273,統計!$A:$G,2,)</f>
        <v>#N/A</v>
      </c>
      <c r="C273" t="s">
        <v>468</v>
      </c>
      <c r="D273" t="e">
        <f>VLOOKUP($A273,統計!$A:$G,6,)</f>
        <v>#N/A</v>
      </c>
      <c r="E273" t="e">
        <f>VLOOKUP($A273,統計!$A:$G,7,)</f>
        <v>#N/A</v>
      </c>
      <c r="I273" t="e">
        <f t="shared" si="4"/>
        <v>#N/A</v>
      </c>
    </row>
    <row r="274" spans="1:9" x14ac:dyDescent="0.25">
      <c r="A274">
        <v>1602</v>
      </c>
      <c r="B274" t="e">
        <f>VLOOKUP($A274,統計!$A:$G,2,)</f>
        <v>#N/A</v>
      </c>
      <c r="C274" t="s">
        <v>469</v>
      </c>
      <c r="D274" t="e">
        <f>VLOOKUP($A274,統計!$A:$G,6,)</f>
        <v>#N/A</v>
      </c>
      <c r="E274" t="e">
        <f>VLOOKUP($A274,統計!$A:$G,7,)</f>
        <v>#N/A</v>
      </c>
      <c r="I274" t="e">
        <f t="shared" si="4"/>
        <v>#N/A</v>
      </c>
    </row>
    <row r="275" spans="1:9" x14ac:dyDescent="0.25">
      <c r="A275">
        <v>1603</v>
      </c>
      <c r="B275" t="e">
        <f>VLOOKUP($A275,統計!$A:$G,2,)</f>
        <v>#N/A</v>
      </c>
      <c r="C275" t="s">
        <v>470</v>
      </c>
      <c r="D275" t="e">
        <f>VLOOKUP($A275,統計!$A:$G,6,)</f>
        <v>#N/A</v>
      </c>
      <c r="E275" t="e">
        <f>VLOOKUP($A275,統計!$A:$G,7,)</f>
        <v>#N/A</v>
      </c>
      <c r="I275" t="e">
        <f t="shared" si="4"/>
        <v>#N/A</v>
      </c>
    </row>
    <row r="276" spans="1:9" x14ac:dyDescent="0.25">
      <c r="A276">
        <v>1604</v>
      </c>
      <c r="B276" t="e">
        <f>VLOOKUP($A276,統計!$A:$G,2,)</f>
        <v>#N/A</v>
      </c>
      <c r="C276" t="s">
        <v>471</v>
      </c>
      <c r="D276" t="e">
        <f>VLOOKUP($A276,統計!$A:$G,6,)</f>
        <v>#N/A</v>
      </c>
      <c r="E276" t="e">
        <f>VLOOKUP($A276,統計!$A:$G,7,)</f>
        <v>#N/A</v>
      </c>
      <c r="I276" t="e">
        <f t="shared" si="4"/>
        <v>#N/A</v>
      </c>
    </row>
    <row r="277" spans="1:9" x14ac:dyDescent="0.25">
      <c r="A277">
        <v>1605</v>
      </c>
      <c r="B277" t="e">
        <f>VLOOKUP($A277,統計!$A:$G,2,)</f>
        <v>#N/A</v>
      </c>
      <c r="C277" t="s">
        <v>472</v>
      </c>
      <c r="D277" t="e">
        <f>VLOOKUP($A277,統計!$A:$G,6,)</f>
        <v>#N/A</v>
      </c>
      <c r="E277" t="e">
        <f>VLOOKUP($A277,統計!$A:$G,7,)</f>
        <v>#N/A</v>
      </c>
      <c r="I277" t="e">
        <f t="shared" si="4"/>
        <v>#N/A</v>
      </c>
    </row>
    <row r="278" spans="1:9" x14ac:dyDescent="0.25">
      <c r="A278">
        <v>1606</v>
      </c>
      <c r="B278" t="e">
        <f>VLOOKUP($A278,統計!$A:$G,2,)</f>
        <v>#N/A</v>
      </c>
      <c r="C278" t="s">
        <v>473</v>
      </c>
      <c r="D278" t="e">
        <f>VLOOKUP($A278,統計!$A:$G,6,)</f>
        <v>#N/A</v>
      </c>
      <c r="E278" t="e">
        <f>VLOOKUP($A278,統計!$A:$G,7,)</f>
        <v>#N/A</v>
      </c>
      <c r="I278" t="e">
        <f t="shared" si="4"/>
        <v>#N/A</v>
      </c>
    </row>
    <row r="279" spans="1:9" x14ac:dyDescent="0.25">
      <c r="A279">
        <v>1607</v>
      </c>
      <c r="B279" t="e">
        <f>VLOOKUP($A279,統計!$A:$G,2,)</f>
        <v>#N/A</v>
      </c>
      <c r="C279" t="s">
        <v>474</v>
      </c>
      <c r="D279" t="e">
        <f>VLOOKUP($A279,統計!$A:$G,6,)</f>
        <v>#N/A</v>
      </c>
      <c r="E279" t="e">
        <f>VLOOKUP($A279,統計!$A:$G,7,)</f>
        <v>#N/A</v>
      </c>
      <c r="I279" t="e">
        <f t="shared" si="4"/>
        <v>#N/A</v>
      </c>
    </row>
    <row r="280" spans="1:9" x14ac:dyDescent="0.25">
      <c r="A280">
        <v>1608</v>
      </c>
      <c r="B280" t="e">
        <f>VLOOKUP($A280,統計!$A:$G,2,)</f>
        <v>#N/A</v>
      </c>
      <c r="C280" t="s">
        <v>475</v>
      </c>
      <c r="D280" t="e">
        <f>VLOOKUP($A280,統計!$A:$G,6,)</f>
        <v>#N/A</v>
      </c>
      <c r="E280" t="e">
        <f>VLOOKUP($A280,統計!$A:$G,7,)</f>
        <v>#N/A</v>
      </c>
      <c r="I280" t="e">
        <f t="shared" si="4"/>
        <v>#N/A</v>
      </c>
    </row>
    <row r="281" spans="1:9" x14ac:dyDescent="0.25">
      <c r="A281">
        <v>1701</v>
      </c>
      <c r="B281" t="e">
        <f>VLOOKUP($A281,統計!$A:$G,2,)</f>
        <v>#N/A</v>
      </c>
      <c r="C281" t="s">
        <v>476</v>
      </c>
      <c r="D281" t="e">
        <f>VLOOKUP($A281,統計!$A:$G,6,)</f>
        <v>#N/A</v>
      </c>
      <c r="E281" t="e">
        <f>VLOOKUP($A281,統計!$A:$G,7,)</f>
        <v>#N/A</v>
      </c>
      <c r="I281" t="e">
        <f t="shared" si="4"/>
        <v>#N/A</v>
      </c>
    </row>
    <row r="282" spans="1:9" x14ac:dyDescent="0.25">
      <c r="A282">
        <v>1702</v>
      </c>
      <c r="B282" t="e">
        <f>VLOOKUP($A282,統計!$A:$G,2,)</f>
        <v>#N/A</v>
      </c>
      <c r="C282" t="s">
        <v>477</v>
      </c>
      <c r="D282" t="e">
        <f>VLOOKUP($A282,統計!$A:$G,6,)</f>
        <v>#N/A</v>
      </c>
      <c r="E282" t="e">
        <f>VLOOKUP($A282,統計!$A:$G,7,)</f>
        <v>#N/A</v>
      </c>
      <c r="I282" t="e">
        <f t="shared" si="4"/>
        <v>#N/A</v>
      </c>
    </row>
    <row r="283" spans="1:9" x14ac:dyDescent="0.25">
      <c r="A283">
        <v>1703</v>
      </c>
      <c r="B283" t="e">
        <f>VLOOKUP($A283,統計!$A:$G,2,)</f>
        <v>#N/A</v>
      </c>
      <c r="C283" t="s">
        <v>478</v>
      </c>
      <c r="D283" t="e">
        <f>VLOOKUP($A283,統計!$A:$G,6,)</f>
        <v>#N/A</v>
      </c>
      <c r="E283" t="e">
        <f>VLOOKUP($A283,統計!$A:$G,7,)</f>
        <v>#N/A</v>
      </c>
      <c r="I283" t="e">
        <f t="shared" si="4"/>
        <v>#N/A</v>
      </c>
    </row>
    <row r="284" spans="1:9" x14ac:dyDescent="0.25">
      <c r="A284">
        <v>1704</v>
      </c>
      <c r="B284" t="e">
        <f>VLOOKUP($A284,統計!$A:$G,2,)</f>
        <v>#N/A</v>
      </c>
      <c r="C284" t="s">
        <v>479</v>
      </c>
      <c r="D284" t="e">
        <f>VLOOKUP($A284,統計!$A:$G,6,)</f>
        <v>#N/A</v>
      </c>
      <c r="E284" t="e">
        <f>VLOOKUP($A284,統計!$A:$G,7,)</f>
        <v>#N/A</v>
      </c>
      <c r="I284" t="e">
        <f t="shared" si="4"/>
        <v>#N/A</v>
      </c>
    </row>
    <row r="285" spans="1:9" x14ac:dyDescent="0.25">
      <c r="A285">
        <v>1705</v>
      </c>
      <c r="B285" t="e">
        <f>VLOOKUP($A285,統計!$A:$G,2,)</f>
        <v>#N/A</v>
      </c>
      <c r="C285" t="s">
        <v>480</v>
      </c>
      <c r="D285" t="e">
        <f>VLOOKUP($A285,統計!$A:$G,6,)</f>
        <v>#N/A</v>
      </c>
      <c r="E285" t="e">
        <f>VLOOKUP($A285,統計!$A:$G,7,)</f>
        <v>#N/A</v>
      </c>
      <c r="I285" t="e">
        <f t="shared" si="4"/>
        <v>#N/A</v>
      </c>
    </row>
    <row r="286" spans="1:9" x14ac:dyDescent="0.25">
      <c r="A286">
        <v>1706</v>
      </c>
      <c r="B286" t="e">
        <f>VLOOKUP($A286,統計!$A:$G,2,)</f>
        <v>#N/A</v>
      </c>
      <c r="C286" t="s">
        <v>481</v>
      </c>
      <c r="D286" t="e">
        <f>VLOOKUP($A286,統計!$A:$G,6,)</f>
        <v>#N/A</v>
      </c>
      <c r="E286" t="e">
        <f>VLOOKUP($A286,統計!$A:$G,7,)</f>
        <v>#N/A</v>
      </c>
      <c r="I286" t="e">
        <f t="shared" si="4"/>
        <v>#N/A</v>
      </c>
    </row>
    <row r="287" spans="1:9" x14ac:dyDescent="0.25">
      <c r="A287">
        <v>1801</v>
      </c>
      <c r="B287" t="e">
        <f>VLOOKUP($A287,統計!$A:$G,2,)</f>
        <v>#N/A</v>
      </c>
      <c r="C287" t="s">
        <v>482</v>
      </c>
      <c r="D287" t="e">
        <f>VLOOKUP($A287,統計!$A:$G,6,)</f>
        <v>#N/A</v>
      </c>
      <c r="E287" t="e">
        <f>VLOOKUP($A287,統計!$A:$G,7,)</f>
        <v>#N/A</v>
      </c>
      <c r="I287" t="e">
        <f t="shared" si="4"/>
        <v>#N/A</v>
      </c>
    </row>
    <row r="288" spans="1:9" x14ac:dyDescent="0.25">
      <c r="A288">
        <v>1802</v>
      </c>
      <c r="B288" t="e">
        <f>VLOOKUP($A288,統計!$A:$G,2,)</f>
        <v>#N/A</v>
      </c>
      <c r="C288" t="s">
        <v>483</v>
      </c>
      <c r="D288" t="e">
        <f>VLOOKUP($A288,統計!$A:$G,6,)</f>
        <v>#N/A</v>
      </c>
      <c r="E288" t="e">
        <f>VLOOKUP($A288,統計!$A:$G,7,)</f>
        <v>#N/A</v>
      </c>
      <c r="I288" t="e">
        <f t="shared" si="4"/>
        <v>#N/A</v>
      </c>
    </row>
    <row r="289" spans="1:9" x14ac:dyDescent="0.25">
      <c r="A289">
        <v>1803</v>
      </c>
      <c r="B289" t="e">
        <f>VLOOKUP($A289,統計!$A:$G,2,)</f>
        <v>#N/A</v>
      </c>
      <c r="C289" t="s">
        <v>484</v>
      </c>
      <c r="D289" t="e">
        <f>VLOOKUP($A289,統計!$A:$G,6,)</f>
        <v>#N/A</v>
      </c>
      <c r="E289" t="e">
        <f>VLOOKUP($A289,統計!$A:$G,7,)</f>
        <v>#N/A</v>
      </c>
      <c r="I289" t="e">
        <f t="shared" si="4"/>
        <v>#N/A</v>
      </c>
    </row>
    <row r="290" spans="1:9" x14ac:dyDescent="0.25">
      <c r="A290">
        <v>1804</v>
      </c>
      <c r="B290" t="e">
        <f>VLOOKUP($A290,統計!$A:$G,2,)</f>
        <v>#N/A</v>
      </c>
      <c r="C290" t="s">
        <v>485</v>
      </c>
      <c r="D290" t="e">
        <f>VLOOKUP($A290,統計!$A:$G,6,)</f>
        <v>#N/A</v>
      </c>
      <c r="E290" t="e">
        <f>VLOOKUP($A290,統計!$A:$G,7,)</f>
        <v>#N/A</v>
      </c>
      <c r="I290" t="e">
        <f t="shared" si="4"/>
        <v>#N/A</v>
      </c>
    </row>
    <row r="291" spans="1:9" x14ac:dyDescent="0.25">
      <c r="A291">
        <v>1901</v>
      </c>
      <c r="B291" t="e">
        <f>VLOOKUP($A291,統計!$A:$G,2,)</f>
        <v>#N/A</v>
      </c>
      <c r="C291" t="s">
        <v>486</v>
      </c>
      <c r="D291" t="e">
        <f>VLOOKUP($A291,統計!$A:$G,6,)</f>
        <v>#N/A</v>
      </c>
      <c r="E291" t="e">
        <f>VLOOKUP($A291,統計!$A:$G,7,)</f>
        <v>#N/A</v>
      </c>
      <c r="I291" t="e">
        <f t="shared" si="4"/>
        <v>#N/A</v>
      </c>
    </row>
    <row r="292" spans="1:9" x14ac:dyDescent="0.25">
      <c r="A292">
        <v>1902</v>
      </c>
      <c r="B292" t="e">
        <f>VLOOKUP($A292,統計!$A:$G,2,)</f>
        <v>#N/A</v>
      </c>
      <c r="C292" t="s">
        <v>487</v>
      </c>
      <c r="D292" t="e">
        <f>VLOOKUP($A292,統計!$A:$G,6,)</f>
        <v>#N/A</v>
      </c>
      <c r="E292" t="e">
        <f>VLOOKUP($A292,統計!$A:$G,7,)</f>
        <v>#N/A</v>
      </c>
      <c r="I292" t="e">
        <f t="shared" si="4"/>
        <v>#N/A</v>
      </c>
    </row>
    <row r="293" spans="1:9" x14ac:dyDescent="0.25">
      <c r="A293">
        <v>1903</v>
      </c>
      <c r="B293" t="e">
        <f>VLOOKUP($A293,統計!$A:$G,2,)</f>
        <v>#N/A</v>
      </c>
      <c r="C293" t="s">
        <v>488</v>
      </c>
      <c r="D293" t="e">
        <f>VLOOKUP($A293,統計!$A:$G,6,)</f>
        <v>#N/A</v>
      </c>
      <c r="E293" t="e">
        <f>VLOOKUP($A293,統計!$A:$G,7,)</f>
        <v>#N/A</v>
      </c>
      <c r="I293" t="e">
        <f t="shared" si="4"/>
        <v>#N/A</v>
      </c>
    </row>
    <row r="294" spans="1:9" x14ac:dyDescent="0.25">
      <c r="A294">
        <v>1904</v>
      </c>
      <c r="B294" t="e">
        <f>VLOOKUP($A294,統計!$A:$G,2,)</f>
        <v>#N/A</v>
      </c>
      <c r="C294" t="s">
        <v>489</v>
      </c>
      <c r="D294" t="e">
        <f>VLOOKUP($A294,統計!$A:$G,6,)</f>
        <v>#N/A</v>
      </c>
      <c r="E294" t="e">
        <f>VLOOKUP($A294,統計!$A:$G,7,)</f>
        <v>#N/A</v>
      </c>
      <c r="I294" t="e">
        <f t="shared" si="4"/>
        <v>#N/A</v>
      </c>
    </row>
    <row r="295" spans="1:9" x14ac:dyDescent="0.25">
      <c r="A295">
        <v>1905</v>
      </c>
      <c r="B295" t="e">
        <f>VLOOKUP($A295,統計!$A:$G,2,)</f>
        <v>#N/A</v>
      </c>
      <c r="C295" t="s">
        <v>490</v>
      </c>
      <c r="D295" t="e">
        <f>VLOOKUP($A295,統計!$A:$G,6,)</f>
        <v>#N/A</v>
      </c>
      <c r="E295" t="e">
        <f>VLOOKUP($A295,統計!$A:$G,7,)</f>
        <v>#N/A</v>
      </c>
      <c r="I295" t="e">
        <f t="shared" si="4"/>
        <v>#N/A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Q14"/>
  <sheetViews>
    <sheetView zoomScaleNormal="100" workbookViewId="0">
      <selection activeCell="O13" sqref="O13"/>
    </sheetView>
  </sheetViews>
  <sheetFormatPr defaultColWidth="8.6328125" defaultRowHeight="14" x14ac:dyDescent="0.25"/>
  <sheetData>
    <row r="1" spans="2:17" x14ac:dyDescent="0.25">
      <c r="B1" t="s">
        <v>491</v>
      </c>
      <c r="C1" t="s">
        <v>492</v>
      </c>
      <c r="D1" t="s">
        <v>493</v>
      </c>
    </row>
    <row r="2" spans="2:17" x14ac:dyDescent="0.25">
      <c r="B2">
        <v>268</v>
      </c>
      <c r="C2">
        <v>648</v>
      </c>
      <c r="D2">
        <v>1173</v>
      </c>
      <c r="E2" t="s">
        <v>494</v>
      </c>
      <c r="G2">
        <f>C2/B2</f>
        <v>2.4179104477611939</v>
      </c>
      <c r="H2" t="s">
        <v>495</v>
      </c>
      <c r="K2">
        <f>D2/C2</f>
        <v>1.8101851851851851</v>
      </c>
      <c r="L2" t="s">
        <v>496</v>
      </c>
      <c r="N2" t="s">
        <v>497</v>
      </c>
      <c r="O2">
        <v>80</v>
      </c>
      <c r="P2" t="s">
        <v>498</v>
      </c>
      <c r="Q2">
        <f>O2/D2</f>
        <v>6.8201193520886619E-2</v>
      </c>
    </row>
    <row r="3" spans="2:17" x14ac:dyDescent="0.25">
      <c r="C3">
        <v>1239</v>
      </c>
      <c r="E3" t="s">
        <v>499</v>
      </c>
    </row>
    <row r="4" spans="2:17" x14ac:dyDescent="0.25">
      <c r="C4">
        <v>2175</v>
      </c>
      <c r="E4" t="s">
        <v>500</v>
      </c>
    </row>
    <row r="5" spans="2:17" x14ac:dyDescent="0.25">
      <c r="C5">
        <v>2491</v>
      </c>
      <c r="E5" t="s">
        <v>18</v>
      </c>
      <c r="G5" t="s">
        <v>501</v>
      </c>
      <c r="H5" t="s">
        <v>502</v>
      </c>
      <c r="I5" t="s">
        <v>503</v>
      </c>
      <c r="K5" t="s">
        <v>504</v>
      </c>
      <c r="L5" t="s">
        <v>505</v>
      </c>
    </row>
    <row r="6" spans="2:17" x14ac:dyDescent="0.25">
      <c r="C6">
        <v>3732</v>
      </c>
      <c r="E6" t="s">
        <v>506</v>
      </c>
      <c r="G6">
        <f>C6-C2</f>
        <v>3084</v>
      </c>
      <c r="H6">
        <f>G6/G2</f>
        <v>1275.4814814814815</v>
      </c>
      <c r="I6">
        <f>H6/365</f>
        <v>3.4944698122780316</v>
      </c>
      <c r="K6">
        <f>G6*K2</f>
        <v>5582.6111111111113</v>
      </c>
      <c r="L6">
        <f>K6*(1+Q2)</f>
        <v>5963.3518518518522</v>
      </c>
    </row>
    <row r="7" spans="2:17" x14ac:dyDescent="0.25">
      <c r="C7">
        <v>9612</v>
      </c>
      <c r="E7" t="s">
        <v>22</v>
      </c>
      <c r="G7" t="s">
        <v>507</v>
      </c>
    </row>
    <row r="8" spans="2:17" x14ac:dyDescent="0.25">
      <c r="G8" s="9">
        <f>C2/C7</f>
        <v>6.741573033707865E-2</v>
      </c>
      <c r="O8" t="s">
        <v>508</v>
      </c>
      <c r="P8" t="s">
        <v>509</v>
      </c>
      <c r="Q8" t="s">
        <v>510</v>
      </c>
    </row>
    <row r="9" spans="2:17" x14ac:dyDescent="0.25">
      <c r="N9" t="s">
        <v>511</v>
      </c>
      <c r="O9">
        <v>1</v>
      </c>
      <c r="P9">
        <f>$O$13*(O9-1)+1</f>
        <v>1</v>
      </c>
      <c r="Q9">
        <f>O9*$O$13-1</f>
        <v>199</v>
      </c>
    </row>
    <row r="10" spans="2:17" x14ac:dyDescent="0.25">
      <c r="N10" t="s">
        <v>511</v>
      </c>
      <c r="O10">
        <v>2</v>
      </c>
      <c r="P10">
        <f>$O$13*(O10-1)+1</f>
        <v>201</v>
      </c>
      <c r="Q10">
        <f>O10*$O$13-1</f>
        <v>399</v>
      </c>
    </row>
    <row r="11" spans="2:17" x14ac:dyDescent="0.25">
      <c r="N11" t="s">
        <v>511</v>
      </c>
      <c r="O11">
        <v>294</v>
      </c>
      <c r="P11">
        <f>$O$13*(O11-1)+1</f>
        <v>58601</v>
      </c>
      <c r="Q11">
        <f>O11*$O$13-1</f>
        <v>58799</v>
      </c>
    </row>
    <row r="13" spans="2:17" x14ac:dyDescent="0.25">
      <c r="N13" t="s">
        <v>512</v>
      </c>
      <c r="O13">
        <v>200</v>
      </c>
    </row>
    <row r="14" spans="2:17" x14ac:dyDescent="0.25">
      <c r="N14" t="s">
        <v>513</v>
      </c>
      <c r="O14">
        <v>118</v>
      </c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統計</vt:lpstr>
      <vt:lpstr>目錄生成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Administrator</cp:lastModifiedBy>
  <cp:revision>15</cp:revision>
  <dcterms:created xsi:type="dcterms:W3CDTF">2006-09-16T00:00:00Z</dcterms:created>
  <dcterms:modified xsi:type="dcterms:W3CDTF">2023-12-17T10:32:41Z</dcterms:modified>
  <dc:language>zh-CN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