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H11" i="1" s="1"/>
  <c r="I11" i="1" s="1"/>
  <c r="E11" i="1"/>
  <c r="N3" i="1" l="1"/>
  <c r="N4" i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F6" i="1"/>
  <c r="H6" i="1" s="1"/>
  <c r="I6" i="1" s="1"/>
  <c r="F5" i="1"/>
  <c r="H5" i="1" s="1"/>
  <c r="I5" i="1" s="1"/>
  <c r="F4" i="1"/>
  <c r="H4" i="1" s="1"/>
  <c r="I4" i="1" s="1"/>
  <c r="L10" i="1" l="1"/>
  <c r="L11" i="1"/>
  <c r="O3" i="1" l="1"/>
  <c r="P3" i="1" s="1"/>
  <c r="O5" i="1"/>
  <c r="P5" i="1" s="1"/>
  <c r="O7" i="1"/>
  <c r="P7" i="1" s="1"/>
  <c r="O2" i="1"/>
  <c r="P2" i="1" s="1"/>
  <c r="O4" i="1"/>
  <c r="P4" i="1" s="1"/>
  <c r="O6" i="1"/>
  <c r="P6" i="1" s="1"/>
  <c r="O8" i="1"/>
  <c r="P8" i="1" s="1"/>
  <c r="Q4" i="1"/>
  <c r="R4" i="1" s="1"/>
  <c r="Q6" i="1"/>
  <c r="R6" i="1" s="1"/>
  <c r="Q8" i="1"/>
  <c r="R8" i="1" s="1"/>
  <c r="Q3" i="1"/>
  <c r="R3" i="1" s="1"/>
  <c r="Q5" i="1"/>
  <c r="R5" i="1" s="1"/>
  <c r="Q7" i="1"/>
  <c r="R7" i="1" s="1"/>
  <c r="Q2" i="1"/>
  <c r="R2" i="1" s="1"/>
</calcChain>
</file>

<file path=xl/sharedStrings.xml><?xml version="1.0" encoding="utf-8"?>
<sst xmlns="http://schemas.openxmlformats.org/spreadsheetml/2006/main" count="36" uniqueCount="36">
  <si>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</si>
  <si>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</si>
  <si>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</si>
  <si>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</si>
  <si>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</si>
  <si>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</si>
  <si>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</si>
  <si>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</si>
  <si>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</si>
  <si>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</si>
  <si>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</si>
  <si>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</si>
  <si>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</si>
  <si>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</si>
  <si>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</si>
  <si>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</si>
  <si>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</si>
  <si>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每年所需天數</t>
    <phoneticPr fontId="1" type="noConversion"/>
  </si>
  <si>
    <t>總年數</t>
    <phoneticPr fontId="1" type="noConversion"/>
  </si>
  <si>
    <t>天/卷</t>
    <phoneticPr fontId="1" type="noConversion"/>
  </si>
  <si>
    <t>年/天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</si>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</sst>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每年所需天數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</c:f>
              <c:strCache>
                <c:ptCount val="1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</c:strCache>
            </c:str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1.4583333333333333</c:v>
                </c:pt>
                <c:pt idx="1">
                  <c:v>1.6666666666666667</c:v>
                </c:pt>
                <c:pt idx="2">
                  <c:v>0.8214285714285714</c:v>
                </c:pt>
                <c:pt idx="3">
                  <c:v>1.0869565217391304</c:v>
                </c:pt>
                <c:pt idx="4">
                  <c:v>0.70833333333333337</c:v>
                </c:pt>
                <c:pt idx="5">
                  <c:v>1.0769230769230769</c:v>
                </c:pt>
                <c:pt idx="6">
                  <c:v>1.1875</c:v>
                </c:pt>
                <c:pt idx="7">
                  <c:v>0.13333333333333333</c:v>
                </c:pt>
                <c:pt idx="8">
                  <c:v>0.4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1816"/>
        <c:axId val="203031248"/>
      </c:scatterChart>
      <c:valAx>
        <c:axId val="2030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1248"/>
        <c:crosses val="autoZero"/>
        <c:crossBetween val="midCat"/>
      </c:valAx>
      <c:valAx>
        <c:axId val="2030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每年所需天數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/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3" t="s">
        <v>13</v>
      </c>
      <c r="H1" s="3" t="s">
        <v>15</v>
      </c>
      <c r="I1" s="3" t="s">
        <v>17</v>
      </c>
      <c r="K1" s="3" t="s">
        <v>29</v>
      </c>
      <c r="L1" s="3" t="s">
        <v>21</v>
      </c>
      <c r="M1" s="3" t="s">
        <v>22</v>
      </c>
      <c r="N1" s="3" t="s">
        <v>18</v>
      </c>
      <c r="O1" s="3" t="s">
        <v>31</v>
      </c>
      <c r="P1" s="6" t="s">
        <v>32</v>
      </c>
      <c r="Q1" s="3" t="s">
        <v>33</v>
      </c>
      <c r="R1" s="6" t="s">
        <v>34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 t="shared" ref="I2:I9" si="0">H2/E2</f>
        <v>1.4583333333333333</v>
      </c>
      <c r="K2" t="s">
        <v>23</v>
      </c>
      <c r="L2">
        <v>68</v>
      </c>
      <c r="M2">
        <v>220</v>
      </c>
      <c r="N2">
        <f>M2-$F$2</f>
        <v>623</v>
      </c>
      <c r="O2">
        <f t="shared" ref="O2:O8" si="1">L2*$L$10</f>
        <v>1339.6</v>
      </c>
      <c r="P2" s="1">
        <f>$C$2+O2</f>
        <v>45358.6</v>
      </c>
      <c r="Q2">
        <f t="shared" ref="Q2:Q8" si="2">M2/$L$11</f>
        <v>498.49495755523191</v>
      </c>
      <c r="R2" s="1">
        <f>$C$2+Q2</f>
        <v>44517.494957555231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1" si="3">D3-C3+1</f>
        <v>30</v>
      </c>
      <c r="F3">
        <v>-370</v>
      </c>
      <c r="G3">
        <v>-321</v>
      </c>
      <c r="H3">
        <f t="shared" ref="H3:H10" si="4">G3-F3+1</f>
        <v>50</v>
      </c>
      <c r="I3">
        <f t="shared" si="0"/>
        <v>1.6666666666666667</v>
      </c>
      <c r="K3" t="s">
        <v>25</v>
      </c>
      <c r="L3">
        <v>78</v>
      </c>
      <c r="M3">
        <v>280</v>
      </c>
      <c r="N3">
        <f t="shared" ref="N3:N8" si="5">M3-$F$2</f>
        <v>683</v>
      </c>
      <c r="O3">
        <f t="shared" si="1"/>
        <v>1536.6</v>
      </c>
      <c r="P3" s="1">
        <f t="shared" ref="P3:R8" si="6">$C$2+O3</f>
        <v>45555.6</v>
      </c>
      <c r="Q3">
        <f t="shared" si="2"/>
        <v>634.44812779756785</v>
      </c>
      <c r="R3" s="1">
        <f t="shared" si="6"/>
        <v>44653.448127797565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3"/>
        <v>28</v>
      </c>
      <c r="F4">
        <f>G3+1</f>
        <v>-320</v>
      </c>
      <c r="G4">
        <v>-298</v>
      </c>
      <c r="H4">
        <f t="shared" si="4"/>
        <v>23</v>
      </c>
      <c r="I4">
        <f t="shared" si="0"/>
        <v>0.8214285714285714</v>
      </c>
      <c r="K4" t="s">
        <v>26</v>
      </c>
      <c r="L4">
        <v>118</v>
      </c>
      <c r="M4">
        <v>420</v>
      </c>
      <c r="N4">
        <f t="shared" si="5"/>
        <v>823</v>
      </c>
      <c r="O4">
        <f t="shared" si="1"/>
        <v>2324.6</v>
      </c>
      <c r="P4" s="1">
        <f t="shared" si="6"/>
        <v>46343.6</v>
      </c>
      <c r="Q4">
        <f t="shared" si="2"/>
        <v>951.67219169635177</v>
      </c>
      <c r="R4" s="1">
        <f t="shared" si="6"/>
        <v>44970.672191696351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3"/>
        <v>23</v>
      </c>
      <c r="F5">
        <f t="shared" ref="F5:F10" si="7">G4+1</f>
        <v>-297</v>
      </c>
      <c r="G5">
        <v>-273</v>
      </c>
      <c r="H5">
        <f t="shared" si="4"/>
        <v>25</v>
      </c>
      <c r="I5">
        <f t="shared" si="0"/>
        <v>1.0869565217391304</v>
      </c>
      <c r="K5" t="s">
        <v>27</v>
      </c>
      <c r="L5">
        <v>176</v>
      </c>
      <c r="M5">
        <v>589</v>
      </c>
      <c r="N5">
        <f t="shared" si="5"/>
        <v>992</v>
      </c>
      <c r="O5">
        <f t="shared" si="1"/>
        <v>3467.2</v>
      </c>
      <c r="P5" s="1">
        <f t="shared" si="6"/>
        <v>47486.2</v>
      </c>
      <c r="Q5">
        <f t="shared" si="2"/>
        <v>1334.606954545598</v>
      </c>
      <c r="R5" s="1">
        <f t="shared" si="6"/>
        <v>45353.606954545598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3"/>
        <v>24</v>
      </c>
      <c r="F6">
        <f t="shared" si="7"/>
        <v>-272</v>
      </c>
      <c r="G6">
        <v>-256</v>
      </c>
      <c r="H6">
        <f t="shared" si="4"/>
        <v>17</v>
      </c>
      <c r="I6">
        <f t="shared" si="0"/>
        <v>0.70833333333333337</v>
      </c>
      <c r="K6" t="s">
        <v>28</v>
      </c>
      <c r="L6">
        <v>265</v>
      </c>
      <c r="M6">
        <v>907</v>
      </c>
      <c r="N6">
        <f t="shared" si="5"/>
        <v>1310</v>
      </c>
      <c r="O6">
        <f t="shared" si="1"/>
        <v>5220.5</v>
      </c>
      <c r="P6" s="1">
        <f t="shared" si="6"/>
        <v>49239.5</v>
      </c>
      <c r="Q6">
        <f t="shared" si="2"/>
        <v>2055.1587568299788</v>
      </c>
      <c r="R6" s="1">
        <f t="shared" si="6"/>
        <v>46074.15875682998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3"/>
        <v>26</v>
      </c>
      <c r="F7">
        <f t="shared" si="7"/>
        <v>-255</v>
      </c>
      <c r="G7">
        <v>-228</v>
      </c>
      <c r="H7">
        <f t="shared" si="4"/>
        <v>28</v>
      </c>
      <c r="I7">
        <f t="shared" si="0"/>
        <v>1.0769230769230769</v>
      </c>
      <c r="K7" t="s">
        <v>24</v>
      </c>
      <c r="L7">
        <v>294</v>
      </c>
      <c r="M7">
        <v>959</v>
      </c>
      <c r="N7">
        <f t="shared" si="5"/>
        <v>1362</v>
      </c>
      <c r="O7">
        <f t="shared" si="1"/>
        <v>5791.8</v>
      </c>
      <c r="P7" s="1">
        <f t="shared" si="6"/>
        <v>49810.8</v>
      </c>
      <c r="Q7">
        <f t="shared" si="2"/>
        <v>2172.9848377066701</v>
      </c>
      <c r="R7" s="1">
        <f t="shared" si="6"/>
        <v>46191.984837706666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3"/>
        <v>16</v>
      </c>
      <c r="F8">
        <f t="shared" si="7"/>
        <v>-227</v>
      </c>
      <c r="G8">
        <v>-209</v>
      </c>
      <c r="H8">
        <f t="shared" si="4"/>
        <v>19</v>
      </c>
      <c r="I8">
        <f t="shared" si="0"/>
        <v>1.1875</v>
      </c>
      <c r="K8" t="s">
        <v>30</v>
      </c>
      <c r="L8" s="5">
        <v>294</v>
      </c>
      <c r="M8" s="5">
        <v>959</v>
      </c>
      <c r="N8">
        <f t="shared" si="5"/>
        <v>1362</v>
      </c>
      <c r="O8">
        <f t="shared" si="1"/>
        <v>5791.8</v>
      </c>
      <c r="P8" s="1">
        <f t="shared" si="6"/>
        <v>49810.8</v>
      </c>
      <c r="Q8">
        <f t="shared" si="2"/>
        <v>2172.9848377066701</v>
      </c>
      <c r="R8" s="1">
        <f t="shared" si="6"/>
        <v>46191.984837706666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3"/>
        <v>15</v>
      </c>
      <c r="F9">
        <f t="shared" si="7"/>
        <v>-208</v>
      </c>
      <c r="G9">
        <v>-207</v>
      </c>
      <c r="H9">
        <f t="shared" si="4"/>
        <v>2</v>
      </c>
      <c r="I9">
        <f t="shared" si="0"/>
        <v>0.13333333333333333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3"/>
        <v>5</v>
      </c>
      <c r="F10">
        <f t="shared" si="7"/>
        <v>-206</v>
      </c>
      <c r="G10">
        <v>-205</v>
      </c>
      <c r="H10">
        <f t="shared" si="4"/>
        <v>2</v>
      </c>
      <c r="I10">
        <f>H10/E10</f>
        <v>0.4</v>
      </c>
      <c r="K10" t="s">
        <v>19</v>
      </c>
      <c r="L10">
        <f>AVERAGE(E:E)</f>
        <v>19.7</v>
      </c>
    </row>
    <row r="11" spans="1:18" x14ac:dyDescent="0.15">
      <c r="A11">
        <v>302</v>
      </c>
      <c r="B11" t="s">
        <v>35</v>
      </c>
      <c r="C11" s="1">
        <v>44207</v>
      </c>
      <c r="D11" s="1">
        <v>44212</v>
      </c>
      <c r="E11" s="2">
        <f t="shared" ref="E11" si="8">D11-C11+1</f>
        <v>6</v>
      </c>
      <c r="F11">
        <f t="shared" ref="F11" si="9">G10+1</f>
        <v>-204</v>
      </c>
      <c r="G11">
        <v>-205</v>
      </c>
      <c r="H11">
        <f t="shared" ref="H11" si="10">G11-F11+1</f>
        <v>0</v>
      </c>
      <c r="I11">
        <f>H11/E11</f>
        <v>0</v>
      </c>
      <c r="K11" t="s">
        <v>20</v>
      </c>
      <c r="L11">
        <f>AVEDEV(I:I)</f>
        <v>0.44132843605669692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2:Q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2021-01-16T08:36:20Z</dcterms:modified>
</cp:coreProperties>
</file>