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<sst xmlns="http://schemas.openxmlformats.org/spreadsheetml/2006/main" count="389" uniqueCount="386">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</sst>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6848"/>
        <c:axId val="161139016"/>
      </c:scatterChart>
      <c:valAx>
        <c:axId val="1611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39016"/>
        <c:crosses val="autoZero"/>
        <c:crossBetween val="midCat"/>
      </c:valAx>
      <c:valAx>
        <c:axId val="16113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3" activePane="bottomLeft" state="frozen"/>
      <selection pane="bottomLeft" activeCell="I36" sqref="I36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732.45714285714291</v>
      </c>
      <c r="P2" s="1">
        <f>$C$2+O2</f>
        <v>44751.457142857143</v>
      </c>
      <c r="Q2">
        <f>(M2-$F$2)*$L$11</f>
        <v>427.21305480690029</v>
      </c>
      <c r="R2" s="1">
        <f>$C$2+Q2</f>
        <v>44446.213054806904</v>
      </c>
    </row>
    <row r="3" spans="1:18" x14ac:dyDescent="0.15">
      <c r="A3">
        <v>102</v>
      </c>
      <c r="B3" t="str">
        <f t="shared" ref="B3:B36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840.17142857142858</v>
      </c>
      <c r="P3" s="1">
        <f t="shared" ref="P3:R8" si="6">$C$2+O3</f>
        <v>44859.171428571426</v>
      </c>
      <c r="Q3">
        <f t="shared" ref="Q3:Q8" si="7">(M3-$F$2)*$L$11</f>
        <v>468.35716923453117</v>
      </c>
      <c r="R3" s="1">
        <f t="shared" si="6"/>
        <v>44487.357169234529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1271.0285714285715</v>
      </c>
      <c r="P4" s="1">
        <f t="shared" si="6"/>
        <v>45290.028571428571</v>
      </c>
      <c r="Q4">
        <f t="shared" si="7"/>
        <v>564.3601028990031</v>
      </c>
      <c r="R4" s="1">
        <f t="shared" si="6"/>
        <v>44583.360102899002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1895.7714285714287</v>
      </c>
      <c r="P5" s="1">
        <f>$C$2+O5</f>
        <v>45914.771428571432</v>
      </c>
      <c r="Q5">
        <f t="shared" si="7"/>
        <v>680.24935853683007</v>
      </c>
      <c r="R5" s="1">
        <f>$C$2+Q5</f>
        <v>44699.249358536828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2854.4285714285716</v>
      </c>
      <c r="P6" s="1">
        <f t="shared" si="6"/>
        <v>46873.428571428572</v>
      </c>
      <c r="Q6">
        <f t="shared" si="7"/>
        <v>898.31316500327353</v>
      </c>
      <c r="R6" s="1">
        <f t="shared" si="6"/>
        <v>44917.313165003274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3166.8</v>
      </c>
      <c r="P7" s="1">
        <f t="shared" si="6"/>
        <v>47185.8</v>
      </c>
      <c r="Q7">
        <f t="shared" si="7"/>
        <v>933.97139750722022</v>
      </c>
      <c r="R7" s="1">
        <f t="shared" si="6"/>
        <v>44952.971397507223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3166.8</v>
      </c>
      <c r="P8" s="1">
        <f t="shared" si="6"/>
        <v>47185.8</v>
      </c>
      <c r="Q8">
        <f t="shared" si="7"/>
        <v>933.97139750722022</v>
      </c>
      <c r="R8" s="1">
        <f>$C$2+Q8</f>
        <v>44952.971397507223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10.771428571428572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0.68573524046051415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si="0"/>
        <v>6</v>
      </c>
      <c r="I20">
        <f t="shared" ref="I20" si="9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si="0"/>
        <v>9</v>
      </c>
      <c r="I21">
        <f t="shared" ref="I21" si="10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si="0"/>
        <v>11</v>
      </c>
      <c r="I22">
        <f t="shared" ref="I22:I23" si="11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0"/>
        <v>12</v>
      </c>
      <c r="I23">
        <f t="shared" si="11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si="0"/>
        <v>12</v>
      </c>
      <c r="I24">
        <f t="shared" ref="I24" si="12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si="0"/>
        <v>7</v>
      </c>
      <c r="I25">
        <f t="shared" ref="I25:I27" si="13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si="0"/>
        <v>6</v>
      </c>
      <c r="I26">
        <f t="shared" ref="I26" si="14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0"/>
        <v>3</v>
      </c>
      <c r="I27">
        <f t="shared" si="13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si="0"/>
        <v>10</v>
      </c>
      <c r="I28">
        <f t="shared" ref="I28" si="15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6">D29-C29+1</f>
        <v>5</v>
      </c>
      <c r="F29" s="2">
        <v>-48</v>
      </c>
      <c r="G29" s="2">
        <v>-42</v>
      </c>
      <c r="H29">
        <f t="shared" si="0"/>
        <v>7</v>
      </c>
      <c r="I29">
        <f t="shared" ref="I29:I34" si="17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6"/>
        <v>7</v>
      </c>
      <c r="F30" s="2">
        <v>-41</v>
      </c>
      <c r="G30" s="2">
        <v>-33</v>
      </c>
      <c r="H30">
        <f t="shared" si="0"/>
        <v>9</v>
      </c>
      <c r="I30">
        <f t="shared" si="17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6"/>
        <v>9</v>
      </c>
      <c r="F31" s="2">
        <v>-32</v>
      </c>
      <c r="G31" s="2">
        <v>-23</v>
      </c>
      <c r="H31">
        <f t="shared" si="0"/>
        <v>10</v>
      </c>
      <c r="I31">
        <f t="shared" si="17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6"/>
        <v>8</v>
      </c>
      <c r="F32" s="2">
        <v>-22</v>
      </c>
      <c r="G32" s="2">
        <v>-14</v>
      </c>
      <c r="H32">
        <f t="shared" ref="H32:H35" si="18">IF(F32*G32&lt;0,ABS(F32)+ABS(G32),G32-F32+1)</f>
        <v>9</v>
      </c>
      <c r="I32">
        <f t="shared" si="17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6"/>
        <v>5</v>
      </c>
      <c r="F33" s="2">
        <v>-13</v>
      </c>
      <c r="G33" s="2">
        <v>-8</v>
      </c>
      <c r="H33">
        <f t="shared" si="18"/>
        <v>6</v>
      </c>
      <c r="I33">
        <f t="shared" si="17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6"/>
        <v>5</v>
      </c>
      <c r="F34" s="2">
        <v>-7</v>
      </c>
      <c r="G34" s="2">
        <v>-6</v>
      </c>
      <c r="H34">
        <f t="shared" si="18"/>
        <v>2</v>
      </c>
      <c r="I34">
        <f t="shared" si="17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19">D35-C35+1</f>
        <v>3</v>
      </c>
      <c r="F35" s="2">
        <v>-5</v>
      </c>
      <c r="G35" s="2">
        <v>-3</v>
      </c>
      <c r="H35">
        <f t="shared" si="18"/>
        <v>3</v>
      </c>
      <c r="I35">
        <f t="shared" ref="I35" si="20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1">D36-C36+1</f>
        <v>5</v>
      </c>
      <c r="F36" s="2">
        <v>-2</v>
      </c>
      <c r="G36" s="2">
        <v>2</v>
      </c>
      <c r="H36">
        <f>IF(F36*G36&lt;0,ABS(F36)+ABS(G36),G36-F36+1)</f>
        <v>4</v>
      </c>
      <c r="I36">
        <f t="shared" ref="I36" si="22">E36/H36</f>
        <v>1.25</v>
      </c>
    </row>
    <row r="37" spans="1:9" x14ac:dyDescent="0.15">
      <c r="C37" s="2"/>
      <c r="D37" s="2"/>
    </row>
    <row r="38" spans="1:9" x14ac:dyDescent="0.15">
      <c r="C38" s="2"/>
      <c r="D38" s="2"/>
    </row>
    <row r="39" spans="1:9" x14ac:dyDescent="0.15">
      <c r="C39" s="2"/>
      <c r="D39" s="2"/>
    </row>
    <row r="40" spans="1:9" x14ac:dyDescent="0.15">
      <c r="C40" s="2"/>
      <c r="D40" s="2"/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tabSelected="1" workbookViewId="0">
      <pane ySplit="1" topLeftCell="A23" activePane="bottomLeft" state="frozen"/>
      <selection pane="bottomLeft" activeCell="G36" sqref="G36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374</v>
      </c>
      <c r="G25" t="str">
        <f t="shared" si="0"/>
        <v>[卷24](筆記/资治通鉴24.html)|漢紀十六|-74|-68|漢昭帝13年、漢廢帝、漢宣帝至6年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F26" t="s">
        <v>375</v>
      </c>
      <c r="G26" t="str">
        <f t="shared" si="0"/>
        <v>[卷25](筆記/资治通鉴25.html)|漢紀十七|-67|-62|漢宣帝7年至12年</v>
      </c>
    </row>
    <row r="27" spans="1:7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F27" s="11" t="s">
        <v>376</v>
      </c>
      <c r="G27" t="str">
        <f t="shared" si="0"/>
        <v>[卷26](筆記/资治通鉴26.html)|漢紀十八|-61|-59|漢宣帝13年至15年</v>
      </c>
    </row>
    <row r="28" spans="1:7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377</v>
      </c>
      <c r="G28" t="str">
        <f t="shared" si="0"/>
        <v>[卷27](筆記/资治通鉴27.html)|漢紀十九|-58|-49|漢宣帝16年至25年</v>
      </c>
    </row>
    <row r="29" spans="1:7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F29" t="s">
        <v>378</v>
      </c>
      <c r="G29" t="str">
        <f t="shared" si="0"/>
        <v>[卷28](筆記/资治通鉴28.html)|漢紀二十|-48|-42|漢元帝至7年</v>
      </c>
    </row>
    <row r="30" spans="1:7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s="11" t="s">
        <v>379</v>
      </c>
      <c r="G30" t="str">
        <f t="shared" si="0"/>
        <v>[卷29](筆記/资治通鉴29.html)|漢紀二十一|-41|-33|漢元帝8年至16年</v>
      </c>
    </row>
    <row r="31" spans="1:7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s="11" t="s">
        <v>380</v>
      </c>
      <c r="G31" t="str">
        <f t="shared" si="0"/>
        <v>[卷30](筆記/资治通鉴30.html)|漢紀二十二|-32|-23|漢成帝至10年</v>
      </c>
    </row>
    <row r="32" spans="1:7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381</v>
      </c>
      <c r="G32" t="str">
        <f t="shared" si="0"/>
        <v>[卷31](筆記/资治通鉴31.html)|漢紀二十三|-22|-14|漢成帝11年19年</v>
      </c>
    </row>
    <row r="33" spans="1:7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382</v>
      </c>
      <c r="G33" t="str">
        <f t="shared" si="0"/>
        <v>[卷32](筆記/资治通鉴32.html)|漢紀二十四|-13|-8|漢成帝20年至25年</v>
      </c>
    </row>
    <row r="34" spans="1:7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383</v>
      </c>
      <c r="G34" t="str">
        <f t="shared" si="0"/>
        <v>[卷33](筆記/资治通鉴33.html)|漢紀二十五|-7|-6|漢成帝26年、漢哀帝元年</v>
      </c>
    </row>
    <row r="35" spans="1:7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F35" t="s">
        <v>384</v>
      </c>
      <c r="G35" t="str">
        <f t="shared" si="0"/>
        <v>[卷34](筆記/资治通鉴34.html)|漢紀二十六|-5|-3|漢哀帝2年至4年</v>
      </c>
    </row>
    <row r="36" spans="1:7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385</v>
      </c>
      <c r="G36" t="str">
        <f t="shared" si="0"/>
        <v>[卷35](筆記/资治通鉴35.html)|漢紀二十七|-2|2|漢哀帝5年至6年、漢平帝至2年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2021-07-08T11:20:37Z</dcterms:modified>
</cp:coreProperties>
</file>