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H12" i="1" s="1"/>
  <c r="I12" i="1" s="1"/>
  <c r="E12" i="1"/>
  <c r="F11" i="1" l="1"/>
  <c r="H11" i="1" s="1"/>
  <c r="I11" i="1" s="1"/>
  <c r="E11" i="1"/>
  <c r="N3" i="1" l="1"/>
  <c r="N4" i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H3" i="1"/>
  <c r="I3" i="1" s="1"/>
  <c r="H2" i="1"/>
  <c r="I2" i="1" s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F6" i="1"/>
  <c r="H6" i="1" s="1"/>
  <c r="I6" i="1" s="1"/>
  <c r="F5" i="1"/>
  <c r="H5" i="1" s="1"/>
  <c r="I5" i="1" s="1"/>
  <c r="F4" i="1"/>
  <c r="H4" i="1" s="1"/>
  <c r="I4" i="1" s="1"/>
  <c r="L10" i="1" l="1"/>
  <c r="L11" i="1"/>
  <c r="O3" i="1" l="1"/>
  <c r="P3" i="1" s="1"/>
  <c r="O5" i="1"/>
  <c r="P5" i="1" s="1"/>
  <c r="O7" i="1"/>
  <c r="P7" i="1" s="1"/>
  <c r="O2" i="1"/>
  <c r="P2" i="1" s="1"/>
  <c r="O4" i="1"/>
  <c r="P4" i="1" s="1"/>
  <c r="O6" i="1"/>
  <c r="P6" i="1" s="1"/>
  <c r="O8" i="1"/>
  <c r="P8" i="1" s="1"/>
  <c r="Q4" i="1"/>
  <c r="R4" i="1" s="1"/>
  <c r="Q6" i="1"/>
  <c r="R6" i="1" s="1"/>
  <c r="Q8" i="1"/>
  <c r="R8" i="1" s="1"/>
  <c r="Q3" i="1"/>
  <c r="R3" i="1" s="1"/>
  <c r="Q5" i="1"/>
  <c r="R5" i="1" s="1"/>
  <c r="Q7" i="1"/>
  <c r="R7" i="1" s="1"/>
  <c r="Q2" i="1"/>
  <c r="R2" i="1" s="1"/>
</calcChain>
</file>

<file path=xl/sharedStrings.xml><?xml version="1.0" encoding="utf-8"?>
<sst xmlns="http://schemas.openxmlformats.org/spreadsheetml/2006/main" count="37" uniqueCount="37">
  <si>
    <t>卷1</t>
    <phoneticPr fontId="1" type="noConversion"/>
  </si>
  <si>
    <t>卷2</t>
  </si>
  <si>
    <t>卷3</t>
  </si>
  <si>
    <t>卷4</t>
  </si>
  <si>
    <t>卷5</t>
  </si>
  <si>
    <t>卷6</t>
  </si>
  <si>
    <t>卷7</t>
  </si>
  <si>
    <t>卷8</t>
  </si>
  <si>
    <t>卷9</t>
  </si>
  <si>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</si>
  <si>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</si>
  <si>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</si>
  <si>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</si>
  <si>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</si>
  <si>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</si>
  <si>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</si>
  <si>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</si>
  <si>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每年所需天數</t>
    <phoneticPr fontId="1" type="noConversion"/>
  </si>
  <si>
    <t>總年數</t>
    <phoneticPr fontId="1" type="noConversion"/>
  </si>
  <si>
    <t>天/卷</t>
    <phoneticPr fontId="1" type="noConversion"/>
  </si>
  <si>
    <t>年/天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</si>
  <si>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</si>
  <si>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</si>
  <si>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</si>
  <si>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</si>
  <si>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</si>
  <si>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</si>
  <si>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</si>
  <si>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</si>
  <si>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</si>
  <si>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</si>
  <si>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</si>
  <si>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</si>
  <si>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</si>
  <si>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</si>
  <si>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卷10</t>
  </si>
  <si>
    <t>卷11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</si>
</sst>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每年所需天數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Sheet1!$B$2:$B$12</c:f>
              <c:strCache>
                <c:ptCount val="11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</c:strCache>
            </c:str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1.4583333333333333</c:v>
                </c:pt>
                <c:pt idx="1">
                  <c:v>1.6666666666666667</c:v>
                </c:pt>
                <c:pt idx="2">
                  <c:v>0.8214285714285714</c:v>
                </c:pt>
                <c:pt idx="3">
                  <c:v>1.0869565217391304</c:v>
                </c:pt>
                <c:pt idx="4">
                  <c:v>0.70833333333333337</c:v>
                </c:pt>
                <c:pt idx="5">
                  <c:v>1.0769230769230769</c:v>
                </c:pt>
                <c:pt idx="6">
                  <c:v>1.1875</c:v>
                </c:pt>
                <c:pt idx="7">
                  <c:v>0.13333333333333333</c:v>
                </c:pt>
                <c:pt idx="8">
                  <c:v>0.4</c:v>
                </c:pt>
                <c:pt idx="9">
                  <c:v>0.33333333333333331</c:v>
                </c:pt>
                <c:pt idx="10">
                  <c:v>0.375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4680"/>
        <c:axId val="225366600"/>
      </c:scatterChart>
      <c:valAx>
        <c:axId val="22493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5366600"/>
        <c:crosses val="autoZero"/>
        <c:crossBetween val="midCat"/>
      </c:valAx>
      <c:valAx>
        <c:axId val="22536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每年所需天數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934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>
      <selection activeCell="P2" sqref="P2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5" t="s">
        <v>16</v>
      </c>
      <c r="B1" s="5" t="s">
        <v>9</v>
      </c>
      <c r="C1" s="7" t="s">
        <v>10</v>
      </c>
      <c r="D1" s="7" t="s">
        <v>11</v>
      </c>
      <c r="E1" s="4" t="s">
        <v>14</v>
      </c>
      <c r="F1" s="3" t="s">
        <v>12</v>
      </c>
      <c r="G1" s="5" t="s">
        <v>13</v>
      </c>
      <c r="H1" s="3" t="s">
        <v>15</v>
      </c>
      <c r="I1" s="3" t="s">
        <v>17</v>
      </c>
      <c r="K1" s="3" t="s">
        <v>29</v>
      </c>
      <c r="L1" s="3" t="s">
        <v>21</v>
      </c>
      <c r="M1" s="3" t="s">
        <v>22</v>
      </c>
      <c r="N1" s="3" t="s">
        <v>18</v>
      </c>
      <c r="O1" s="3" t="s">
        <v>31</v>
      </c>
      <c r="P1" s="6" t="s">
        <v>32</v>
      </c>
      <c r="Q1" s="3" t="s">
        <v>33</v>
      </c>
      <c r="R1" s="6" t="s">
        <v>34</v>
      </c>
    </row>
    <row r="2" spans="1:18" x14ac:dyDescent="0.15">
      <c r="A2">
        <v>101</v>
      </c>
      <c r="B2" t="s">
        <v>0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>G2-F2+1</f>
        <v>35</v>
      </c>
      <c r="I2">
        <f t="shared" ref="I2:I9" si="0">H2/E2</f>
        <v>1.4583333333333333</v>
      </c>
      <c r="K2" t="s">
        <v>23</v>
      </c>
      <c r="L2">
        <v>68</v>
      </c>
      <c r="M2">
        <v>220</v>
      </c>
      <c r="N2">
        <f>M2-$F$2</f>
        <v>623</v>
      </c>
      <c r="O2">
        <f t="shared" ref="O2:O8" si="1">L2*$L$10</f>
        <v>1267.2727272727273</v>
      </c>
      <c r="P2" s="1">
        <f>$C$2+O2</f>
        <v>45286.272727272728</v>
      </c>
      <c r="Q2">
        <f t="shared" ref="Q2:Q8" si="2">M2/$L$11</f>
        <v>532.37583578385136</v>
      </c>
      <c r="R2" s="1">
        <f>$C$2+Q2</f>
        <v>44551.375835783852</v>
      </c>
    </row>
    <row r="3" spans="1:18" x14ac:dyDescent="0.15">
      <c r="A3">
        <v>102</v>
      </c>
      <c r="B3" t="s">
        <v>1</v>
      </c>
      <c r="C3" s="1">
        <v>44042</v>
      </c>
      <c r="D3" s="1">
        <v>44071</v>
      </c>
      <c r="E3" s="2">
        <f t="shared" ref="E3:E10" si="3">D3-C3+1</f>
        <v>30</v>
      </c>
      <c r="F3">
        <v>-370</v>
      </c>
      <c r="G3">
        <v>-321</v>
      </c>
      <c r="H3">
        <f t="shared" ref="H3:H10" si="4">G3-F3+1</f>
        <v>50</v>
      </c>
      <c r="I3">
        <f t="shared" si="0"/>
        <v>1.6666666666666667</v>
      </c>
      <c r="K3" t="s">
        <v>25</v>
      </c>
      <c r="L3">
        <v>78</v>
      </c>
      <c r="M3">
        <v>280</v>
      </c>
      <c r="N3">
        <f t="shared" ref="N3:N8" si="5">M3-$F$2</f>
        <v>683</v>
      </c>
      <c r="O3">
        <f t="shared" si="1"/>
        <v>1453.6363636363637</v>
      </c>
      <c r="P3" s="1">
        <f t="shared" ref="P3:R8" si="6">$C$2+O3</f>
        <v>45472.63636363636</v>
      </c>
      <c r="Q3">
        <f t="shared" si="2"/>
        <v>677.56924554308353</v>
      </c>
      <c r="R3" s="1">
        <f t="shared" si="6"/>
        <v>44696.569245543084</v>
      </c>
    </row>
    <row r="4" spans="1:18" x14ac:dyDescent="0.15">
      <c r="A4">
        <v>103</v>
      </c>
      <c r="B4" t="s">
        <v>2</v>
      </c>
      <c r="C4" s="1">
        <v>44072</v>
      </c>
      <c r="D4" s="1">
        <v>44099</v>
      </c>
      <c r="E4" s="2">
        <f t="shared" si="3"/>
        <v>28</v>
      </c>
      <c r="F4">
        <f>G3+1</f>
        <v>-320</v>
      </c>
      <c r="G4">
        <v>-298</v>
      </c>
      <c r="H4">
        <f t="shared" si="4"/>
        <v>23</v>
      </c>
      <c r="I4">
        <f t="shared" si="0"/>
        <v>0.8214285714285714</v>
      </c>
      <c r="K4" t="s">
        <v>26</v>
      </c>
      <c r="L4">
        <v>118</v>
      </c>
      <c r="M4">
        <v>420</v>
      </c>
      <c r="N4">
        <f t="shared" si="5"/>
        <v>823</v>
      </c>
      <c r="O4">
        <f t="shared" si="1"/>
        <v>2199.090909090909</v>
      </c>
      <c r="P4" s="1">
        <f t="shared" si="6"/>
        <v>46218.090909090912</v>
      </c>
      <c r="Q4">
        <f t="shared" si="2"/>
        <v>1016.3538683146253</v>
      </c>
      <c r="R4" s="1">
        <f t="shared" si="6"/>
        <v>45035.353868314625</v>
      </c>
    </row>
    <row r="5" spans="1:18" x14ac:dyDescent="0.15">
      <c r="A5">
        <v>104</v>
      </c>
      <c r="B5" t="s">
        <v>3</v>
      </c>
      <c r="C5" s="1">
        <v>44099</v>
      </c>
      <c r="D5" s="1">
        <v>44121</v>
      </c>
      <c r="E5" s="2">
        <f t="shared" si="3"/>
        <v>23</v>
      </c>
      <c r="F5">
        <f t="shared" ref="F5:F10" si="7">G4+1</f>
        <v>-297</v>
      </c>
      <c r="G5">
        <v>-273</v>
      </c>
      <c r="H5">
        <f t="shared" si="4"/>
        <v>25</v>
      </c>
      <c r="I5">
        <f t="shared" si="0"/>
        <v>1.0869565217391304</v>
      </c>
      <c r="K5" t="s">
        <v>27</v>
      </c>
      <c r="L5">
        <v>176</v>
      </c>
      <c r="M5">
        <v>589</v>
      </c>
      <c r="N5">
        <f t="shared" si="5"/>
        <v>992</v>
      </c>
      <c r="O5">
        <f t="shared" si="1"/>
        <v>3280</v>
      </c>
      <c r="P5" s="1">
        <f t="shared" si="6"/>
        <v>47299</v>
      </c>
      <c r="Q5">
        <f t="shared" si="2"/>
        <v>1425.3153058031291</v>
      </c>
      <c r="R5" s="1">
        <f t="shared" si="6"/>
        <v>45444.315305803131</v>
      </c>
    </row>
    <row r="6" spans="1:18" x14ac:dyDescent="0.15">
      <c r="A6">
        <v>105</v>
      </c>
      <c r="B6" t="s">
        <v>4</v>
      </c>
      <c r="C6" s="1">
        <v>44122</v>
      </c>
      <c r="D6" s="1">
        <v>44145</v>
      </c>
      <c r="E6" s="2">
        <f t="shared" si="3"/>
        <v>24</v>
      </c>
      <c r="F6">
        <f t="shared" si="7"/>
        <v>-272</v>
      </c>
      <c r="G6">
        <v>-256</v>
      </c>
      <c r="H6">
        <f t="shared" si="4"/>
        <v>17</v>
      </c>
      <c r="I6">
        <f t="shared" si="0"/>
        <v>0.70833333333333337</v>
      </c>
      <c r="K6" t="s">
        <v>28</v>
      </c>
      <c r="L6">
        <v>265</v>
      </c>
      <c r="M6">
        <v>907</v>
      </c>
      <c r="N6">
        <f t="shared" si="5"/>
        <v>1310</v>
      </c>
      <c r="O6">
        <f t="shared" si="1"/>
        <v>4938.636363636364</v>
      </c>
      <c r="P6" s="1">
        <f t="shared" si="6"/>
        <v>48957.636363636368</v>
      </c>
      <c r="Q6">
        <f t="shared" si="2"/>
        <v>2194.8403775270599</v>
      </c>
      <c r="R6" s="1">
        <f t="shared" si="6"/>
        <v>46213.840377527056</v>
      </c>
    </row>
    <row r="7" spans="1:18" x14ac:dyDescent="0.15">
      <c r="A7">
        <v>201</v>
      </c>
      <c r="B7" t="s">
        <v>5</v>
      </c>
      <c r="C7" s="1">
        <v>44146</v>
      </c>
      <c r="D7" s="1">
        <v>44171</v>
      </c>
      <c r="E7" s="2">
        <f t="shared" si="3"/>
        <v>26</v>
      </c>
      <c r="F7">
        <f t="shared" si="7"/>
        <v>-255</v>
      </c>
      <c r="G7">
        <v>-228</v>
      </c>
      <c r="H7">
        <f t="shared" si="4"/>
        <v>28</v>
      </c>
      <c r="I7">
        <f t="shared" si="0"/>
        <v>1.0769230769230769</v>
      </c>
      <c r="K7" t="s">
        <v>24</v>
      </c>
      <c r="L7">
        <v>294</v>
      </c>
      <c r="M7">
        <v>959</v>
      </c>
      <c r="N7">
        <f t="shared" si="5"/>
        <v>1362</v>
      </c>
      <c r="O7">
        <f t="shared" si="1"/>
        <v>5479.090909090909</v>
      </c>
      <c r="P7" s="1">
        <f t="shared" si="6"/>
        <v>49498.090909090912</v>
      </c>
      <c r="Q7">
        <f t="shared" si="2"/>
        <v>2320.674665985061</v>
      </c>
      <c r="R7" s="1">
        <f t="shared" si="6"/>
        <v>46339.674665985061</v>
      </c>
    </row>
    <row r="8" spans="1:18" x14ac:dyDescent="0.15">
      <c r="A8">
        <v>202</v>
      </c>
      <c r="B8" t="s">
        <v>6</v>
      </c>
      <c r="C8" s="1">
        <v>44172</v>
      </c>
      <c r="D8" s="1">
        <v>44187</v>
      </c>
      <c r="E8" s="2">
        <f t="shared" si="3"/>
        <v>16</v>
      </c>
      <c r="F8">
        <f t="shared" si="7"/>
        <v>-227</v>
      </c>
      <c r="G8">
        <v>-209</v>
      </c>
      <c r="H8">
        <f t="shared" si="4"/>
        <v>19</v>
      </c>
      <c r="I8">
        <f t="shared" si="0"/>
        <v>1.1875</v>
      </c>
      <c r="K8" t="s">
        <v>30</v>
      </c>
      <c r="L8" s="5">
        <v>294</v>
      </c>
      <c r="M8" s="5">
        <v>959</v>
      </c>
      <c r="N8">
        <f t="shared" si="5"/>
        <v>1362</v>
      </c>
      <c r="O8">
        <f t="shared" si="1"/>
        <v>5479.090909090909</v>
      </c>
      <c r="P8" s="1">
        <f t="shared" si="6"/>
        <v>49498.090909090912</v>
      </c>
      <c r="Q8">
        <f t="shared" si="2"/>
        <v>2320.674665985061</v>
      </c>
      <c r="R8" s="1">
        <f t="shared" si="6"/>
        <v>46339.674665985061</v>
      </c>
    </row>
    <row r="9" spans="1:18" x14ac:dyDescent="0.15">
      <c r="A9">
        <v>203</v>
      </c>
      <c r="B9" t="s">
        <v>7</v>
      </c>
      <c r="C9" s="1">
        <v>44188</v>
      </c>
      <c r="D9" s="1">
        <v>44202</v>
      </c>
      <c r="E9" s="2">
        <f t="shared" si="3"/>
        <v>15</v>
      </c>
      <c r="F9">
        <f t="shared" si="7"/>
        <v>-208</v>
      </c>
      <c r="G9">
        <v>-207</v>
      </c>
      <c r="H9">
        <f t="shared" si="4"/>
        <v>2</v>
      </c>
      <c r="I9">
        <f t="shared" si="0"/>
        <v>0.13333333333333333</v>
      </c>
    </row>
    <row r="10" spans="1:18" x14ac:dyDescent="0.15">
      <c r="A10">
        <v>301</v>
      </c>
      <c r="B10" t="s">
        <v>8</v>
      </c>
      <c r="C10" s="1">
        <v>44203</v>
      </c>
      <c r="D10" s="1">
        <v>44207</v>
      </c>
      <c r="E10" s="2">
        <f t="shared" si="3"/>
        <v>5</v>
      </c>
      <c r="F10">
        <f t="shared" si="7"/>
        <v>-206</v>
      </c>
      <c r="G10">
        <v>-205</v>
      </c>
      <c r="H10">
        <f t="shared" si="4"/>
        <v>2</v>
      </c>
      <c r="I10">
        <f>H10/E10</f>
        <v>0.4</v>
      </c>
      <c r="K10" t="s">
        <v>19</v>
      </c>
      <c r="L10">
        <f>AVERAGE(E:E)</f>
        <v>18.636363636363637</v>
      </c>
    </row>
    <row r="11" spans="1:18" x14ac:dyDescent="0.15">
      <c r="A11">
        <v>302</v>
      </c>
      <c r="B11" t="s">
        <v>35</v>
      </c>
      <c r="C11" s="1">
        <v>44207</v>
      </c>
      <c r="D11" s="1">
        <v>44212</v>
      </c>
      <c r="E11" s="2">
        <f t="shared" ref="E11:E12" si="8">D11-C11+1</f>
        <v>6</v>
      </c>
      <c r="F11">
        <f t="shared" ref="F11" si="9">G10+1</f>
        <v>-204</v>
      </c>
      <c r="G11">
        <v>-203</v>
      </c>
      <c r="H11">
        <f t="shared" ref="H11" si="10">G11-F11+1</f>
        <v>2</v>
      </c>
      <c r="I11">
        <f>H11/E11</f>
        <v>0.33333333333333331</v>
      </c>
      <c r="K11" t="s">
        <v>20</v>
      </c>
      <c r="L11">
        <f>AVEDEV(I:I)</f>
        <v>0.41324189644347736</v>
      </c>
    </row>
    <row r="12" spans="1:18" x14ac:dyDescent="0.15">
      <c r="A12">
        <v>303</v>
      </c>
      <c r="B12" t="s">
        <v>36</v>
      </c>
      <c r="C12" s="1">
        <v>44213</v>
      </c>
      <c r="D12" s="1">
        <v>44220</v>
      </c>
      <c r="E12" s="2">
        <f t="shared" si="8"/>
        <v>8</v>
      </c>
      <c r="F12">
        <f t="shared" ref="F12" si="11">G11+1</f>
        <v>-202</v>
      </c>
      <c r="G12">
        <v>-200</v>
      </c>
      <c r="H12">
        <f t="shared" ref="H12" si="12">G12-F12+1</f>
        <v>3</v>
      </c>
      <c r="I12">
        <f>H12/E12</f>
        <v>0.375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Q2:Q8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2021-01-24T12:20:28Z</dcterms:modified>
</cp:coreProperties>
</file>