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8" i="2" l="1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<sst xmlns="http://schemas.openxmlformats.org/spreadsheetml/2006/main" count="447" uniqueCount="444">
  <si>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</si>
  <si>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</si>
  <si>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</si>
  <si>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</si>
  <si>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</si>
  <si>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</si>
  <si>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</si>
  <si>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</si>
  <si>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</si>
  <si>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</si>
  <si>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</si>
  <si>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</si>
  <si>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</si>
  <si>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</si>
  <si>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</si>
  <si>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</si>
  <si>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</si>
  <si>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</si>
  <si>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</si>
  <si>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</si>
  <si>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</si>
  <si>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</si>
  <si>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</si>
  <si>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</si>
  <si>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</si>
  <si>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</si>
  <si>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</si>
  <si>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</si>
  <si>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</si>
  <si>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</si>
  <si>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</si>
  <si>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</si>
  <si>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</si>
  <si>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</si>
  <si>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</si>
  <si>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</si>
  <si>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</si>
  <si>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</si>
  <si>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</si>
  <si>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</si>
  <si>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</si>
  <si>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</si>
  <si>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</si>
  <si>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</si>
  <si>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</si>
  <si>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</si>
  <si>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</si>
  <si>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</si>
  <si>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</si>
  <si>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</si>
  <si>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</si>
  <si>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</si>
  <si>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</si>
  <si>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</si>
  <si>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</si>
  <si>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</si>
  <si>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</si>
  <si>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</si>
  <si>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</si>
  <si>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</si>
  <si>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</si>
  <si>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</si>
  <si>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</si>
  <si>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</si>
  <si>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</si>
  <si>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</si>
  <si>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</si>
  <si>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</si>
  <si>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</si>
  <si>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</si>
  <si>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</si>
  <si>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</si>
  <si>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</si>
  <si>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</si>
  <si>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</si>
  <si>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</si>
  <si>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</si>
  <si>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</si>
  <si>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</si>
  <si>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</si>
  <si>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</si>
  <si>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</si>
  <si>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</si>
  <si>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</si>
  <si>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</si>
  <si>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</si>
  <si>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</si>
  <si>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</si>
  <si>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</si>
  <si>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</si>
  <si>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</si>
  <si>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</si>
  <si>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</si>
  <si>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</si>
  <si>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</si>
  <si>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</si>
  <si>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</si>
  <si>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</si>
  <si>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</si>
  <si>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</si>
  <si>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</si>
  <si>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</si>
  <si>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</si>
  <si>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</si>
  <si>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</si>
  <si>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</si>
  <si>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</si>
  <si>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</si>
  <si>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</si>
  <si>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</si>
  <si>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</si>
  <si>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</si>
  <si>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</si>
  <si>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</si>
  <si>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</si>
  <si>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</si>
  <si>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</si>
  <si>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</si>
  <si>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</si>
  <si>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</si>
  <si>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</si>
  <si>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</si>
  <si>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</si>
  <si>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</si>
  <si>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</si>
  <si>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</si>
  <si>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</si>
  <si>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</si>
  <si>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</si>
  <si>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</si>
  <si>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</si>
  <si>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</si>
  <si>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</si>
  <si>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</si>
  <si>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</si>
  <si>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</si>
  <si>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</si>
  <si>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</si>
  <si>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</si>
  <si>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</si>
  <si>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</si>
  <si>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</si>
  <si>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</si>
  <si>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</si>
  <si>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</si>
  <si>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</si>
  <si>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</si>
  <si>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</si>
  <si>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</si>
  <si>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</si>
  <si>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</si>
  <si>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</si>
  <si>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</si>
  <si>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</si>
  <si>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</si>
  <si>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</si>
  <si>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</si>
  <si>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</si>
  <si>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</si>
  <si>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</si>
  <si>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</si>
  <si>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</si>
  <si>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</si>
  <si>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</si>
  <si>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</si>
  <si>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</si>
  <si>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</si>
  <si>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</si>
  <si>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</si>
  <si>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</si>
  <si>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</si>
  <si>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</si>
  <si>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</si>
  <si>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</si>
  <si>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</si>
  <si>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</si>
  <si>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</si>
  <si>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</si>
  <si>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</si>
  <si>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</si>
  <si>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</si>
  <si>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</si>
  <si>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</si>
  <si>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</si>
  <si>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</si>
  <si>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</si>
  <si>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</si>
  <si>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</si>
  <si>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</si>
  <si>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</si>
  <si>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</si>
  <si>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</si>
  <si>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</si>
  <si>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</si>
  <si>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</si>
  <si>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</si>
  <si>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</si>
  <si>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</si>
  <si>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</si>
  <si>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</si>
  <si>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</si>
  <si>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</si>
  <si>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</si>
  <si>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</si>
  <si>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</si>
  <si>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</si>
  <si>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</si>
  <si>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</si>
  <si>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</si>
  <si>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</si>
  <si>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</si>
  <si>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</si>
  <si>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</si>
  <si>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</si>
  <si>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</si>
  <si>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</si>
  <si>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</si>
  <si>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</si>
  <si>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</si>
  <si>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</si>
  <si>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</si>
  <si>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</si>
  <si>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</si>
  <si>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</si>
  <si>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</si>
  <si>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</si>
  <si>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</si>
  <si>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</si>
  <si>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</si>
  <si>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</si>
  <si>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</si>
  <si>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</si>
  <si>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</si>
  <si>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</si>
  <si>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</si>
  <si>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</si>
  <si>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</si>
  <si>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</si>
  <si>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</si>
  <si>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</si>
  <si>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</si>
  <si>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</si>
  <si>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</si>
  <si>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</si>
  <si>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</si>
  <si>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</si>
  <si>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</si>
  <si>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</si>
  <si>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</si>
  <si>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</si>
  <si>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</si>
  <si>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</si>
  <si>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</si>
  <si>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</si>
  <si>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</si>
  <si>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</si>
  <si>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</si>
  <si>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</si>
  <si>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</si>
  <si>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</si>
  <si>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</si>
  <si>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</si>
  <si>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</si>
  <si>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</si>
  <si>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</si>
  <si>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</si>
  <si>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</si>
  <si>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</si>
  <si>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</si>
  <si>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</si>
  <si>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</si>
  <si>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</si>
  <si>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</si>
  <si>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</si>
  <si>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</si>
  <si>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</si>
  <si>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</si>
  <si>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</si>
  <si>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</si>
  <si>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</si>
  <si>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</si>
  <si>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</si>
  <si>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</si>
  <si>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</si>
  <si>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</si>
  <si>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</si>
  <si>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</si>
  <si>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</si>
  <si>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</si>
  <si>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</si>
  <si>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</si>
  <si>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</si>
  <si>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</si>
  <si>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</si>
  <si>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</si>
  <si>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</si>
  <si>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</si>
  <si>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</si>
  <si>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</si>
  <si>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</si>
  <si>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</si>
  <si>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</si>
  <si>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</si>
  <si>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</si>
  <si>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</si>
  <si>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</si>
  <si>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</si>
  <si>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</si>
  <si>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</si>
  <si>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</si>
  <si>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</si>
  <si>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</si>
  <si>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</si>
  <si>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</si>
  <si>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</si>
  <si>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</si>
  <si>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</si>
  <si>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</si>
  <si>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</si>
  <si>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</si>
  <si>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</si>
  <si>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</si>
  <si>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</si>
  <si>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</si>
  <si>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</si>
  <si>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</si>
  <si>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</si>
  <si>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</si>
  <si>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</si>
  <si>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</si>
  <si>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</si>
  <si>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</si>
  <si>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</si>
  <si>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</si>
  <si>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</si>
  <si>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</si>
  <si>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</si>
  <si>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</si>
  <si>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</si>
  <si>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</si>
  <si>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</si>
  <si>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</si>
  <si>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</si>
  <si>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</si>
  <si>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</si>
  <si>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</si>
  <si>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</si>
  <si>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</si>
  <si>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</si>
  <si>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</si>
  <si>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</si>
  <si>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</si>
  <si>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</si>
  <si>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</si>
  <si>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</si>
  <si>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</si>
  <si>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</si>
  <si>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</si>
  <si>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</si>
  <si>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</si>
  <si>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</si>
  <si>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</si>
  <si>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</si>
  <si>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</si>
  <si>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</si>
  <si>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</si>
  <si>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</si>
  <si>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</si>
  <si>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</si>
  <si>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</si>
  <si>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</si>
  <si>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</si>
  <si>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</si>
  <si>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</si>
  <si>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</si>
  <si>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</si>
  <si>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</si>
  <si>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</si>
  <si>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</si>
  <si>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</si>
  <si>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</si>
  <si>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</si>
  <si>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</si>
  <si>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</si>
  <si>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</si>
  <si>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</si>
  <si>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</si>
  <si>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</si>
  <si>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</si>
  <si>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</si>
  <si>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</si>
  <si>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</si>
  <si>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</si>
  <si>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</si>
  <si>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</si>
  <si>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</si>
  <si>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</si>
  <si>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</si>
  <si>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</si>
  <si>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</si>
  <si>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</si>
  <si>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</si>
  <si>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</si>
  <si>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</si>
  <si>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</si>
  <si>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</si>
  <si>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</si>
  <si>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</si>
  <si>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</si>
  <si>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</si>
  <si>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</si>
  <si>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</si>
  <si>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</si>
  <si>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</si>
  <si>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</si>
  <si>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</si>
  <si>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</si>
  <si>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</si>
  <si>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</si>
  <si>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</si>
  <si>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</si>
  <si>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</si>
  <si>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</si>
  <si>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</si>
  <si>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</si>
  <si>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</si>
  <si>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</si>
  <si>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</si>
  <si>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</si>
  <si>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</si>
  <si>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</si>
  <si>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</si>
  <si>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</si>
  <si>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</si>
  <si>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</si>
  <si>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</si>
  <si>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</si>
  <si>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</si>
  <si>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</si>
  <si>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</si>
  <si>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</si>
  <si>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</si>
  <si>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</si>
  <si>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漢朝匈奴官制、汉武帝子嗣、人臣功五品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</si>
</sst>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3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3904"/>
        <c:axId val="101503208"/>
      </c:scatterChart>
      <c:valAx>
        <c:axId val="1854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03208"/>
        <c:crosses val="autoZero"/>
        <c:crossBetween val="midCat"/>
      </c:valAx>
      <c:valAx>
        <c:axId val="1015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pane ySplit="1" topLeftCell="A16" activePane="bottomLeft" state="frozen"/>
      <selection pane="bottomLeft" activeCell="A43" sqref="A43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680</v>
      </c>
      <c r="P2" s="1">
        <f>$C$2+O2</f>
        <v>44699</v>
      </c>
      <c r="Q2">
        <f>(M2-$F$2)*$L$11</f>
        <v>478.8664769959716</v>
      </c>
      <c r="R2" s="1">
        <f>$C$2+Q2</f>
        <v>44497.866476995972</v>
      </c>
    </row>
    <row r="3" spans="1:18" x14ac:dyDescent="0.15">
      <c r="A3">
        <v>102</v>
      </c>
      <c r="B3" t="str">
        <f t="shared" ref="B3:B44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780</v>
      </c>
      <c r="P3" s="1">
        <f t="shared" ref="P3:R8" si="6">$C$2+O3</f>
        <v>44799</v>
      </c>
      <c r="Q3">
        <f t="shared" ref="Q3:Q8" si="7">(M3-$F$2)*$L$11</f>
        <v>524.98523882543918</v>
      </c>
      <c r="R3" s="1">
        <f t="shared" si="6"/>
        <v>44543.985238825437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1180</v>
      </c>
      <c r="P4" s="1">
        <f t="shared" si="6"/>
        <v>45199</v>
      </c>
      <c r="Q4">
        <f t="shared" si="7"/>
        <v>632.59568309419683</v>
      </c>
      <c r="R4" s="1">
        <f t="shared" si="6"/>
        <v>44651.595683094194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1760</v>
      </c>
      <c r="P5" s="1">
        <f>$C$2+O5</f>
        <v>45779</v>
      </c>
      <c r="Q5">
        <f t="shared" si="7"/>
        <v>762.4968622471971</v>
      </c>
      <c r="R5" s="1">
        <f>$C$2+Q5</f>
        <v>44781.496862247201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2650</v>
      </c>
      <c r="P6" s="1">
        <f t="shared" si="6"/>
        <v>46669</v>
      </c>
      <c r="Q6">
        <f t="shared" si="7"/>
        <v>1006.9262999433752</v>
      </c>
      <c r="R6" s="1">
        <f t="shared" si="6"/>
        <v>45025.926299943378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2940</v>
      </c>
      <c r="P7" s="1">
        <f t="shared" si="6"/>
        <v>46959</v>
      </c>
      <c r="Q7">
        <f t="shared" si="7"/>
        <v>1046.8958935289138</v>
      </c>
      <c r="R7" s="1">
        <f t="shared" si="6"/>
        <v>45065.895893528912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2940</v>
      </c>
      <c r="P8" s="1">
        <f t="shared" si="6"/>
        <v>46959</v>
      </c>
      <c r="Q8">
        <f t="shared" si="7"/>
        <v>1046.8958935289138</v>
      </c>
      <c r="R8" s="1">
        <f>$C$2+Q8</f>
        <v>45065.895893528912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0.76864603049112612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4">D42-C42+1</f>
        <v>8</v>
      </c>
      <c r="F42">
        <f t="shared" si="8"/>
        <v>27</v>
      </c>
      <c r="G42" s="2">
        <v>29</v>
      </c>
      <c r="H42">
        <f t="shared" ref="H42" si="35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6">D43-C43+1</f>
        <v>6</v>
      </c>
      <c r="F43">
        <f t="shared" si="8"/>
        <v>30</v>
      </c>
      <c r="G43" s="2">
        <v>35</v>
      </c>
      <c r="H43">
        <f t="shared" ref="H43" si="37">IF(F43*G43&lt;0,ABS(F43)+ABS(G43),G43-F43+1)</f>
        <v>6</v>
      </c>
      <c r="I43">
        <f>E43/H43</f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8">D44-C44+1</f>
        <v>8</v>
      </c>
      <c r="F44">
        <f t="shared" si="8"/>
        <v>36</v>
      </c>
      <c r="G44" s="2">
        <v>46</v>
      </c>
      <c r="H44">
        <f t="shared" ref="H44" si="39">IF(F44*G44&lt;0,ABS(F44)+ABS(G44),G44-F44+1)</f>
        <v>11</v>
      </c>
      <c r="I44">
        <f>E44/H44</f>
        <v>0.72727272727272729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9" activePane="bottomLeft" state="frozen"/>
      <selection pane="bottomLeft" activeCell="F36" sqref="F36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[卷5](5_筆記/资治通鉴5.html)|周紀五|-272|-256|孔子世系简图(至秦)、秦始皇关系图||周赧王43年至59年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[卷10](5_筆記/资治通鉴10.html)|漢紀二|-204|-203||周礼宴请等级、韓信戰役表|楚漢3年至4年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[卷11](5_筆記/资治通鉴11.html)|漢紀三|-202|-200||诏书形式、驿站交通规格、鞋类型|漢高祖5年至7年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[卷13](5_筆記/资治通鉴13.html)|漢紀五|-187|-178|諸呂世系圖|汉惠帝挂名子嗣表|漢高后共8年、漢文帝至2年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[卷14](5_筆記/资治通鉴14.html)|漢紀六|-177|-170||汉历代皇帝生前庙名、大夫罪名表、各类彗星|漢文帝3年至10年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[卷15](5_筆記/资治通鉴15.html)|漢紀七|-169|-155||秦汉三公九卿概要|漢文帝11年至23年、漢景帝至2年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[卷16](5_筆記/资治通鉴16.html)|漢紀八|-154|-141|七国之乱世系图、臧兒田竇世系圖|汉徭役类型|漢景帝3年至16年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[卷19](5_筆記/资治通鉴19.html)|漢紀十一|-124|-119|淮南衡山谋反世系、死守外戚的平阳侯曹氏|武功爵表、张骞两次探索各国纪要、白鹿皮币|漢武帝17年至22年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[卷20](5_筆記/资治通鉴20.html)|漢紀十二|-118|-110||西南诸夷|漢武帝17年至23年至31年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t="s">
        <v>372</v>
      </c>
      <c r="I23" t="str">
        <f t="shared" si="0"/>
        <v>[卷22](5_筆記/资治通鉴22.html)|漢紀十四|-98|-87||漢朝匈奴官制、汉武帝子嗣、人臣功五品|漢武帝43年至54年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412</v>
      </c>
      <c r="H24" t="s">
        <v>373</v>
      </c>
      <c r="I24" t="str">
        <f t="shared" si="0"/>
        <v>[卷23](5_筆記/资治通鉴23.html)|漢紀十五|-86|-75|匈奴五单于争立背景、假設蓋主嫁王充、上官皇后世系||漢昭帝至12年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413</v>
      </c>
      <c r="G25" t="s">
        <v>414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415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417</v>
      </c>
      <c r="G28" t="s">
        <v>416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418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419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420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421</v>
      </c>
      <c r="G32" t="s">
        <v>422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423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424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425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427</v>
      </c>
      <c r="G36" t="s">
        <v>426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428</v>
      </c>
      <c r="H37" t="s">
        <v>429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431</v>
      </c>
      <c r="H38" t="s">
        <v>430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433</v>
      </c>
      <c r="H39" s="11" t="s">
        <v>432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435</v>
      </c>
      <c r="H40" s="11" t="s">
        <v>434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436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438</v>
      </c>
      <c r="H42" s="11" t="s">
        <v>437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439</v>
      </c>
      <c r="H43" t="s">
        <v>440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442</v>
      </c>
      <c r="H44" t="s">
        <v>441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2021-09-05T06:24:43Z</dcterms:modified>
</cp:coreProperties>
</file>