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25" i="1" l="1"/>
  <c r="H25" i="1"/>
  <c r="E25" i="1"/>
  <c r="E24" i="1" l="1"/>
  <c r="H24" i="1"/>
  <c r="I24" i="1" l="1"/>
  <c r="H23" i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<sst xmlns="http://schemas.openxmlformats.org/spreadsheetml/2006/main" count="378" uniqueCount="375">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</sst>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2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1552"/>
        <c:axId val="211335008"/>
      </c:scatterChart>
      <c:valAx>
        <c:axId val="2113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35008"/>
        <c:crosses val="autoZero"/>
        <c:crossBetween val="midCat"/>
      </c:valAx>
      <c:valAx>
        <c:axId val="2113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G25" sqref="G25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889.66666666666674</v>
      </c>
      <c r="P2" s="1">
        <f>$C$2+O2</f>
        <v>44908.666666666664</v>
      </c>
      <c r="Q2">
        <f>(M2-$F$2)*$L$11</f>
        <v>525.49644896886946</v>
      </c>
      <c r="R2" s="1">
        <f>$C$2+Q2</f>
        <v>44544.496448968872</v>
      </c>
    </row>
    <row r="3" spans="1:18" x14ac:dyDescent="0.15">
      <c r="A3">
        <v>102</v>
      </c>
      <c r="B3" t="str">
        <f t="shared" ref="B3:B26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1020.5</v>
      </c>
      <c r="P3" s="1">
        <f t="shared" ref="P3:R8" si="6">$C$2+O3</f>
        <v>45039.5</v>
      </c>
      <c r="Q3">
        <f t="shared" ref="Q3:Q8" si="7">(M3-$F$2)*$L$11</f>
        <v>576.10605882140896</v>
      </c>
      <c r="R3" s="1">
        <f t="shared" si="6"/>
        <v>44595.10605882141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1543.8333333333335</v>
      </c>
      <c r="P4" s="1">
        <f t="shared" si="6"/>
        <v>45562.833333333336</v>
      </c>
      <c r="Q4">
        <f t="shared" si="7"/>
        <v>694.19514847733467</v>
      </c>
      <c r="R4" s="1">
        <f t="shared" si="6"/>
        <v>44713.195148477338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2302.666666666667</v>
      </c>
      <c r="P5" s="1">
        <f>$C$2+O5</f>
        <v>46321.666666666664</v>
      </c>
      <c r="Q5">
        <f t="shared" si="7"/>
        <v>836.7455495619879</v>
      </c>
      <c r="R5" s="1">
        <f>$C$2+Q5</f>
        <v>44855.745549561987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3467.0833333333335</v>
      </c>
      <c r="P6" s="1">
        <f t="shared" si="6"/>
        <v>47486.083333333336</v>
      </c>
      <c r="Q6">
        <f t="shared" si="7"/>
        <v>1104.9764817804478</v>
      </c>
      <c r="R6" s="1">
        <f t="shared" si="6"/>
        <v>45123.976481780446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3846.5</v>
      </c>
      <c r="P7" s="1">
        <f t="shared" si="6"/>
        <v>47865.5</v>
      </c>
      <c r="Q7">
        <f t="shared" si="7"/>
        <v>1148.8381436526488</v>
      </c>
      <c r="R7" s="1">
        <f t="shared" si="6"/>
        <v>45167.838143652647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3846.5</v>
      </c>
      <c r="P8" s="1">
        <f t="shared" si="6"/>
        <v>47865.5</v>
      </c>
      <c r="Q8">
        <f t="shared" si="7"/>
        <v>1148.8381436526488</v>
      </c>
      <c r="R8" s="1">
        <f>$C$2+Q8</f>
        <v>45167.838143652647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13.083333333333334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5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0.8434934975423265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ref="H24" si="18">G24-F24+1</f>
        <v>12</v>
      </c>
      <c r="I24">
        <f t="shared" ref="I24" si="19">E24/H24</f>
        <v>0.83333333333333337</v>
      </c>
    </row>
    <row r="25" spans="1:9" x14ac:dyDescent="0.15">
      <c r="A25">
        <v>316</v>
      </c>
      <c r="B25" t="str">
        <f t="shared" si="1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ref="H25" si="20">G25-F25+1</f>
        <v>7</v>
      </c>
      <c r="I25">
        <f t="shared" ref="I25" si="21">E25/H25</f>
        <v>1.2857142857142858</v>
      </c>
    </row>
    <row r="26" spans="1:9" x14ac:dyDescent="0.15">
      <c r="A26">
        <v>317</v>
      </c>
      <c r="B26" t="str">
        <f t="shared" si="1"/>
        <v>卷25</v>
      </c>
    </row>
    <row r="32" spans="1:9" x14ac:dyDescent="0.15">
      <c r="C32" s="2"/>
      <c r="D32" s="2"/>
    </row>
    <row r="33" spans="3:4" x14ac:dyDescent="0.15">
      <c r="C33" s="2"/>
      <c r="D33" s="2"/>
    </row>
    <row r="34" spans="3:4" x14ac:dyDescent="0.15">
      <c r="C34" s="2"/>
      <c r="D34" s="2"/>
    </row>
    <row r="35" spans="3:4" x14ac:dyDescent="0.15">
      <c r="C35" s="2"/>
      <c r="D35" s="2"/>
    </row>
    <row r="36" spans="3:4" x14ac:dyDescent="0.15">
      <c r="C36" s="2"/>
      <c r="D36" s="2"/>
    </row>
    <row r="37" spans="3:4" x14ac:dyDescent="0.15">
      <c r="C37" s="2"/>
      <c r="D37" s="2"/>
    </row>
    <row r="38" spans="3:4" x14ac:dyDescent="0.15">
      <c r="C38" s="2"/>
      <c r="D38" s="2"/>
    </row>
    <row r="39" spans="3:4" x14ac:dyDescent="0.15">
      <c r="C39" s="2"/>
      <c r="D39" s="2"/>
    </row>
    <row r="40" spans="3:4" x14ac:dyDescent="0.15">
      <c r="C40" s="2"/>
      <c r="D40" s="2"/>
    </row>
    <row r="41" spans="3:4" x14ac:dyDescent="0.15">
      <c r="C41" s="2"/>
      <c r="D41" s="2"/>
    </row>
    <row r="42" spans="3:4" x14ac:dyDescent="0.15">
      <c r="C42" s="2"/>
      <c r="D42" s="2"/>
    </row>
    <row r="43" spans="3:4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pane ySplit="1" topLeftCell="A2" activePane="bottomLeft" state="frozen"/>
      <selection pane="bottomLeft" activeCell="G25" sqref="G25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374</v>
      </c>
      <c r="G25" t="str">
        <f t="shared" si="0"/>
        <v>[卷24](筆記/资治通鉴24.html)|漢紀十六|-74|-68|漢昭帝13年、漢廢帝、漢宣帝至6年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0</v>
      </c>
      <c r="E26">
        <f>VLOOKUP($A26,統計!$A:$G,7,)</f>
        <v>0</v>
      </c>
      <c r="G26" t="str">
        <f t="shared" si="0"/>
        <v>[卷25](筆記/资治通鉴25.html)|漢紀十七|0|0|</v>
      </c>
    </row>
    <row r="27" spans="1:7" x14ac:dyDescent="0.15">
      <c r="A27">
        <v>318</v>
      </c>
      <c r="B27" t="e">
        <f>VLOOKUP($A27,統計!$A:$G,2,)</f>
        <v>#N/A</v>
      </c>
      <c r="C27" t="s">
        <v>55</v>
      </c>
      <c r="D27" t="e">
        <f>VLOOKUP($A27,統計!$A:$G,6,)</f>
        <v>#N/A</v>
      </c>
      <c r="E27" t="e">
        <f>VLOOKUP($A27,統計!$A:$G,7,)</f>
        <v>#N/A</v>
      </c>
      <c r="G27" t="e">
        <f t="shared" si="0"/>
        <v>#N/A</v>
      </c>
    </row>
    <row r="28" spans="1:7" x14ac:dyDescent="0.15">
      <c r="A28">
        <v>319</v>
      </c>
      <c r="B28" t="e">
        <f>VLOOKUP($A28,統計!$A:$G,2,)</f>
        <v>#N/A</v>
      </c>
      <c r="C28" t="s">
        <v>56</v>
      </c>
      <c r="D28" t="e">
        <f>VLOOKUP($A28,統計!$A:$G,6,)</f>
        <v>#N/A</v>
      </c>
      <c r="E28" t="e">
        <f>VLOOKUP($A28,統計!$A:$G,7,)</f>
        <v>#N/A</v>
      </c>
      <c r="G28" t="e">
        <f t="shared" si="0"/>
        <v>#N/A</v>
      </c>
    </row>
    <row r="29" spans="1:7" x14ac:dyDescent="0.15">
      <c r="A29">
        <v>320</v>
      </c>
      <c r="B29" t="e">
        <f>VLOOKUP($A29,統計!$A:$G,2,)</f>
        <v>#N/A</v>
      </c>
      <c r="C29" t="s">
        <v>57</v>
      </c>
      <c r="D29" t="e">
        <f>VLOOKUP($A29,統計!$A:$G,6,)</f>
        <v>#N/A</v>
      </c>
      <c r="E29" t="e">
        <f>VLOOKUP($A29,統計!$A:$G,7,)</f>
        <v>#N/A</v>
      </c>
      <c r="G29" t="e">
        <f t="shared" si="0"/>
        <v>#N/A</v>
      </c>
    </row>
    <row r="30" spans="1:7" x14ac:dyDescent="0.15">
      <c r="A30">
        <v>321</v>
      </c>
      <c r="B30" t="e">
        <f>VLOOKUP($A30,統計!$A:$G,2,)</f>
        <v>#N/A</v>
      </c>
      <c r="C30" t="s">
        <v>58</v>
      </c>
      <c r="D30" t="e">
        <f>VLOOKUP($A30,統計!$A:$G,6,)</f>
        <v>#N/A</v>
      </c>
      <c r="E30" t="e">
        <f>VLOOKUP($A30,統計!$A:$G,7,)</f>
        <v>#N/A</v>
      </c>
      <c r="G30" t="e">
        <f t="shared" si="0"/>
        <v>#N/A</v>
      </c>
    </row>
    <row r="31" spans="1:7" x14ac:dyDescent="0.15">
      <c r="A31">
        <v>322</v>
      </c>
      <c r="B31" t="e">
        <f>VLOOKUP($A31,統計!$A:$G,2,)</f>
        <v>#N/A</v>
      </c>
      <c r="C31" t="s">
        <v>59</v>
      </c>
      <c r="D31" t="e">
        <f>VLOOKUP($A31,統計!$A:$G,6,)</f>
        <v>#N/A</v>
      </c>
      <c r="E31" t="e">
        <f>VLOOKUP($A31,統計!$A:$G,7,)</f>
        <v>#N/A</v>
      </c>
      <c r="G31" t="e">
        <f t="shared" si="0"/>
        <v>#N/A</v>
      </c>
    </row>
    <row r="32" spans="1:7" x14ac:dyDescent="0.15">
      <c r="A32">
        <v>323</v>
      </c>
      <c r="B32" t="e">
        <f>VLOOKUP($A32,統計!$A:$G,2,)</f>
        <v>#N/A</v>
      </c>
      <c r="C32" t="s">
        <v>60</v>
      </c>
      <c r="D32" t="e">
        <f>VLOOKUP($A32,統計!$A:$G,6,)</f>
        <v>#N/A</v>
      </c>
      <c r="E32" t="e">
        <f>VLOOKUP($A32,統計!$A:$G,7,)</f>
        <v>#N/A</v>
      </c>
      <c r="G32" t="e">
        <f t="shared" si="0"/>
        <v>#N/A</v>
      </c>
    </row>
    <row r="33" spans="1:7" x14ac:dyDescent="0.15">
      <c r="A33">
        <v>324</v>
      </c>
      <c r="B33" t="e">
        <f>VLOOKUP($A33,統計!$A:$G,2,)</f>
        <v>#N/A</v>
      </c>
      <c r="C33" t="s">
        <v>61</v>
      </c>
      <c r="D33" t="e">
        <f>VLOOKUP($A33,統計!$A:$G,6,)</f>
        <v>#N/A</v>
      </c>
      <c r="E33" t="e">
        <f>VLOOKUP($A33,統計!$A:$G,7,)</f>
        <v>#N/A</v>
      </c>
      <c r="G33" t="e">
        <f t="shared" si="0"/>
        <v>#N/A</v>
      </c>
    </row>
    <row r="34" spans="1:7" x14ac:dyDescent="0.15">
      <c r="A34">
        <v>325</v>
      </c>
      <c r="B34" t="e">
        <f>VLOOKUP($A34,統計!$A:$G,2,)</f>
        <v>#N/A</v>
      </c>
      <c r="C34" t="s">
        <v>62</v>
      </c>
      <c r="D34" t="e">
        <f>VLOOKUP($A34,統計!$A:$G,6,)</f>
        <v>#N/A</v>
      </c>
      <c r="E34" t="e">
        <f>VLOOKUP($A34,統計!$A:$G,7,)</f>
        <v>#N/A</v>
      </c>
      <c r="G34" t="e">
        <f t="shared" si="0"/>
        <v>#N/A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2021-05-09T05:08:22Z</dcterms:modified>
</cp:coreProperties>
</file>