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2" i="1"/>
  <c r="I3" i="1"/>
  <c r="I4" i="1"/>
  <c r="I5" i="1"/>
  <c r="I6" i="1"/>
  <c r="I7" i="1"/>
  <c r="I8" i="1"/>
  <c r="I9" i="1"/>
  <c r="I10" i="1"/>
  <c r="I11" i="1"/>
  <c r="I12" i="1"/>
  <c r="I13" i="1"/>
  <c r="I14" i="1"/>
  <c r="I2" i="1"/>
  <c r="P5" i="1"/>
  <c r="O4" i="1"/>
  <c r="N4" i="1"/>
  <c r="H14" i="1"/>
  <c r="F14" i="1"/>
  <c r="E14" i="1"/>
  <c r="H13" i="1" l="1"/>
  <c r="F13" i="1"/>
  <c r="E13" i="1"/>
  <c r="F12" i="1" l="1"/>
  <c r="H12" i="1" s="1"/>
  <c r="E12" i="1"/>
  <c r="F11" i="1" l="1"/>
  <c r="H11" i="1" s="1"/>
  <c r="E11" i="1"/>
  <c r="N3" i="1" l="1"/>
  <c r="N5" i="1"/>
  <c r="N6" i="1"/>
  <c r="N7" i="1"/>
  <c r="N8" i="1"/>
  <c r="N2" i="1"/>
  <c r="E3" i="1"/>
  <c r="E4" i="1"/>
  <c r="E5" i="1"/>
  <c r="E6" i="1"/>
  <c r="E7" i="1"/>
  <c r="E8" i="1"/>
  <c r="E9" i="1"/>
  <c r="E10" i="1"/>
  <c r="E2" i="1"/>
  <c r="H3" i="1"/>
  <c r="H2" i="1"/>
  <c r="F10" i="1"/>
  <c r="H10" i="1" s="1"/>
  <c r="F9" i="1"/>
  <c r="H9" i="1" s="1"/>
  <c r="F8" i="1"/>
  <c r="H8" i="1" s="1"/>
  <c r="F7" i="1"/>
  <c r="H7" i="1" s="1"/>
  <c r="F6" i="1"/>
  <c r="H6" i="1" s="1"/>
  <c r="F5" i="1"/>
  <c r="H5" i="1" s="1"/>
  <c r="F4" i="1"/>
  <c r="H4" i="1" s="1"/>
  <c r="L10" i="1" l="1"/>
  <c r="L11" i="1"/>
  <c r="R5" i="1" s="1"/>
  <c r="O3" i="1" l="1"/>
  <c r="P3" i="1" s="1"/>
  <c r="O5" i="1"/>
  <c r="O7" i="1"/>
  <c r="P7" i="1" s="1"/>
  <c r="O2" i="1"/>
  <c r="P2" i="1" s="1"/>
  <c r="P4" i="1"/>
  <c r="O6" i="1"/>
  <c r="P6" i="1" s="1"/>
  <c r="O8" i="1"/>
  <c r="P8" i="1" s="1"/>
  <c r="R4" i="1"/>
  <c r="R6" i="1"/>
  <c r="R8" i="1"/>
  <c r="R3" i="1"/>
  <c r="R7" i="1"/>
  <c r="R2" i="1"/>
</calcChain>
</file>

<file path=xl/sharedStrings.xml><?xml version="1.0" encoding="utf-8"?>
<sst xmlns="http://schemas.openxmlformats.org/spreadsheetml/2006/main" count="39" uniqueCount="39">
  <si>
    <t>卷1</t>
    <phoneticPr fontId="1" type="noConversion"/>
  </si>
  <si>
    <t>卷2</t>
  </si>
  <si>
    <t>卷3</t>
  </si>
  <si>
    <t>卷4</t>
  </si>
  <si>
    <t>卷5</t>
  </si>
  <si>
    <t>卷6</t>
  </si>
  <si>
    <t>卷7</t>
  </si>
  <si>
    <t>卷8</t>
  </si>
  <si>
    <t>卷9</t>
  </si>
  <si>
    <t>卷目</t>
    <phoneticPr fontId="1" type="noConversion"/>
  </si>
  <si>
    <t>閱讀起始</t>
    <phoneticPr fontId="1" type="noConversion"/>
  </si>
  <si>
    <t>閱讀結束</t>
    <phoneticPr fontId="1" type="noConversion"/>
  </si>
  <si>
    <t>年代起始</t>
    <phoneticPr fontId="1" type="noConversion"/>
  </si>
  <si>
    <t>年代結束</t>
    <phoneticPr fontId="1" type="noConversion"/>
  </si>
  <si>
    <t>閱讀天數</t>
    <phoneticPr fontId="1" type="noConversion"/>
  </si>
  <si>
    <t>跨越年</t>
    <phoneticPr fontId="1" type="noConversion"/>
  </si>
  <si>
    <t>索引號</t>
    <phoneticPr fontId="1" type="noConversion"/>
  </si>
  <si>
    <t>總年數</t>
    <phoneticPr fontId="1" type="noConversion"/>
  </si>
  <si>
    <t>天/卷</t>
    <phoneticPr fontId="1" type="noConversion"/>
  </si>
  <si>
    <t>截止卷</t>
    <phoneticPr fontId="1" type="noConversion"/>
  </si>
  <si>
    <t>截止年</t>
    <phoneticPr fontId="1" type="noConversion"/>
  </si>
  <si>
    <t>漢朝</t>
    <phoneticPr fontId="1" type="noConversion"/>
  </si>
  <si>
    <t>全書</t>
    <phoneticPr fontId="1" type="noConversion"/>
  </si>
  <si>
    <t>三國</t>
    <phoneticPr fontId="1" type="noConversion"/>
  </si>
  <si>
    <t>晉朝</t>
    <phoneticPr fontId="1" type="noConversion"/>
  </si>
  <si>
    <t>南北朝</t>
    <phoneticPr fontId="1" type="noConversion"/>
  </si>
  <si>
    <t>唐朝</t>
    <phoneticPr fontId="1" type="noConversion"/>
  </si>
  <si>
    <t>篇幅</t>
    <phoneticPr fontId="1" type="noConversion"/>
  </si>
  <si>
    <t>自定義</t>
    <phoneticPr fontId="1" type="noConversion"/>
  </si>
  <si>
    <t>按卷預估總天數</t>
    <phoneticPr fontId="1" type="noConversion"/>
  </si>
  <si>
    <t>按卷預估完成時間</t>
    <phoneticPr fontId="1" type="noConversion"/>
  </si>
  <si>
    <t>按年預估總天數</t>
    <phoneticPr fontId="1" type="noConversion"/>
  </si>
  <si>
    <t>按年預估完成時間</t>
    <phoneticPr fontId="1" type="noConversion"/>
  </si>
  <si>
    <t>卷10</t>
  </si>
  <si>
    <t>卷11</t>
  </si>
  <si>
    <t>卷12</t>
  </si>
  <si>
    <t>卷13</t>
  </si>
  <si>
    <t>一天看幾年</t>
    <phoneticPr fontId="1" type="noConversion"/>
  </si>
  <si>
    <t>天/年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</si>
</sst>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0" fontId="0" fillId="0" borderId="0" xfId="0" applyNumberFormat="1"/>
    <xf numFmtId="0" fontId="2" fillId="0" borderId="0" xfId="0" applyFont="1"/>
    <xf numFmtId="0" fontId="2" fillId="0" borderId="0" xfId="0" applyNumberFormat="1" applyFont="1"/>
    <xf numFmtId="0" fontId="2" fillId="2" borderId="0" xfId="0" applyFont="1" applyFill="1"/>
    <xf numFmtId="0" fontId="2" fillId="3" borderId="0" xfId="0" applyFont="1" applyFill="1"/>
    <xf numFmtId="14" fontId="2" fillId="2" borderId="0" xfId="0" applyNumberFormat="1" applyFont="1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閱讀速度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一天看幾年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Sheet1!$B$2:$B$14</c:f>
              <c:strCache>
                <c:ptCount val="13"/>
                <c:pt idx="0">
                  <c:v>卷1</c:v>
                </c:pt>
                <c:pt idx="1">
                  <c:v>卷2</c:v>
                </c:pt>
                <c:pt idx="2">
                  <c:v>卷3</c:v>
                </c:pt>
                <c:pt idx="3">
                  <c:v>卷4</c:v>
                </c:pt>
                <c:pt idx="4">
                  <c:v>卷5</c:v>
                </c:pt>
                <c:pt idx="5">
                  <c:v>卷6</c:v>
                </c:pt>
                <c:pt idx="6">
                  <c:v>卷7</c:v>
                </c:pt>
                <c:pt idx="7">
                  <c:v>卷8</c:v>
                </c:pt>
                <c:pt idx="8">
                  <c:v>卷9</c:v>
                </c:pt>
                <c:pt idx="9">
                  <c:v>卷10</c:v>
                </c:pt>
                <c:pt idx="10">
                  <c:v>卷11</c:v>
                </c:pt>
                <c:pt idx="11">
                  <c:v>卷12</c:v>
                </c:pt>
                <c:pt idx="12">
                  <c:v>卷13</c:v>
                </c:pt>
              </c:strCache>
            </c:strRef>
          </c:xVal>
          <c:yVal>
            <c:numRef>
              <c:f>Sheet1!$I$2:$I$14</c:f>
              <c:numCache>
                <c:formatCode>General</c:formatCode>
                <c:ptCount val="13"/>
                <c:pt idx="0">
                  <c:v>0.68571428571428572</c:v>
                </c:pt>
                <c:pt idx="1">
                  <c:v>0.6</c:v>
                </c:pt>
                <c:pt idx="2">
                  <c:v>1.2173913043478262</c:v>
                </c:pt>
                <c:pt idx="3">
                  <c:v>0.92</c:v>
                </c:pt>
                <c:pt idx="4">
                  <c:v>1.411764705882353</c:v>
                </c:pt>
                <c:pt idx="5">
                  <c:v>0.9285714285714286</c:v>
                </c:pt>
                <c:pt idx="6">
                  <c:v>0.84210526315789469</c:v>
                </c:pt>
                <c:pt idx="7">
                  <c:v>7.5</c:v>
                </c:pt>
                <c:pt idx="8">
                  <c:v>2.5</c:v>
                </c:pt>
                <c:pt idx="9">
                  <c:v>3</c:v>
                </c:pt>
                <c:pt idx="10">
                  <c:v>2.6666666666666665</c:v>
                </c:pt>
                <c:pt idx="11">
                  <c:v>0.75</c:v>
                </c:pt>
                <c:pt idx="12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9400"/>
        <c:axId val="231574176"/>
      </c:scatterChart>
      <c:valAx>
        <c:axId val="4149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卷目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1574176"/>
        <c:crosses val="autoZero"/>
        <c:crossBetween val="midCat"/>
      </c:valAx>
      <c:valAx>
        <c:axId val="23157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每年所需天數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49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90487</xdr:colOff>
      <xdr:row>11</xdr:row>
      <xdr:rowOff>109537</xdr:rowOff>
    </xdr:from>
    <xdr:to>
      <xdr:col>15</xdr:col>
      <xdr:colOff>671512</xdr:colOff>
      <xdr:row>27</xdr:row>
      <xdr:rowOff>109537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4"/>
  <sheetViews>
    <sheetView tabSelected="1" workbookViewId="0">
      <selection activeCell="P5" sqref="P5"/>
    </sheetView>
  </sheetViews>
  <sheetFormatPr defaultRowHeight="13.5" x14ac:dyDescent="0.15"/>
  <cols>
    <col min="1" max="1" width="7.75" bestFit="1" customWidth="1"/>
    <col min="2" max="2" width="5.75" bestFit="1" customWidth="1"/>
    <col min="3" max="4" width="11.625" style="1" bestFit="1" customWidth="1"/>
    <col min="5" max="5" width="9.75" style="2" bestFit="1" customWidth="1"/>
    <col min="6" max="7" width="9.75" bestFit="1" customWidth="1"/>
    <col min="8" max="8" width="7.75" bestFit="1" customWidth="1"/>
    <col min="9" max="9" width="14.125" bestFit="1" customWidth="1"/>
    <col min="15" max="15" width="16.375" bestFit="1" customWidth="1"/>
    <col min="16" max="16" width="18.625" bestFit="1" customWidth="1"/>
    <col min="17" max="17" width="16.375" bestFit="1" customWidth="1"/>
    <col min="18" max="18" width="18.625" customWidth="1"/>
  </cols>
  <sheetData>
    <row r="1" spans="1:18" s="3" customFormat="1" x14ac:dyDescent="0.15">
      <c r="A1" s="5" t="s">
        <v>16</v>
      </c>
      <c r="B1" s="5" t="s">
        <v>9</v>
      </c>
      <c r="C1" s="7" t="s">
        <v>10</v>
      </c>
      <c r="D1" s="7" t="s">
        <v>11</v>
      </c>
      <c r="E1" s="4" t="s">
        <v>14</v>
      </c>
      <c r="F1" s="3" t="s">
        <v>12</v>
      </c>
      <c r="G1" s="5" t="s">
        <v>13</v>
      </c>
      <c r="H1" s="3" t="s">
        <v>15</v>
      </c>
      <c r="I1" s="3" t="s">
        <v>37</v>
      </c>
      <c r="K1" s="3" t="s">
        <v>27</v>
      </c>
      <c r="L1" s="3" t="s">
        <v>19</v>
      </c>
      <c r="M1" s="3" t="s">
        <v>20</v>
      </c>
      <c r="N1" s="3" t="s">
        <v>17</v>
      </c>
      <c r="O1" s="3" t="s">
        <v>29</v>
      </c>
      <c r="P1" s="6" t="s">
        <v>30</v>
      </c>
      <c r="Q1" s="3" t="s">
        <v>31</v>
      </c>
      <c r="R1" s="6" t="s">
        <v>32</v>
      </c>
    </row>
    <row r="2" spans="1:18" x14ac:dyDescent="0.15">
      <c r="A2">
        <v>101</v>
      </c>
      <c r="B2" t="s">
        <v>0</v>
      </c>
      <c r="C2" s="1">
        <v>44019</v>
      </c>
      <c r="D2" s="1">
        <v>44042</v>
      </c>
      <c r="E2" s="2">
        <f>D2-C2+1</f>
        <v>24</v>
      </c>
      <c r="F2">
        <v>-403</v>
      </c>
      <c r="G2">
        <v>-369</v>
      </c>
      <c r="H2">
        <f>G2-F2+1</f>
        <v>35</v>
      </c>
      <c r="I2">
        <f>E2/H2</f>
        <v>0.68571428571428572</v>
      </c>
      <c r="K2" t="s">
        <v>21</v>
      </c>
      <c r="L2">
        <v>68</v>
      </c>
      <c r="M2">
        <v>220</v>
      </c>
      <c r="N2">
        <f>M2-$F$2</f>
        <v>623</v>
      </c>
      <c r="O2">
        <f t="shared" ref="O2:O8" si="0">L2*$L$10</f>
        <v>1171.6923076923076</v>
      </c>
      <c r="P2" s="1">
        <f>$C$2+O2</f>
        <v>45190.692307692305</v>
      </c>
      <c r="Q2">
        <f>(M2-$F$2)*$L$11</f>
        <v>793.14765570079203</v>
      </c>
      <c r="R2" s="1">
        <f>$C$2+Q2</f>
        <v>44812.147655700792</v>
      </c>
    </row>
    <row r="3" spans="1:18" x14ac:dyDescent="0.15">
      <c r="A3">
        <v>102</v>
      </c>
      <c r="B3" t="s">
        <v>1</v>
      </c>
      <c r="C3" s="1">
        <v>44042</v>
      </c>
      <c r="D3" s="1">
        <v>44071</v>
      </c>
      <c r="E3" s="2">
        <f t="shared" ref="E3:E10" si="1">D3-C3+1</f>
        <v>30</v>
      </c>
      <c r="F3">
        <v>-370</v>
      </c>
      <c r="G3">
        <v>-321</v>
      </c>
      <c r="H3">
        <f t="shared" ref="H3:H10" si="2">G3-F3+1</f>
        <v>50</v>
      </c>
      <c r="I3">
        <f t="shared" ref="I3:I14" si="3">E3/H3</f>
        <v>0.6</v>
      </c>
      <c r="K3" t="s">
        <v>23</v>
      </c>
      <c r="L3">
        <v>78</v>
      </c>
      <c r="M3">
        <v>280</v>
      </c>
      <c r="N3">
        <f t="shared" ref="N3:N8" si="4">M3-$F$2</f>
        <v>683</v>
      </c>
      <c r="O3">
        <f t="shared" si="0"/>
        <v>1344</v>
      </c>
      <c r="P3" s="1">
        <f t="shared" ref="P3:R8" si="5">$C$2+O3</f>
        <v>45363</v>
      </c>
      <c r="Q3">
        <f t="shared" ref="Q3:Q8" si="6">(M3-$F$2)*$L$11</f>
        <v>869.53426780680729</v>
      </c>
      <c r="R3" s="1">
        <f t="shared" si="5"/>
        <v>44888.534267806805</v>
      </c>
    </row>
    <row r="4" spans="1:18" x14ac:dyDescent="0.15">
      <c r="A4">
        <v>103</v>
      </c>
      <c r="B4" t="s">
        <v>2</v>
      </c>
      <c r="C4" s="1">
        <v>44072</v>
      </c>
      <c r="D4" s="1">
        <v>44099</v>
      </c>
      <c r="E4" s="2">
        <f t="shared" si="1"/>
        <v>28</v>
      </c>
      <c r="F4">
        <f>G3+1</f>
        <v>-320</v>
      </c>
      <c r="G4">
        <v>-298</v>
      </c>
      <c r="H4">
        <f t="shared" si="2"/>
        <v>23</v>
      </c>
      <c r="I4">
        <f t="shared" si="3"/>
        <v>1.2173913043478262</v>
      </c>
      <c r="K4" t="s">
        <v>24</v>
      </c>
      <c r="L4">
        <v>118</v>
      </c>
      <c r="M4">
        <v>420</v>
      </c>
      <c r="N4">
        <f>M4-$F$2</f>
        <v>823</v>
      </c>
      <c r="O4">
        <f>L4*$L$10</f>
        <v>2033.2307692307691</v>
      </c>
      <c r="P4" s="1">
        <f t="shared" si="5"/>
        <v>46052.230769230766</v>
      </c>
      <c r="Q4">
        <f t="shared" si="6"/>
        <v>1047.7696960541762</v>
      </c>
      <c r="R4" s="1">
        <f t="shared" si="5"/>
        <v>45066.76969605418</v>
      </c>
    </row>
    <row r="5" spans="1:18" x14ac:dyDescent="0.15">
      <c r="A5">
        <v>104</v>
      </c>
      <c r="B5" t="s">
        <v>3</v>
      </c>
      <c r="C5" s="1">
        <v>44099</v>
      </c>
      <c r="D5" s="1">
        <v>44121</v>
      </c>
      <c r="E5" s="2">
        <f t="shared" si="1"/>
        <v>23</v>
      </c>
      <c r="F5">
        <f t="shared" ref="F5:F10" si="7">G4+1</f>
        <v>-297</v>
      </c>
      <c r="G5">
        <v>-273</v>
      </c>
      <c r="H5">
        <f t="shared" si="2"/>
        <v>25</v>
      </c>
      <c r="I5">
        <f t="shared" si="3"/>
        <v>0.92</v>
      </c>
      <c r="K5" t="s">
        <v>25</v>
      </c>
      <c r="L5">
        <v>176</v>
      </c>
      <c r="M5">
        <v>589</v>
      </c>
      <c r="N5">
        <f t="shared" si="4"/>
        <v>992</v>
      </c>
      <c r="O5">
        <f t="shared" si="0"/>
        <v>3032.6153846153843</v>
      </c>
      <c r="P5" s="1">
        <f>$C$2+O5</f>
        <v>47051.615384615383</v>
      </c>
      <c r="Q5">
        <f t="shared" si="6"/>
        <v>1262.9253201527861</v>
      </c>
      <c r="R5" s="1">
        <f>$C$2+Q5</f>
        <v>45281.925320152783</v>
      </c>
    </row>
    <row r="6" spans="1:18" x14ac:dyDescent="0.15">
      <c r="A6">
        <v>105</v>
      </c>
      <c r="B6" t="s">
        <v>4</v>
      </c>
      <c r="C6" s="1">
        <v>44122</v>
      </c>
      <c r="D6" s="1">
        <v>44145</v>
      </c>
      <c r="E6" s="2">
        <f t="shared" si="1"/>
        <v>24</v>
      </c>
      <c r="F6">
        <f t="shared" si="7"/>
        <v>-272</v>
      </c>
      <c r="G6">
        <v>-256</v>
      </c>
      <c r="H6">
        <f t="shared" si="2"/>
        <v>17</v>
      </c>
      <c r="I6">
        <f t="shared" si="3"/>
        <v>1.411764705882353</v>
      </c>
      <c r="K6" t="s">
        <v>26</v>
      </c>
      <c r="L6">
        <v>265</v>
      </c>
      <c r="M6">
        <v>907</v>
      </c>
      <c r="N6">
        <f t="shared" si="4"/>
        <v>1310</v>
      </c>
      <c r="O6">
        <f t="shared" si="0"/>
        <v>4566.1538461538457</v>
      </c>
      <c r="P6" s="1">
        <f t="shared" si="5"/>
        <v>48585.153846153844</v>
      </c>
      <c r="Q6">
        <f t="shared" si="6"/>
        <v>1667.7743643146671</v>
      </c>
      <c r="R6" s="1">
        <f t="shared" si="5"/>
        <v>45686.774364314668</v>
      </c>
    </row>
    <row r="7" spans="1:18" x14ac:dyDescent="0.15">
      <c r="A7">
        <v>201</v>
      </c>
      <c r="B7" t="s">
        <v>5</v>
      </c>
      <c r="C7" s="1">
        <v>44146</v>
      </c>
      <c r="D7" s="1">
        <v>44171</v>
      </c>
      <c r="E7" s="2">
        <f t="shared" si="1"/>
        <v>26</v>
      </c>
      <c r="F7">
        <f t="shared" si="7"/>
        <v>-255</v>
      </c>
      <c r="G7">
        <v>-228</v>
      </c>
      <c r="H7">
        <f t="shared" si="2"/>
        <v>28</v>
      </c>
      <c r="I7">
        <f t="shared" si="3"/>
        <v>0.9285714285714286</v>
      </c>
      <c r="K7" t="s">
        <v>22</v>
      </c>
      <c r="L7">
        <v>294</v>
      </c>
      <c r="M7">
        <v>959</v>
      </c>
      <c r="N7">
        <f t="shared" si="4"/>
        <v>1362</v>
      </c>
      <c r="O7">
        <f t="shared" si="0"/>
        <v>5065.8461538461534</v>
      </c>
      <c r="P7" s="1">
        <f t="shared" si="5"/>
        <v>49084.846153846156</v>
      </c>
      <c r="Q7">
        <f t="shared" si="6"/>
        <v>1733.9760948065468</v>
      </c>
      <c r="R7" s="1">
        <f t="shared" si="5"/>
        <v>45752.976094806545</v>
      </c>
    </row>
    <row r="8" spans="1:18" x14ac:dyDescent="0.15">
      <c r="A8">
        <v>202</v>
      </c>
      <c r="B8" t="s">
        <v>6</v>
      </c>
      <c r="C8" s="1">
        <v>44172</v>
      </c>
      <c r="D8" s="1">
        <v>44187</v>
      </c>
      <c r="E8" s="2">
        <f t="shared" si="1"/>
        <v>16</v>
      </c>
      <c r="F8">
        <f t="shared" si="7"/>
        <v>-227</v>
      </c>
      <c r="G8">
        <v>-209</v>
      </c>
      <c r="H8">
        <f t="shared" si="2"/>
        <v>19</v>
      </c>
      <c r="I8">
        <f t="shared" si="3"/>
        <v>0.84210526315789469</v>
      </c>
      <c r="K8" t="s">
        <v>28</v>
      </c>
      <c r="L8" s="5">
        <v>294</v>
      </c>
      <c r="M8" s="5">
        <v>959</v>
      </c>
      <c r="N8">
        <f t="shared" si="4"/>
        <v>1362</v>
      </c>
      <c r="O8">
        <f t="shared" si="0"/>
        <v>5065.8461538461534</v>
      </c>
      <c r="P8" s="1">
        <f t="shared" si="5"/>
        <v>49084.846153846156</v>
      </c>
      <c r="Q8">
        <f t="shared" si="6"/>
        <v>1733.9760948065468</v>
      </c>
      <c r="R8" s="1">
        <f>$C$2+Q8</f>
        <v>45752.976094806545</v>
      </c>
    </row>
    <row r="9" spans="1:18" x14ac:dyDescent="0.15">
      <c r="A9">
        <v>203</v>
      </c>
      <c r="B9" t="s">
        <v>7</v>
      </c>
      <c r="C9" s="1">
        <v>44188</v>
      </c>
      <c r="D9" s="1">
        <v>44202</v>
      </c>
      <c r="E9" s="2">
        <f t="shared" si="1"/>
        <v>15</v>
      </c>
      <c r="F9">
        <f t="shared" si="7"/>
        <v>-208</v>
      </c>
      <c r="G9">
        <v>-207</v>
      </c>
      <c r="H9">
        <f t="shared" si="2"/>
        <v>2</v>
      </c>
      <c r="I9">
        <f t="shared" si="3"/>
        <v>7.5</v>
      </c>
    </row>
    <row r="10" spans="1:18" x14ac:dyDescent="0.15">
      <c r="A10">
        <v>301</v>
      </c>
      <c r="B10" t="s">
        <v>8</v>
      </c>
      <c r="C10" s="1">
        <v>44203</v>
      </c>
      <c r="D10" s="1">
        <v>44207</v>
      </c>
      <c r="E10" s="2">
        <f t="shared" si="1"/>
        <v>5</v>
      </c>
      <c r="F10">
        <f t="shared" si="7"/>
        <v>-206</v>
      </c>
      <c r="G10">
        <v>-205</v>
      </c>
      <c r="H10">
        <f t="shared" si="2"/>
        <v>2</v>
      </c>
      <c r="I10">
        <f t="shared" si="3"/>
        <v>2.5</v>
      </c>
      <c r="K10" t="s">
        <v>18</v>
      </c>
      <c r="L10">
        <f>AVERAGE(E:E)</f>
        <v>17.23076923076923</v>
      </c>
    </row>
    <row r="11" spans="1:18" x14ac:dyDescent="0.15">
      <c r="A11">
        <v>302</v>
      </c>
      <c r="B11" t="s">
        <v>33</v>
      </c>
      <c r="C11" s="1">
        <v>44207</v>
      </c>
      <c r="D11" s="1">
        <v>44212</v>
      </c>
      <c r="E11" s="2">
        <f t="shared" ref="E11:E14" si="8">D11-C11+1</f>
        <v>6</v>
      </c>
      <c r="F11">
        <f t="shared" ref="F11" si="9">G10+1</f>
        <v>-204</v>
      </c>
      <c r="G11">
        <v>-203</v>
      </c>
      <c r="H11">
        <f t="shared" ref="H11" si="10">G11-F11+1</f>
        <v>2</v>
      </c>
      <c r="I11">
        <f t="shared" si="3"/>
        <v>3</v>
      </c>
      <c r="K11" t="s">
        <v>38</v>
      </c>
      <c r="L11">
        <f>AVEDEV(I:I)</f>
        <v>1.2731102017669214</v>
      </c>
    </row>
    <row r="12" spans="1:18" x14ac:dyDescent="0.15">
      <c r="A12">
        <v>303</v>
      </c>
      <c r="B12" t="s">
        <v>34</v>
      </c>
      <c r="C12" s="1">
        <v>44213</v>
      </c>
      <c r="D12" s="1">
        <v>44220</v>
      </c>
      <c r="E12" s="2">
        <f t="shared" si="8"/>
        <v>8</v>
      </c>
      <c r="F12">
        <f t="shared" ref="F12" si="11">G11+1</f>
        <v>-202</v>
      </c>
      <c r="G12">
        <v>-200</v>
      </c>
      <c r="H12">
        <f t="shared" ref="H12" si="12">G12-F12+1</f>
        <v>3</v>
      </c>
      <c r="I12">
        <f t="shared" si="3"/>
        <v>2.6666666666666665</v>
      </c>
    </row>
    <row r="13" spans="1:18" x14ac:dyDescent="0.15">
      <c r="A13">
        <v>304</v>
      </c>
      <c r="B13" t="s">
        <v>35</v>
      </c>
      <c r="C13" s="1">
        <v>44221</v>
      </c>
      <c r="D13" s="1">
        <v>44229</v>
      </c>
      <c r="E13" s="2">
        <f t="shared" si="8"/>
        <v>9</v>
      </c>
      <c r="F13">
        <f t="shared" ref="F13:F14" si="13">G12+1</f>
        <v>-199</v>
      </c>
      <c r="G13">
        <v>-188</v>
      </c>
      <c r="H13">
        <f t="shared" ref="H13:H14" si="14">G13-F13+1</f>
        <v>12</v>
      </c>
      <c r="I13">
        <f t="shared" si="3"/>
        <v>0.75</v>
      </c>
    </row>
    <row r="14" spans="1:18" x14ac:dyDescent="0.15">
      <c r="A14">
        <v>305</v>
      </c>
      <c r="B14" t="s">
        <v>36</v>
      </c>
      <c r="C14" s="1">
        <v>44229</v>
      </c>
      <c r="D14" s="1">
        <v>44238</v>
      </c>
      <c r="E14" s="2">
        <f t="shared" si="8"/>
        <v>10</v>
      </c>
      <c r="F14">
        <f t="shared" si="13"/>
        <v>-187</v>
      </c>
      <c r="G14">
        <v>-178</v>
      </c>
      <c r="H14">
        <f t="shared" si="14"/>
        <v>10</v>
      </c>
      <c r="I14">
        <f t="shared" si="3"/>
        <v>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2021-02-11T02:57:13Z</dcterms:modified>
</cp:coreProperties>
</file>