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jr\rstudio\"/>
    </mc:Choice>
  </mc:AlternateContent>
  <xr:revisionPtr revIDLastSave="0" documentId="13_ncr:1_{316729E5-5D1E-46CE-BEC7-6A83FE458057}" xr6:coauthVersionLast="47" xr6:coauthVersionMax="47" xr10:uidLastSave="{00000000-0000-0000-0000-000000000000}"/>
  <bookViews>
    <workbookView xWindow="1215" yWindow="2775" windowWidth="17790" windowHeight="15345" activeTab="2" xr2:uid="{407D2A24-A5A0-486B-9F94-09C34DB9527C}"/>
  </bookViews>
  <sheets>
    <sheet name="Sheet1" sheetId="1" r:id="rId1"/>
    <sheet name="GMAT" sheetId="2" r:id="rId2"/>
    <sheet name="AnalysisToolPa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/>
  <c r="H14" i="3"/>
  <c r="A7" i="3" a="1"/>
  <c r="A7" i="3" s="1"/>
  <c r="G9" i="3" l="1"/>
  <c r="H9" i="3"/>
  <c r="G10" i="3"/>
  <c r="H10" i="3"/>
  <c r="F10" i="3"/>
  <c r="F9" i="3"/>
  <c r="G8" i="3"/>
  <c r="H8" i="3"/>
  <c r="F8" i="3"/>
  <c r="D15" i="2"/>
  <c r="D14" i="2"/>
  <c r="D13" i="2"/>
  <c r="B7" i="2"/>
  <c r="B9" i="2" s="1"/>
  <c r="B10" i="1"/>
  <c r="B23" i="1"/>
  <c r="B22" i="1"/>
  <c r="B21" i="1"/>
  <c r="B17" i="1"/>
  <c r="B16" i="1" s="1"/>
  <c r="B8" i="1"/>
  <c r="B9" i="1" s="1"/>
  <c r="B12" i="1" s="1"/>
  <c r="C9" i="1"/>
  <c r="C8" i="1"/>
  <c r="D8" i="2"/>
  <c r="D7" i="2"/>
  <c r="D9" i="2"/>
  <c r="C12" i="1"/>
  <c r="C11" i="1"/>
  <c r="C10" i="1"/>
  <c r="B8" i="2" l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<sst xmlns="http://schemas.openxmlformats.org/spreadsheetml/2006/main" count="61" uniqueCount="53">
  <si>
    <t>height</t>
  </si>
  <si>
    <t>N</t>
  </si>
  <si>
    <t>mean</t>
  </si>
  <si>
    <t>SD</t>
  </si>
  <si>
    <t>SE</t>
  </si>
  <si>
    <t>Mean ±ME = Confidence interval of mean</t>
  </si>
  <si>
    <t>Margin error (ME) = SE*t</t>
  </si>
  <si>
    <t>ขั้นตอนการคำนวนช่วงความเชื่อมั่น</t>
  </si>
  <si>
    <t>&lt;&lt; a.k.a ค่าความคาดเคลื่อน, t refers to t table</t>
  </si>
  <si>
    <t>&lt;&lt; we use CI level at 5%</t>
  </si>
  <si>
    <t>&lt;&lt; larger the sample size, the larger sqrt(N), then SE is smaller.</t>
  </si>
  <si>
    <t>&lt;&lt; the more convenitent way to calculate ME</t>
  </si>
  <si>
    <t>Marginal error(ME), in the another way</t>
  </si>
  <si>
    <t>z=&gt;</t>
  </si>
  <si>
    <t>prob of tail</t>
  </si>
  <si>
    <t>prob at center</t>
  </si>
  <si>
    <t>find the z-score given the center prob</t>
  </si>
  <si>
    <t>z-score (n = inf.)</t>
  </si>
  <si>
    <t>GMAT Thailand</t>
  </si>
  <si>
    <t>95%CI</t>
  </si>
  <si>
    <t>find ME using size and sd</t>
  </si>
  <si>
    <t>mean under range of CI</t>
  </si>
  <si>
    <t>&lt;&lt; lower</t>
  </si>
  <si>
    <t>&lt;&lt; upper</t>
  </si>
  <si>
    <t>bound given CI .9, .95., .99</t>
  </si>
  <si>
    <t>lower</t>
  </si>
  <si>
    <t>upper</t>
  </si>
  <si>
    <t>range</t>
  </si>
  <si>
    <t>^- the more CI, the less precision</t>
  </si>
  <si>
    <t xml:space="preserve">GMAT </t>
  </si>
  <si>
    <t>sd</t>
  </si>
  <si>
    <t>score</t>
  </si>
  <si>
    <t>ME</t>
  </si>
  <si>
    <t>CI</t>
  </si>
  <si>
    <t>HiEnd</t>
  </si>
  <si>
    <t>LoEnd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</si>
  <si>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</si>
  <si>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</si>
  <si>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</si>
  <si>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</si>
  <si>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</si>
  <si>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</si>
  <si>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</si>
  <si>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</si>
  <si>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</si>
  <si>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</si>
  <si>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</si>
  <si>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</si>
  <si>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</si>
  <si>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</si>
  <si>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</si>
  <si>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=CONFIDENCE.T((1-CI),SD,N)</t>
  </si>
  <si>
    <t>=NORM.INV(rand(),Mean,SD)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</si>
</sst>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0" fontId="0" fillId="0" borderId="0" xfId="0" applyFill="1" applyBorder="1" applyAlignment="1"/>
    <xf numFmtId="0" fontId="4" fillId="0" borderId="3" xfId="0" applyFont="1" applyFill="1" applyBorder="1" applyAlignment="1">
      <alignment horizontal="centerContinuous"/>
    </xf>
    <xf numFmtId="0" fontId="1" fillId="0" borderId="0" xfId="0" quotePrefix="1" applyFont="1"/>
    <xf numFmtId="0" fontId="0" fillId="4" borderId="2" xfId="0" applyFill="1" applyBorder="1" applyAlignment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948E-69C4-4F81-A33A-45432208FED4}">
  <dimension ref="A2:E23"/>
  <sheetViews>
    <sheetView workbookViewId="0">
      <selection activeCell="B8" sqref="B8"/>
    </sheetView>
  </sheetViews>
  <sheetFormatPr defaultRowHeight="15" x14ac:dyDescent="0.25"/>
  <cols>
    <col min="1" max="1" width="41.28515625" customWidth="1"/>
    <col min="3" max="3" width="25.28515625" customWidth="1"/>
  </cols>
  <sheetData>
    <row r="2" spans="1:5" x14ac:dyDescent="0.25">
      <c r="A2" t="s">
        <v>0</v>
      </c>
    </row>
    <row r="3" spans="1:5" x14ac:dyDescent="0.25">
      <c r="A3" t="s">
        <v>1</v>
      </c>
      <c r="B3">
        <v>100</v>
      </c>
    </row>
    <row r="4" spans="1:5" x14ac:dyDescent="0.25">
      <c r="A4" t="s">
        <v>2</v>
      </c>
      <c r="B4">
        <v>165</v>
      </c>
    </row>
    <row r="5" spans="1:5" x14ac:dyDescent="0.25">
      <c r="A5" t="s">
        <v>3</v>
      </c>
      <c r="B5">
        <v>5</v>
      </c>
    </row>
    <row r="7" spans="1:5" x14ac:dyDescent="0.25">
      <c r="A7" s="5" t="s">
        <v>7</v>
      </c>
    </row>
    <row r="8" spans="1:5" x14ac:dyDescent="0.25">
      <c r="A8" t="s">
        <v>4</v>
      </c>
      <c r="B8">
        <f>B5/SQRT(B3)</f>
        <v>0.5</v>
      </c>
      <c r="C8" t="str">
        <f ca="1">_xlfn.FORMULATEXT(B8)</f>
        <v>=B5/SQRT(B3)</v>
      </c>
      <c r="D8" t="s">
        <v>10</v>
      </c>
    </row>
    <row r="9" spans="1:5" x14ac:dyDescent="0.25">
      <c r="A9" s="7" t="s">
        <v>6</v>
      </c>
      <c r="B9" s="8">
        <f>B8*_xlfn.T.INV.2T(0.05,B3-1)</f>
        <v>0.99210847579320827</v>
      </c>
      <c r="C9" t="str">
        <f t="shared" ref="C9:C12" ca="1" si="0">_xlfn.FORMULATEXT(B9)</f>
        <v>=B8*T.INV.2T(0.05,B3-1)</v>
      </c>
      <c r="D9" t="s">
        <v>8</v>
      </c>
    </row>
    <row r="10" spans="1:5" x14ac:dyDescent="0.25">
      <c r="A10" s="7" t="s">
        <v>12</v>
      </c>
      <c r="B10" s="7">
        <f>_xlfn.CONFIDENCE.T(0.05,B5,B3)</f>
        <v>0.99210847579320827</v>
      </c>
      <c r="C10" t="str">
        <f ca="1">_xlfn.FORMULATEXT(B10)</f>
        <v>=CONFIDENCE.T(0.05,B5,B3)</v>
      </c>
      <c r="D10" t="s">
        <v>11</v>
      </c>
    </row>
    <row r="11" spans="1:5" x14ac:dyDescent="0.25">
      <c r="A11" s="6" t="s">
        <v>5</v>
      </c>
      <c r="B11" s="6">
        <f>B4-B9</f>
        <v>164.0078915242068</v>
      </c>
      <c r="C11" t="str">
        <f t="shared" ca="1" si="0"/>
        <v>=B4-B9</v>
      </c>
      <c r="E11" t="s">
        <v>9</v>
      </c>
    </row>
    <row r="12" spans="1:5" x14ac:dyDescent="0.25">
      <c r="A12" s="6"/>
      <c r="B12" s="6">
        <f>B4+B9</f>
        <v>165.9921084757932</v>
      </c>
      <c r="C12" t="str">
        <f t="shared" ca="1" si="0"/>
        <v>=B4+B9</v>
      </c>
    </row>
    <row r="15" spans="1:5" x14ac:dyDescent="0.25">
      <c r="A15" s="5" t="s">
        <v>16</v>
      </c>
    </row>
    <row r="16" spans="1:5" x14ac:dyDescent="0.25">
      <c r="A16" t="s">
        <v>13</v>
      </c>
      <c r="B16">
        <f>_xlfn.NORM.S.INV(B17)</f>
        <v>-1.6448536269514726</v>
      </c>
    </row>
    <row r="17" spans="1:2" x14ac:dyDescent="0.25">
      <c r="A17" t="s">
        <v>14</v>
      </c>
      <c r="B17">
        <f>(1-B18)/2</f>
        <v>4.9999999999999989E-2</v>
      </c>
    </row>
    <row r="18" spans="1:2" x14ac:dyDescent="0.25">
      <c r="A18" t="s">
        <v>15</v>
      </c>
      <c r="B18">
        <v>0.9</v>
      </c>
    </row>
    <row r="20" spans="1:2" x14ac:dyDescent="0.25">
      <c r="A20" s="4" t="s">
        <v>15</v>
      </c>
      <c r="B20" s="4" t="s">
        <v>17</v>
      </c>
    </row>
    <row r="21" spans="1:2" x14ac:dyDescent="0.25">
      <c r="A21" s="2">
        <v>0.9</v>
      </c>
      <c r="B21" s="3">
        <f>_xlfn.NORM.S.INV((1-A21)/2)</f>
        <v>-1.6448536269514726</v>
      </c>
    </row>
    <row r="22" spans="1:2" x14ac:dyDescent="0.25">
      <c r="A22" s="2">
        <v>0.95</v>
      </c>
      <c r="B22" s="3">
        <f t="shared" ref="B22:B23" si="1">_xlfn.NORM.S.INV((1-A22)/2)</f>
        <v>-1.9599639845400536</v>
      </c>
    </row>
    <row r="23" spans="1:2" x14ac:dyDescent="0.25">
      <c r="A23" s="2">
        <v>0.99</v>
      </c>
      <c r="B23" s="3">
        <f t="shared" si="1"/>
        <v>-2.5758293035488999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2CA1-D6A6-43E6-B50C-FE01C21D8993}">
  <dimension ref="A2:D16"/>
  <sheetViews>
    <sheetView workbookViewId="0">
      <selection activeCell="B9" sqref="B9"/>
    </sheetView>
  </sheetViews>
  <sheetFormatPr defaultRowHeight="15" x14ac:dyDescent="0.25"/>
  <cols>
    <col min="1" max="1" width="23.7109375" customWidth="1"/>
  </cols>
  <sheetData>
    <row r="2" spans="1:4" x14ac:dyDescent="0.25">
      <c r="A2" t="s">
        <v>18</v>
      </c>
    </row>
    <row r="3" spans="1:4" x14ac:dyDescent="0.25">
      <c r="A3" t="s">
        <v>1</v>
      </c>
      <c r="B3">
        <v>50</v>
      </c>
    </row>
    <row r="4" spans="1:4" x14ac:dyDescent="0.25">
      <c r="A4" t="s">
        <v>2</v>
      </c>
      <c r="B4">
        <v>750</v>
      </c>
    </row>
    <row r="5" spans="1:4" x14ac:dyDescent="0.25">
      <c r="A5" t="s">
        <v>30</v>
      </c>
      <c r="B5">
        <v>30</v>
      </c>
    </row>
    <row r="6" spans="1:4" x14ac:dyDescent="0.25">
      <c r="A6" t="s">
        <v>19</v>
      </c>
    </row>
    <row r="7" spans="1:4" x14ac:dyDescent="0.25">
      <c r="A7" t="s">
        <v>20</v>
      </c>
      <c r="B7">
        <f>_xlfn.CONFIDENCE.T(0.1,B5,B3)</f>
        <v>7.1130030310424148</v>
      </c>
      <c r="D7" t="str">
        <f ca="1">_xlfn.FORMULATEXT(B7)</f>
        <v>=CONFIDENCE.T(0.1,B5,B3)</v>
      </c>
    </row>
    <row r="8" spans="1:4" x14ac:dyDescent="0.25">
      <c r="A8" t="s">
        <v>21</v>
      </c>
      <c r="B8" s="1">
        <f>$B$4-$B$7</f>
        <v>742.88699696895753</v>
      </c>
      <c r="C8" t="s">
        <v>22</v>
      </c>
      <c r="D8" t="str">
        <f t="shared" ref="D8:D9" ca="1" si="0">_xlfn.FORMULATEXT(B8)</f>
        <v>=$B$4-$B$7</v>
      </c>
    </row>
    <row r="9" spans="1:4" x14ac:dyDescent="0.25">
      <c r="B9" s="1">
        <f>$B$4+B$7</f>
        <v>757.11300303104247</v>
      </c>
      <c r="C9" t="s">
        <v>23</v>
      </c>
      <c r="D9" t="str">
        <f t="shared" ca="1" si="0"/>
        <v>=$B$4+B$7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>
        <v>0.9</v>
      </c>
      <c r="B13" s="1">
        <v>742.88699696895753</v>
      </c>
      <c r="C13" s="1">
        <v>757.11300303104247</v>
      </c>
      <c r="D13" s="1">
        <f>C13-B13</f>
        <v>14.226006062084934</v>
      </c>
    </row>
    <row r="14" spans="1:4" x14ac:dyDescent="0.25">
      <c r="A14">
        <v>0.95</v>
      </c>
      <c r="B14" s="1">
        <v>741.47409433512814</v>
      </c>
      <c r="C14" s="1">
        <v>758.52590566487186</v>
      </c>
      <c r="D14" s="1">
        <f t="shared" ref="D14:D15" si="1">C14-B14</f>
        <v>17.051811329743714</v>
      </c>
    </row>
    <row r="15" spans="1:4" x14ac:dyDescent="0.25">
      <c r="A15">
        <v>0.99</v>
      </c>
      <c r="B15" s="1">
        <v>738.62992671714517</v>
      </c>
      <c r="C15" s="1">
        <v>761.37007328285483</v>
      </c>
      <c r="D15" s="1">
        <f t="shared" si="1"/>
        <v>22.740146565709665</v>
      </c>
    </row>
    <row r="16" spans="1:4" x14ac:dyDescent="0.25">
      <c r="D16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AB9F-BDB2-4D89-90F5-1D4F5574DCC9}">
  <dimension ref="A1:I206"/>
  <sheetViews>
    <sheetView tabSelected="1" workbookViewId="0">
      <selection activeCell="J18" sqref="J18"/>
    </sheetView>
  </sheetViews>
  <sheetFormatPr defaultRowHeight="15" x14ac:dyDescent="0.25"/>
  <cols>
    <col min="4" max="4" width="22.5703125" customWidth="1"/>
    <col min="6" max="8" width="9.5703125" bestFit="1" customWidth="1"/>
  </cols>
  <sheetData>
    <row r="1" spans="1:9" x14ac:dyDescent="0.25">
      <c r="A1" t="s">
        <v>29</v>
      </c>
    </row>
    <row r="2" spans="1:9" x14ac:dyDescent="0.25">
      <c r="A2" t="s">
        <v>2</v>
      </c>
      <c r="B2">
        <v>750</v>
      </c>
    </row>
    <row r="3" spans="1:9" x14ac:dyDescent="0.25">
      <c r="A3" t="s">
        <v>30</v>
      </c>
      <c r="B3">
        <v>30</v>
      </c>
    </row>
    <row r="4" spans="1:9" x14ac:dyDescent="0.25">
      <c r="A4" t="s">
        <v>1</v>
      </c>
      <c r="B4">
        <v>200</v>
      </c>
    </row>
    <row r="6" spans="1:9" x14ac:dyDescent="0.25">
      <c r="A6" t="s">
        <v>1</v>
      </c>
      <c r="B6" t="s">
        <v>31</v>
      </c>
    </row>
    <row r="7" spans="1:9" x14ac:dyDescent="0.25">
      <c r="A7" cm="1">
        <f t="array" ref="A7:A206">_xlfn.SEQUENCE(200,1,1,1)</f>
        <v>1</v>
      </c>
      <c r="B7" s="1">
        <v>766.35241183362621</v>
      </c>
      <c r="C7" s="12" t="s">
        <v>52</v>
      </c>
      <c r="E7" t="s">
        <v>33</v>
      </c>
      <c r="F7">
        <v>0.9</v>
      </c>
      <c r="G7">
        <v>0.95</v>
      </c>
      <c r="H7">
        <v>0.99</v>
      </c>
    </row>
    <row r="8" spans="1:9" x14ac:dyDescent="0.25">
      <c r="A8">
        <v>2</v>
      </c>
      <c r="B8" s="1">
        <v>767.59041509738904</v>
      </c>
      <c r="E8" t="s">
        <v>32</v>
      </c>
      <c r="F8" s="1">
        <f>_xlfn.CONFIDENCE.T((1-F7),$B$3,$B$4)</f>
        <v>3.5055810313264133</v>
      </c>
      <c r="G8" s="14">
        <f t="shared" ref="G8:H8" si="0">_xlfn.CONFIDENCE.T((1-G7),$B$3,$B$4)</f>
        <v>4.1831515339368188</v>
      </c>
      <c r="H8" s="1">
        <f t="shared" si="0"/>
        <v>5.5170455550455051</v>
      </c>
      <c r="I8" s="12" t="s">
        <v>51</v>
      </c>
    </row>
    <row r="9" spans="1:9" x14ac:dyDescent="0.25">
      <c r="A9">
        <v>3</v>
      </c>
      <c r="B9" s="1">
        <v>767.98521098594983</v>
      </c>
      <c r="E9" t="s">
        <v>35</v>
      </c>
      <c r="F9" s="1">
        <f>$B$2-F$8</f>
        <v>746.49441896867359</v>
      </c>
      <c r="G9" s="1">
        <f t="shared" ref="G9:H9" si="1">$B$2-G$8</f>
        <v>745.81684846606322</v>
      </c>
      <c r="H9" s="1">
        <f t="shared" si="1"/>
        <v>744.48295444495454</v>
      </c>
    </row>
    <row r="10" spans="1:9" x14ac:dyDescent="0.25">
      <c r="A10">
        <v>4</v>
      </c>
      <c r="B10" s="1">
        <v>742.52560797751562</v>
      </c>
      <c r="E10" t="s">
        <v>34</v>
      </c>
      <c r="F10" s="1">
        <f>$B$2+F$8</f>
        <v>753.50558103132641</v>
      </c>
      <c r="G10" s="1">
        <f t="shared" ref="G10:H10" si="2">$B$2+G$8</f>
        <v>754.18315153393678</v>
      </c>
      <c r="H10" s="1">
        <f t="shared" si="2"/>
        <v>755.51704555504546</v>
      </c>
    </row>
    <row r="11" spans="1:9" ht="15.75" thickBot="1" x14ac:dyDescent="0.3">
      <c r="A11">
        <v>5</v>
      </c>
      <c r="B11" s="1">
        <v>800.74359635577605</v>
      </c>
    </row>
    <row r="12" spans="1:9" x14ac:dyDescent="0.25">
      <c r="A12">
        <v>6</v>
      </c>
      <c r="B12" s="1">
        <v>756.55054529254448</v>
      </c>
      <c r="E12" s="11" t="s">
        <v>36</v>
      </c>
      <c r="F12" s="11"/>
    </row>
    <row r="13" spans="1:9" x14ac:dyDescent="0.25">
      <c r="A13">
        <v>7</v>
      </c>
      <c r="B13" s="1">
        <v>716.9938158698269</v>
      </c>
      <c r="E13" s="10"/>
      <c r="F13" s="10"/>
    </row>
    <row r="14" spans="1:9" x14ac:dyDescent="0.25">
      <c r="A14">
        <v>8</v>
      </c>
      <c r="B14" s="1">
        <v>724.0167893322332</v>
      </c>
      <c r="E14" s="10" t="s">
        <v>37</v>
      </c>
      <c r="F14" s="10">
        <v>745.1504658006703</v>
      </c>
      <c r="H14">
        <f>F14+F27</f>
        <v>749.38745877134761</v>
      </c>
    </row>
    <row r="15" spans="1:9" x14ac:dyDescent="0.25">
      <c r="A15">
        <v>9</v>
      </c>
      <c r="B15" s="1">
        <v>736.20572920502184</v>
      </c>
      <c r="E15" s="10" t="s">
        <v>38</v>
      </c>
      <c r="F15" s="10">
        <v>2.1486239050389404</v>
      </c>
      <c r="H15">
        <f>F14-F27</f>
        <v>740.913472829993</v>
      </c>
    </row>
    <row r="16" spans="1:9" x14ac:dyDescent="0.25">
      <c r="A16">
        <v>10</v>
      </c>
      <c r="B16" s="1">
        <v>777.77655036975648</v>
      </c>
      <c r="E16" s="10" t="s">
        <v>39</v>
      </c>
      <c r="F16" s="10">
        <v>746.06859270584744</v>
      </c>
    </row>
    <row r="17" spans="1:7" x14ac:dyDescent="0.25">
      <c r="A17">
        <v>11</v>
      </c>
      <c r="B17" s="1">
        <v>757.38685056624183</v>
      </c>
      <c r="E17" s="10" t="s">
        <v>40</v>
      </c>
      <c r="F17" s="10" t="e">
        <v>#N/A</v>
      </c>
    </row>
    <row r="18" spans="1:7" x14ac:dyDescent="0.25">
      <c r="A18">
        <v>12</v>
      </c>
      <c r="B18" s="1">
        <v>739.77830493613192</v>
      </c>
      <c r="E18" s="10" t="s">
        <v>41</v>
      </c>
      <c r="F18" s="10">
        <v>30.386130669451106</v>
      </c>
    </row>
    <row r="19" spans="1:7" x14ac:dyDescent="0.25">
      <c r="A19">
        <v>13</v>
      </c>
      <c r="B19" s="1">
        <v>685.24917416759968</v>
      </c>
      <c r="E19" s="10" t="s">
        <v>42</v>
      </c>
      <c r="F19" s="10">
        <v>923.31693706095712</v>
      </c>
    </row>
    <row r="20" spans="1:7" x14ac:dyDescent="0.25">
      <c r="A20">
        <v>14</v>
      </c>
      <c r="B20" s="1">
        <v>689.45281492722449</v>
      </c>
      <c r="E20" s="10" t="s">
        <v>43</v>
      </c>
      <c r="F20" s="10">
        <v>1.9086587536352262</v>
      </c>
    </row>
    <row r="21" spans="1:7" x14ac:dyDescent="0.25">
      <c r="A21">
        <v>15</v>
      </c>
      <c r="B21" s="1">
        <v>714.03538508561201</v>
      </c>
      <c r="E21" s="10" t="s">
        <v>44</v>
      </c>
      <c r="F21" s="10">
        <v>-0.4103718694373063</v>
      </c>
    </row>
    <row r="22" spans="1:7" x14ac:dyDescent="0.25">
      <c r="A22">
        <v>16</v>
      </c>
      <c r="B22" s="1">
        <v>762.26468711477185</v>
      </c>
      <c r="E22" s="10" t="s">
        <v>45</v>
      </c>
      <c r="F22" s="10">
        <v>246.68888431676396</v>
      </c>
    </row>
    <row r="23" spans="1:7" x14ac:dyDescent="0.25">
      <c r="A23">
        <v>17</v>
      </c>
      <c r="B23" s="1">
        <v>759.32378171007258</v>
      </c>
      <c r="E23" s="10" t="s">
        <v>46</v>
      </c>
      <c r="F23" s="10">
        <v>603.49778191072653</v>
      </c>
    </row>
    <row r="24" spans="1:7" x14ac:dyDescent="0.25">
      <c r="A24">
        <v>18</v>
      </c>
      <c r="B24" s="1">
        <v>750.23853480611649</v>
      </c>
      <c r="E24" s="10" t="s">
        <v>47</v>
      </c>
      <c r="F24" s="10">
        <v>850.18666622749049</v>
      </c>
    </row>
    <row r="25" spans="1:7" x14ac:dyDescent="0.25">
      <c r="A25">
        <v>19</v>
      </c>
      <c r="B25" s="1">
        <v>754.68019291285282</v>
      </c>
      <c r="E25" s="10" t="s">
        <v>48</v>
      </c>
      <c r="F25" s="10">
        <v>149030.09316013407</v>
      </c>
    </row>
    <row r="26" spans="1:7" x14ac:dyDescent="0.25">
      <c r="A26">
        <v>20</v>
      </c>
      <c r="B26" s="1">
        <v>735.86986520910534</v>
      </c>
      <c r="E26" s="10" t="s">
        <v>49</v>
      </c>
      <c r="F26" s="10">
        <v>200</v>
      </c>
    </row>
    <row r="27" spans="1:7" ht="15.75" thickBot="1" x14ac:dyDescent="0.3">
      <c r="A27">
        <v>21</v>
      </c>
      <c r="B27" s="1">
        <v>802.01516660643938</v>
      </c>
      <c r="E27" s="13" t="s">
        <v>50</v>
      </c>
      <c r="F27" s="13">
        <v>4.2369929706773002</v>
      </c>
      <c r="G27" s="9" t="s">
        <v>32</v>
      </c>
    </row>
    <row r="28" spans="1:7" x14ac:dyDescent="0.25">
      <c r="A28">
        <v>22</v>
      </c>
      <c r="B28" s="1">
        <v>730.12889049679063</v>
      </c>
    </row>
    <row r="29" spans="1:7" x14ac:dyDescent="0.25">
      <c r="A29">
        <v>23</v>
      </c>
      <c r="B29" s="1">
        <v>735.21870013032981</v>
      </c>
    </row>
    <row r="30" spans="1:7" x14ac:dyDescent="0.25">
      <c r="A30">
        <v>24</v>
      </c>
      <c r="B30" s="1">
        <v>713.91436518914531</v>
      </c>
    </row>
    <row r="31" spans="1:7" x14ac:dyDescent="0.25">
      <c r="A31">
        <v>25</v>
      </c>
      <c r="B31" s="1">
        <v>793.29649995709747</v>
      </c>
    </row>
    <row r="32" spans="1:7" x14ac:dyDescent="0.25">
      <c r="A32">
        <v>26</v>
      </c>
      <c r="B32" s="1">
        <v>741.91661078784955</v>
      </c>
    </row>
    <row r="33" spans="1:2" x14ac:dyDescent="0.25">
      <c r="A33">
        <v>27</v>
      </c>
      <c r="B33" s="1">
        <v>740.50583248978614</v>
      </c>
    </row>
    <row r="34" spans="1:2" x14ac:dyDescent="0.25">
      <c r="A34">
        <v>28</v>
      </c>
      <c r="B34" s="1">
        <v>746.6678238802084</v>
      </c>
    </row>
    <row r="35" spans="1:2" x14ac:dyDescent="0.25">
      <c r="A35">
        <v>29</v>
      </c>
      <c r="B35" s="1">
        <v>718.62966698752075</v>
      </c>
    </row>
    <row r="36" spans="1:2" x14ac:dyDescent="0.25">
      <c r="A36">
        <v>30</v>
      </c>
      <c r="B36" s="1">
        <v>768.37816256082908</v>
      </c>
    </row>
    <row r="37" spans="1:2" x14ac:dyDescent="0.25">
      <c r="A37">
        <v>31</v>
      </c>
      <c r="B37" s="1">
        <v>761.56238349978594</v>
      </c>
    </row>
    <row r="38" spans="1:2" x14ac:dyDescent="0.25">
      <c r="A38">
        <v>32</v>
      </c>
      <c r="B38" s="1">
        <v>735.23683328891411</v>
      </c>
    </row>
    <row r="39" spans="1:2" x14ac:dyDescent="0.25">
      <c r="A39">
        <v>33</v>
      </c>
      <c r="B39" s="1">
        <v>717.53314841727922</v>
      </c>
    </row>
    <row r="40" spans="1:2" x14ac:dyDescent="0.25">
      <c r="A40">
        <v>34</v>
      </c>
      <c r="B40" s="1">
        <v>797.92570518974151</v>
      </c>
    </row>
    <row r="41" spans="1:2" x14ac:dyDescent="0.25">
      <c r="A41">
        <v>35</v>
      </c>
      <c r="B41" s="1">
        <v>674.4504129905348</v>
      </c>
    </row>
    <row r="42" spans="1:2" x14ac:dyDescent="0.25">
      <c r="A42">
        <v>36</v>
      </c>
      <c r="B42" s="1">
        <v>767.05105501747119</v>
      </c>
    </row>
    <row r="43" spans="1:2" x14ac:dyDescent="0.25">
      <c r="A43">
        <v>37</v>
      </c>
      <c r="B43" s="1">
        <v>764.82263663875244</v>
      </c>
    </row>
    <row r="44" spans="1:2" x14ac:dyDescent="0.25">
      <c r="A44">
        <v>38</v>
      </c>
      <c r="B44" s="1">
        <v>782.35415563043694</v>
      </c>
    </row>
    <row r="45" spans="1:2" x14ac:dyDescent="0.25">
      <c r="A45">
        <v>39</v>
      </c>
      <c r="B45" s="1">
        <v>708.50386353405383</v>
      </c>
    </row>
    <row r="46" spans="1:2" x14ac:dyDescent="0.25">
      <c r="A46">
        <v>40</v>
      </c>
      <c r="B46" s="1">
        <v>755.61067450345593</v>
      </c>
    </row>
    <row r="47" spans="1:2" x14ac:dyDescent="0.25">
      <c r="A47">
        <v>41</v>
      </c>
      <c r="B47" s="1">
        <v>744.80100173869744</v>
      </c>
    </row>
    <row r="48" spans="1:2" x14ac:dyDescent="0.25">
      <c r="A48">
        <v>42</v>
      </c>
      <c r="B48" s="1">
        <v>717.67872600989199</v>
      </c>
    </row>
    <row r="49" spans="1:2" x14ac:dyDescent="0.25">
      <c r="A49">
        <v>43</v>
      </c>
      <c r="B49" s="1">
        <v>698.93486379486376</v>
      </c>
    </row>
    <row r="50" spans="1:2" x14ac:dyDescent="0.25">
      <c r="A50">
        <v>44</v>
      </c>
      <c r="B50" s="1">
        <v>729.18427714111783</v>
      </c>
    </row>
    <row r="51" spans="1:2" x14ac:dyDescent="0.25">
      <c r="A51">
        <v>45</v>
      </c>
      <c r="B51" s="1">
        <v>785.02213310014713</v>
      </c>
    </row>
    <row r="52" spans="1:2" x14ac:dyDescent="0.25">
      <c r="A52">
        <v>46</v>
      </c>
      <c r="B52" s="1">
        <v>742.82795155266854</v>
      </c>
    </row>
    <row r="53" spans="1:2" x14ac:dyDescent="0.25">
      <c r="A53">
        <v>47</v>
      </c>
      <c r="B53" s="1">
        <v>735.81736082452335</v>
      </c>
    </row>
    <row r="54" spans="1:2" x14ac:dyDescent="0.25">
      <c r="A54">
        <v>48</v>
      </c>
      <c r="B54" s="1">
        <v>723.63136074456906</v>
      </c>
    </row>
    <row r="55" spans="1:2" x14ac:dyDescent="0.25">
      <c r="A55">
        <v>49</v>
      </c>
      <c r="B55" s="1">
        <v>766.52572684842983</v>
      </c>
    </row>
    <row r="56" spans="1:2" x14ac:dyDescent="0.25">
      <c r="A56">
        <v>50</v>
      </c>
      <c r="B56" s="1">
        <v>749.86659944086432</v>
      </c>
    </row>
    <row r="57" spans="1:2" x14ac:dyDescent="0.25">
      <c r="A57">
        <v>51</v>
      </c>
      <c r="B57" s="1">
        <v>751.67689187752649</v>
      </c>
    </row>
    <row r="58" spans="1:2" x14ac:dyDescent="0.25">
      <c r="A58">
        <v>52</v>
      </c>
      <c r="B58" s="1">
        <v>710.74662561220225</v>
      </c>
    </row>
    <row r="59" spans="1:2" x14ac:dyDescent="0.25">
      <c r="A59">
        <v>53</v>
      </c>
      <c r="B59" s="1">
        <v>750.40404095630629</v>
      </c>
    </row>
    <row r="60" spans="1:2" x14ac:dyDescent="0.25">
      <c r="A60">
        <v>54</v>
      </c>
      <c r="B60" s="1">
        <v>768.927913434331</v>
      </c>
    </row>
    <row r="61" spans="1:2" x14ac:dyDescent="0.25">
      <c r="A61">
        <v>55</v>
      </c>
      <c r="B61" s="1">
        <v>712.74395424555519</v>
      </c>
    </row>
    <row r="62" spans="1:2" x14ac:dyDescent="0.25">
      <c r="A62">
        <v>56</v>
      </c>
      <c r="B62" s="1">
        <v>744.98596645402381</v>
      </c>
    </row>
    <row r="63" spans="1:2" x14ac:dyDescent="0.25">
      <c r="A63">
        <v>57</v>
      </c>
      <c r="B63" s="1">
        <v>708.22165571318862</v>
      </c>
    </row>
    <row r="64" spans="1:2" x14ac:dyDescent="0.25">
      <c r="A64">
        <v>58</v>
      </c>
      <c r="B64" s="1">
        <v>738.51403734994062</v>
      </c>
    </row>
    <row r="65" spans="1:2" x14ac:dyDescent="0.25">
      <c r="A65">
        <v>59</v>
      </c>
      <c r="B65" s="1">
        <v>731.39798737411832</v>
      </c>
    </row>
    <row r="66" spans="1:2" x14ac:dyDescent="0.25">
      <c r="A66">
        <v>60</v>
      </c>
      <c r="B66" s="1">
        <v>759.61963404894288</v>
      </c>
    </row>
    <row r="67" spans="1:2" x14ac:dyDescent="0.25">
      <c r="A67">
        <v>61</v>
      </c>
      <c r="B67" s="1">
        <v>711.03653246337649</v>
      </c>
    </row>
    <row r="68" spans="1:2" x14ac:dyDescent="0.25">
      <c r="A68">
        <v>62</v>
      </c>
      <c r="B68" s="1">
        <v>750.49148346781362</v>
      </c>
    </row>
    <row r="69" spans="1:2" x14ac:dyDescent="0.25">
      <c r="A69">
        <v>63</v>
      </c>
      <c r="B69" s="1">
        <v>746.93147228224711</v>
      </c>
    </row>
    <row r="70" spans="1:2" x14ac:dyDescent="0.25">
      <c r="A70">
        <v>64</v>
      </c>
      <c r="B70" s="1">
        <v>771.65532778888769</v>
      </c>
    </row>
    <row r="71" spans="1:2" x14ac:dyDescent="0.25">
      <c r="A71">
        <v>65</v>
      </c>
      <c r="B71" s="1">
        <v>698.19060753761812</v>
      </c>
    </row>
    <row r="72" spans="1:2" x14ac:dyDescent="0.25">
      <c r="A72">
        <v>66</v>
      </c>
      <c r="B72" s="1">
        <v>752.29920210893772</v>
      </c>
    </row>
    <row r="73" spans="1:2" x14ac:dyDescent="0.25">
      <c r="A73">
        <v>67</v>
      </c>
      <c r="B73" s="1">
        <v>781.3390002145469</v>
      </c>
    </row>
    <row r="74" spans="1:2" x14ac:dyDescent="0.25">
      <c r="A74">
        <v>68</v>
      </c>
      <c r="B74" s="1">
        <v>759.88814017797858</v>
      </c>
    </row>
    <row r="75" spans="1:2" x14ac:dyDescent="0.25">
      <c r="A75">
        <v>69</v>
      </c>
      <c r="B75" s="1">
        <v>731.96240205255697</v>
      </c>
    </row>
    <row r="76" spans="1:2" x14ac:dyDescent="0.25">
      <c r="A76">
        <v>70</v>
      </c>
      <c r="B76" s="1">
        <v>767.37263497508741</v>
      </c>
    </row>
    <row r="77" spans="1:2" x14ac:dyDescent="0.25">
      <c r="A77">
        <v>71</v>
      </c>
      <c r="B77" s="1">
        <v>745.08791150648142</v>
      </c>
    </row>
    <row r="78" spans="1:2" x14ac:dyDescent="0.25">
      <c r="A78">
        <v>72</v>
      </c>
      <c r="B78" s="1">
        <v>704.09714158391887</v>
      </c>
    </row>
    <row r="79" spans="1:2" x14ac:dyDescent="0.25">
      <c r="A79">
        <v>73</v>
      </c>
      <c r="B79" s="1">
        <v>811.38682166462979</v>
      </c>
    </row>
    <row r="80" spans="1:2" x14ac:dyDescent="0.25">
      <c r="A80">
        <v>74</v>
      </c>
      <c r="B80" s="1">
        <v>693.16903400673016</v>
      </c>
    </row>
    <row r="81" spans="1:2" x14ac:dyDescent="0.25">
      <c r="A81">
        <v>75</v>
      </c>
      <c r="B81" s="1">
        <v>762.39851007328946</v>
      </c>
    </row>
    <row r="82" spans="1:2" x14ac:dyDescent="0.25">
      <c r="A82">
        <v>76</v>
      </c>
      <c r="B82" s="1">
        <v>724.97892337457461</v>
      </c>
    </row>
    <row r="83" spans="1:2" x14ac:dyDescent="0.25">
      <c r="A83">
        <v>77</v>
      </c>
      <c r="B83" s="1">
        <v>737.04006544098183</v>
      </c>
    </row>
    <row r="84" spans="1:2" x14ac:dyDescent="0.25">
      <c r="A84">
        <v>78</v>
      </c>
      <c r="B84" s="1">
        <v>756.59026562645545</v>
      </c>
    </row>
    <row r="85" spans="1:2" x14ac:dyDescent="0.25">
      <c r="A85">
        <v>79</v>
      </c>
      <c r="B85" s="1">
        <v>728.68490541783956</v>
      </c>
    </row>
    <row r="86" spans="1:2" x14ac:dyDescent="0.25">
      <c r="A86">
        <v>80</v>
      </c>
      <c r="B86" s="1">
        <v>700.58359678021907</v>
      </c>
    </row>
    <row r="87" spans="1:2" x14ac:dyDescent="0.25">
      <c r="A87">
        <v>81</v>
      </c>
      <c r="B87" s="1">
        <v>735.68058405160946</v>
      </c>
    </row>
    <row r="88" spans="1:2" x14ac:dyDescent="0.25">
      <c r="A88">
        <v>82</v>
      </c>
      <c r="B88" s="1">
        <v>786.33708025866019</v>
      </c>
    </row>
    <row r="89" spans="1:2" x14ac:dyDescent="0.25">
      <c r="A89">
        <v>83</v>
      </c>
      <c r="B89" s="1">
        <v>741.49931421341796</v>
      </c>
    </row>
    <row r="90" spans="1:2" x14ac:dyDescent="0.25">
      <c r="A90">
        <v>84</v>
      </c>
      <c r="B90" s="1">
        <v>731.36446326852638</v>
      </c>
    </row>
    <row r="91" spans="1:2" x14ac:dyDescent="0.25">
      <c r="A91">
        <v>85</v>
      </c>
      <c r="B91" s="1">
        <v>776.9660561678852</v>
      </c>
    </row>
    <row r="92" spans="1:2" x14ac:dyDescent="0.25">
      <c r="A92">
        <v>86</v>
      </c>
      <c r="B92" s="1">
        <v>749.56633301687259</v>
      </c>
    </row>
    <row r="93" spans="1:2" x14ac:dyDescent="0.25">
      <c r="A93">
        <v>87</v>
      </c>
      <c r="B93" s="1">
        <v>725.13384217704152</v>
      </c>
    </row>
    <row r="94" spans="1:2" x14ac:dyDescent="0.25">
      <c r="A94">
        <v>88</v>
      </c>
      <c r="B94" s="1">
        <v>603.49778191072653</v>
      </c>
    </row>
    <row r="95" spans="1:2" x14ac:dyDescent="0.25">
      <c r="A95">
        <v>89</v>
      </c>
      <c r="B95" s="1">
        <v>773.52425468787453</v>
      </c>
    </row>
    <row r="96" spans="1:2" x14ac:dyDescent="0.25">
      <c r="A96">
        <v>90</v>
      </c>
      <c r="B96" s="1">
        <v>761.08008398340849</v>
      </c>
    </row>
    <row r="97" spans="1:2" x14ac:dyDescent="0.25">
      <c r="A97">
        <v>91</v>
      </c>
      <c r="B97" s="1">
        <v>766.8304908096876</v>
      </c>
    </row>
    <row r="98" spans="1:2" x14ac:dyDescent="0.25">
      <c r="A98">
        <v>92</v>
      </c>
      <c r="B98" s="1">
        <v>724.79290640601869</v>
      </c>
    </row>
    <row r="99" spans="1:2" x14ac:dyDescent="0.25">
      <c r="A99">
        <v>93</v>
      </c>
      <c r="B99" s="1">
        <v>748.62394077320653</v>
      </c>
    </row>
    <row r="100" spans="1:2" x14ac:dyDescent="0.25">
      <c r="A100">
        <v>94</v>
      </c>
      <c r="B100" s="1">
        <v>705.28155761940184</v>
      </c>
    </row>
    <row r="101" spans="1:2" x14ac:dyDescent="0.25">
      <c r="A101">
        <v>95</v>
      </c>
      <c r="B101" s="1">
        <v>770.82699773841875</v>
      </c>
    </row>
    <row r="102" spans="1:2" x14ac:dyDescent="0.25">
      <c r="A102">
        <v>96</v>
      </c>
      <c r="B102" s="1">
        <v>699.83208728691204</v>
      </c>
    </row>
    <row r="103" spans="1:2" x14ac:dyDescent="0.25">
      <c r="A103">
        <v>97</v>
      </c>
      <c r="B103" s="1">
        <v>703.54273754469966</v>
      </c>
    </row>
    <row r="104" spans="1:2" x14ac:dyDescent="0.25">
      <c r="A104">
        <v>98</v>
      </c>
      <c r="B104" s="1">
        <v>757.64661205896812</v>
      </c>
    </row>
    <row r="105" spans="1:2" x14ac:dyDescent="0.25">
      <c r="A105">
        <v>99</v>
      </c>
      <c r="B105" s="1">
        <v>737.41644146730323</v>
      </c>
    </row>
    <row r="106" spans="1:2" x14ac:dyDescent="0.25">
      <c r="A106">
        <v>100</v>
      </c>
      <c r="B106" s="1">
        <v>768.24544929086062</v>
      </c>
    </row>
    <row r="107" spans="1:2" x14ac:dyDescent="0.25">
      <c r="A107">
        <v>101</v>
      </c>
      <c r="B107" s="1">
        <v>770.50051605014278</v>
      </c>
    </row>
    <row r="108" spans="1:2" x14ac:dyDescent="0.25">
      <c r="A108">
        <v>102</v>
      </c>
      <c r="B108" s="1">
        <v>711.51190459705094</v>
      </c>
    </row>
    <row r="109" spans="1:2" x14ac:dyDescent="0.25">
      <c r="A109">
        <v>103</v>
      </c>
      <c r="B109" s="1">
        <v>745.46936153148647</v>
      </c>
    </row>
    <row r="110" spans="1:2" x14ac:dyDescent="0.25">
      <c r="A110">
        <v>104</v>
      </c>
      <c r="B110" s="1">
        <v>684.8358255672191</v>
      </c>
    </row>
    <row r="111" spans="1:2" x14ac:dyDescent="0.25">
      <c r="A111">
        <v>105</v>
      </c>
      <c r="B111" s="1">
        <v>788.34978540190377</v>
      </c>
    </row>
    <row r="112" spans="1:2" x14ac:dyDescent="0.25">
      <c r="A112">
        <v>106</v>
      </c>
      <c r="B112" s="1">
        <v>762.2157522285687</v>
      </c>
    </row>
    <row r="113" spans="1:2" x14ac:dyDescent="0.25">
      <c r="A113">
        <v>107</v>
      </c>
      <c r="B113" s="1">
        <v>749.23923777790606</v>
      </c>
    </row>
    <row r="114" spans="1:2" x14ac:dyDescent="0.25">
      <c r="A114">
        <v>108</v>
      </c>
      <c r="B114" s="1">
        <v>735.06360080356103</v>
      </c>
    </row>
    <row r="115" spans="1:2" x14ac:dyDescent="0.25">
      <c r="A115">
        <v>109</v>
      </c>
      <c r="B115" s="1">
        <v>704.84581129911885</v>
      </c>
    </row>
    <row r="116" spans="1:2" x14ac:dyDescent="0.25">
      <c r="A116">
        <v>110</v>
      </c>
      <c r="B116" s="1">
        <v>772.74697969629392</v>
      </c>
    </row>
    <row r="117" spans="1:2" x14ac:dyDescent="0.25">
      <c r="A117">
        <v>111</v>
      </c>
      <c r="B117" s="1">
        <v>779.76274855059751</v>
      </c>
    </row>
    <row r="118" spans="1:2" x14ac:dyDescent="0.25">
      <c r="A118">
        <v>112</v>
      </c>
      <c r="B118" s="1">
        <v>758.7069151504586</v>
      </c>
    </row>
    <row r="119" spans="1:2" x14ac:dyDescent="0.25">
      <c r="A119">
        <v>113</v>
      </c>
      <c r="B119" s="1">
        <v>743.65317571838409</v>
      </c>
    </row>
    <row r="120" spans="1:2" x14ac:dyDescent="0.25">
      <c r="A120">
        <v>114</v>
      </c>
      <c r="B120" s="1">
        <v>726.39528489606721</v>
      </c>
    </row>
    <row r="121" spans="1:2" x14ac:dyDescent="0.25">
      <c r="A121">
        <v>115</v>
      </c>
      <c r="B121" s="1">
        <v>730.97470392412743</v>
      </c>
    </row>
    <row r="122" spans="1:2" x14ac:dyDescent="0.25">
      <c r="A122">
        <v>116</v>
      </c>
      <c r="B122" s="1">
        <v>761.76114268228264</v>
      </c>
    </row>
    <row r="123" spans="1:2" x14ac:dyDescent="0.25">
      <c r="A123">
        <v>117</v>
      </c>
      <c r="B123" s="1">
        <v>710.5924234150765</v>
      </c>
    </row>
    <row r="124" spans="1:2" x14ac:dyDescent="0.25">
      <c r="A124">
        <v>118</v>
      </c>
      <c r="B124" s="1">
        <v>780.47630635672078</v>
      </c>
    </row>
    <row r="125" spans="1:2" x14ac:dyDescent="0.25">
      <c r="A125">
        <v>119</v>
      </c>
      <c r="B125" s="1">
        <v>709.78370037161471</v>
      </c>
    </row>
    <row r="126" spans="1:2" x14ac:dyDescent="0.25">
      <c r="A126">
        <v>120</v>
      </c>
      <c r="B126" s="1">
        <v>771.95182695028177</v>
      </c>
    </row>
    <row r="127" spans="1:2" x14ac:dyDescent="0.25">
      <c r="A127">
        <v>121</v>
      </c>
      <c r="B127" s="1">
        <v>746.9532939091082</v>
      </c>
    </row>
    <row r="128" spans="1:2" x14ac:dyDescent="0.25">
      <c r="A128">
        <v>122</v>
      </c>
      <c r="B128" s="1">
        <v>728.64696574606842</v>
      </c>
    </row>
    <row r="129" spans="1:2" x14ac:dyDescent="0.25">
      <c r="A129">
        <v>123</v>
      </c>
      <c r="B129" s="1">
        <v>728.86772875087104</v>
      </c>
    </row>
    <row r="130" spans="1:2" x14ac:dyDescent="0.25">
      <c r="A130">
        <v>124</v>
      </c>
      <c r="B130" s="1">
        <v>790.83190895883797</v>
      </c>
    </row>
    <row r="131" spans="1:2" x14ac:dyDescent="0.25">
      <c r="A131">
        <v>125</v>
      </c>
      <c r="B131" s="1">
        <v>769.36549293697476</v>
      </c>
    </row>
    <row r="132" spans="1:2" x14ac:dyDescent="0.25">
      <c r="A132">
        <v>126</v>
      </c>
      <c r="B132" s="1">
        <v>720.05534551381209</v>
      </c>
    </row>
    <row r="133" spans="1:2" x14ac:dyDescent="0.25">
      <c r="A133">
        <v>127</v>
      </c>
      <c r="B133" s="1">
        <v>736.23333728438558</v>
      </c>
    </row>
    <row r="134" spans="1:2" x14ac:dyDescent="0.25">
      <c r="A134">
        <v>128</v>
      </c>
      <c r="B134" s="1">
        <v>753.00661350509233</v>
      </c>
    </row>
    <row r="135" spans="1:2" x14ac:dyDescent="0.25">
      <c r="A135">
        <v>129</v>
      </c>
      <c r="B135" s="1">
        <v>758.30764938687241</v>
      </c>
    </row>
    <row r="136" spans="1:2" x14ac:dyDescent="0.25">
      <c r="A136">
        <v>130</v>
      </c>
      <c r="B136" s="1">
        <v>797.22427893593385</v>
      </c>
    </row>
    <row r="137" spans="1:2" x14ac:dyDescent="0.25">
      <c r="A137">
        <v>131</v>
      </c>
      <c r="B137" s="1">
        <v>738.35987856913164</v>
      </c>
    </row>
    <row r="138" spans="1:2" x14ac:dyDescent="0.25">
      <c r="A138">
        <v>132</v>
      </c>
      <c r="B138" s="1">
        <v>741.06598049550894</v>
      </c>
    </row>
    <row r="139" spans="1:2" x14ac:dyDescent="0.25">
      <c r="A139">
        <v>133</v>
      </c>
      <c r="B139" s="1">
        <v>699.95334418024856</v>
      </c>
    </row>
    <row r="140" spans="1:2" x14ac:dyDescent="0.25">
      <c r="A140">
        <v>134</v>
      </c>
      <c r="B140" s="1">
        <v>761.69628929618182</v>
      </c>
    </row>
    <row r="141" spans="1:2" x14ac:dyDescent="0.25">
      <c r="A141">
        <v>135</v>
      </c>
      <c r="B141" s="1">
        <v>719.82597987542408</v>
      </c>
    </row>
    <row r="142" spans="1:2" x14ac:dyDescent="0.25">
      <c r="A142">
        <v>136</v>
      </c>
      <c r="B142" s="1">
        <v>740.73982719584046</v>
      </c>
    </row>
    <row r="143" spans="1:2" x14ac:dyDescent="0.25">
      <c r="A143">
        <v>137</v>
      </c>
      <c r="B143" s="1">
        <v>758.13415773995405</v>
      </c>
    </row>
    <row r="144" spans="1:2" x14ac:dyDescent="0.25">
      <c r="A144">
        <v>138</v>
      </c>
      <c r="B144" s="1">
        <v>771.48618079350149</v>
      </c>
    </row>
    <row r="145" spans="1:2" x14ac:dyDescent="0.25">
      <c r="A145">
        <v>139</v>
      </c>
      <c r="B145" s="1">
        <v>690.90024124178785</v>
      </c>
    </row>
    <row r="146" spans="1:2" x14ac:dyDescent="0.25">
      <c r="A146">
        <v>140</v>
      </c>
      <c r="B146" s="1">
        <v>728.68786716977274</v>
      </c>
    </row>
    <row r="147" spans="1:2" x14ac:dyDescent="0.25">
      <c r="A147">
        <v>141</v>
      </c>
      <c r="B147" s="1">
        <v>775.01450003206344</v>
      </c>
    </row>
    <row r="148" spans="1:2" x14ac:dyDescent="0.25">
      <c r="A148">
        <v>142</v>
      </c>
      <c r="B148" s="1">
        <v>778.66301752924153</v>
      </c>
    </row>
    <row r="149" spans="1:2" x14ac:dyDescent="0.25">
      <c r="A149">
        <v>143</v>
      </c>
      <c r="B149" s="1">
        <v>710.89682239076524</v>
      </c>
    </row>
    <row r="150" spans="1:2" x14ac:dyDescent="0.25">
      <c r="A150">
        <v>144</v>
      </c>
      <c r="B150" s="1">
        <v>731.17667319654106</v>
      </c>
    </row>
    <row r="151" spans="1:2" x14ac:dyDescent="0.25">
      <c r="A151">
        <v>145</v>
      </c>
      <c r="B151" s="1">
        <v>790.05070053715133</v>
      </c>
    </row>
    <row r="152" spans="1:2" x14ac:dyDescent="0.25">
      <c r="A152">
        <v>146</v>
      </c>
      <c r="B152" s="1">
        <v>760.09887182444368</v>
      </c>
    </row>
    <row r="153" spans="1:2" x14ac:dyDescent="0.25">
      <c r="A153">
        <v>147</v>
      </c>
      <c r="B153" s="1">
        <v>757.80767705785127</v>
      </c>
    </row>
    <row r="154" spans="1:2" x14ac:dyDescent="0.25">
      <c r="A154">
        <v>148</v>
      </c>
      <c r="B154" s="1">
        <v>781.26788247788431</v>
      </c>
    </row>
    <row r="155" spans="1:2" x14ac:dyDescent="0.25">
      <c r="A155">
        <v>149</v>
      </c>
      <c r="B155" s="1">
        <v>764.84120958541178</v>
      </c>
    </row>
    <row r="156" spans="1:2" x14ac:dyDescent="0.25">
      <c r="A156">
        <v>150</v>
      </c>
      <c r="B156" s="1">
        <v>762.71002661028831</v>
      </c>
    </row>
    <row r="157" spans="1:2" x14ac:dyDescent="0.25">
      <c r="A157">
        <v>151</v>
      </c>
      <c r="B157" s="1">
        <v>788.68748445116057</v>
      </c>
    </row>
    <row r="158" spans="1:2" x14ac:dyDescent="0.25">
      <c r="A158">
        <v>152</v>
      </c>
      <c r="B158" s="1">
        <v>800.80002863294226</v>
      </c>
    </row>
    <row r="159" spans="1:2" x14ac:dyDescent="0.25">
      <c r="A159">
        <v>153</v>
      </c>
      <c r="B159" s="1">
        <v>734.11637004305408</v>
      </c>
    </row>
    <row r="160" spans="1:2" x14ac:dyDescent="0.25">
      <c r="A160">
        <v>154</v>
      </c>
      <c r="B160" s="1">
        <v>715.83486690390907</v>
      </c>
    </row>
    <row r="161" spans="1:2" x14ac:dyDescent="0.25">
      <c r="A161">
        <v>155</v>
      </c>
      <c r="B161" s="1">
        <v>743.94300088214743</v>
      </c>
    </row>
    <row r="162" spans="1:2" x14ac:dyDescent="0.25">
      <c r="A162">
        <v>156</v>
      </c>
      <c r="B162" s="1">
        <v>850.18666622749049</v>
      </c>
    </row>
    <row r="163" spans="1:2" x14ac:dyDescent="0.25">
      <c r="A163">
        <v>157</v>
      </c>
      <c r="B163" s="1">
        <v>735.80428556026959</v>
      </c>
    </row>
    <row r="164" spans="1:2" x14ac:dyDescent="0.25">
      <c r="A164">
        <v>158</v>
      </c>
      <c r="B164" s="1">
        <v>751.06011055708996</v>
      </c>
    </row>
    <row r="165" spans="1:2" x14ac:dyDescent="0.25">
      <c r="A165">
        <v>159</v>
      </c>
      <c r="B165" s="1">
        <v>704.053948672037</v>
      </c>
    </row>
    <row r="166" spans="1:2" x14ac:dyDescent="0.25">
      <c r="A166">
        <v>160</v>
      </c>
      <c r="B166" s="1">
        <v>748.71144240813805</v>
      </c>
    </row>
    <row r="167" spans="1:2" x14ac:dyDescent="0.25">
      <c r="A167">
        <v>161</v>
      </c>
      <c r="B167" s="1">
        <v>781.02744730891095</v>
      </c>
    </row>
    <row r="168" spans="1:2" x14ac:dyDescent="0.25">
      <c r="A168">
        <v>162</v>
      </c>
      <c r="B168" s="1">
        <v>728.29520076641018</v>
      </c>
    </row>
    <row r="169" spans="1:2" x14ac:dyDescent="0.25">
      <c r="A169">
        <v>163</v>
      </c>
      <c r="B169" s="1">
        <v>719.3781034300107</v>
      </c>
    </row>
    <row r="170" spans="1:2" x14ac:dyDescent="0.25">
      <c r="A170">
        <v>164</v>
      </c>
      <c r="B170" s="1">
        <v>717.95071944374547</v>
      </c>
    </row>
    <row r="171" spans="1:2" x14ac:dyDescent="0.25">
      <c r="A171">
        <v>165</v>
      </c>
      <c r="B171" s="1">
        <v>756.51322151184945</v>
      </c>
    </row>
    <row r="172" spans="1:2" x14ac:dyDescent="0.25">
      <c r="A172">
        <v>166</v>
      </c>
      <c r="B172" s="1">
        <v>767.54219686767681</v>
      </c>
    </row>
    <row r="173" spans="1:2" x14ac:dyDescent="0.25">
      <c r="A173">
        <v>167</v>
      </c>
      <c r="B173" s="1">
        <v>723.04291040207215</v>
      </c>
    </row>
    <row r="174" spans="1:2" x14ac:dyDescent="0.25">
      <c r="A174">
        <v>168</v>
      </c>
      <c r="B174" s="1">
        <v>713.65992508738589</v>
      </c>
    </row>
    <row r="175" spans="1:2" x14ac:dyDescent="0.25">
      <c r="A175">
        <v>169</v>
      </c>
      <c r="B175" s="1">
        <v>754.00557013690286</v>
      </c>
    </row>
    <row r="176" spans="1:2" x14ac:dyDescent="0.25">
      <c r="A176">
        <v>170</v>
      </c>
      <c r="B176" s="1">
        <v>773.90167827191897</v>
      </c>
    </row>
    <row r="177" spans="1:2" x14ac:dyDescent="0.25">
      <c r="A177">
        <v>171</v>
      </c>
      <c r="B177" s="1">
        <v>778.47978715934084</v>
      </c>
    </row>
    <row r="178" spans="1:2" x14ac:dyDescent="0.25">
      <c r="A178">
        <v>172</v>
      </c>
      <c r="B178" s="1">
        <v>712.3526883042789</v>
      </c>
    </row>
    <row r="179" spans="1:2" x14ac:dyDescent="0.25">
      <c r="A179">
        <v>173</v>
      </c>
      <c r="B179" s="1">
        <v>768.16562445810632</v>
      </c>
    </row>
    <row r="180" spans="1:2" x14ac:dyDescent="0.25">
      <c r="A180">
        <v>174</v>
      </c>
      <c r="B180" s="1">
        <v>762.88486177958782</v>
      </c>
    </row>
    <row r="181" spans="1:2" x14ac:dyDescent="0.25">
      <c r="A181">
        <v>175</v>
      </c>
      <c r="B181" s="1">
        <v>787.44005273650521</v>
      </c>
    </row>
    <row r="182" spans="1:2" x14ac:dyDescent="0.25">
      <c r="A182">
        <v>176</v>
      </c>
      <c r="B182" s="1">
        <v>755.84392430389914</v>
      </c>
    </row>
    <row r="183" spans="1:2" x14ac:dyDescent="0.25">
      <c r="A183">
        <v>177</v>
      </c>
      <c r="B183" s="1">
        <v>785.55437370337609</v>
      </c>
    </row>
    <row r="184" spans="1:2" x14ac:dyDescent="0.25">
      <c r="A184">
        <v>178</v>
      </c>
      <c r="B184" s="1">
        <v>769.28844104057271</v>
      </c>
    </row>
    <row r="185" spans="1:2" x14ac:dyDescent="0.25">
      <c r="A185">
        <v>179</v>
      </c>
      <c r="B185" s="1">
        <v>766.8150159726722</v>
      </c>
    </row>
    <row r="186" spans="1:2" x14ac:dyDescent="0.25">
      <c r="A186">
        <v>180</v>
      </c>
      <c r="B186" s="1">
        <v>737.77902563371242</v>
      </c>
    </row>
    <row r="187" spans="1:2" x14ac:dyDescent="0.25">
      <c r="A187">
        <v>181</v>
      </c>
      <c r="B187" s="1">
        <v>762.90445525007408</v>
      </c>
    </row>
    <row r="188" spans="1:2" x14ac:dyDescent="0.25">
      <c r="A188">
        <v>182</v>
      </c>
      <c r="B188" s="1">
        <v>737.19919820138136</v>
      </c>
    </row>
    <row r="189" spans="1:2" x14ac:dyDescent="0.25">
      <c r="A189">
        <v>183</v>
      </c>
      <c r="B189" s="1">
        <v>774.53491314556072</v>
      </c>
    </row>
    <row r="190" spans="1:2" x14ac:dyDescent="0.25">
      <c r="A190">
        <v>184</v>
      </c>
      <c r="B190" s="1">
        <v>767.4258075946284</v>
      </c>
    </row>
    <row r="191" spans="1:2" x14ac:dyDescent="0.25">
      <c r="A191">
        <v>185</v>
      </c>
      <c r="B191" s="1">
        <v>768.76504823154926</v>
      </c>
    </row>
    <row r="192" spans="1:2" x14ac:dyDescent="0.25">
      <c r="A192">
        <v>186</v>
      </c>
      <c r="B192" s="1">
        <v>722.88066463493669</v>
      </c>
    </row>
    <row r="193" spans="1:2" x14ac:dyDescent="0.25">
      <c r="A193">
        <v>187</v>
      </c>
      <c r="B193" s="1">
        <v>731.28971615945841</v>
      </c>
    </row>
    <row r="194" spans="1:2" x14ac:dyDescent="0.25">
      <c r="A194">
        <v>188</v>
      </c>
      <c r="B194" s="1">
        <v>725.68148508260197</v>
      </c>
    </row>
    <row r="195" spans="1:2" x14ac:dyDescent="0.25">
      <c r="A195">
        <v>189</v>
      </c>
      <c r="B195" s="1">
        <v>767.98753551236973</v>
      </c>
    </row>
    <row r="196" spans="1:2" x14ac:dyDescent="0.25">
      <c r="A196">
        <v>190</v>
      </c>
      <c r="B196" s="1">
        <v>675.40989414321746</v>
      </c>
    </row>
    <row r="197" spans="1:2" x14ac:dyDescent="0.25">
      <c r="A197">
        <v>191</v>
      </c>
      <c r="B197" s="1">
        <v>775.03981458817418</v>
      </c>
    </row>
    <row r="198" spans="1:2" x14ac:dyDescent="0.25">
      <c r="A198">
        <v>192</v>
      </c>
      <c r="B198" s="1">
        <v>718.30852278473299</v>
      </c>
    </row>
    <row r="199" spans="1:2" x14ac:dyDescent="0.25">
      <c r="A199">
        <v>193</v>
      </c>
      <c r="B199" s="1">
        <v>743.84594950737619</v>
      </c>
    </row>
    <row r="200" spans="1:2" x14ac:dyDescent="0.25">
      <c r="A200">
        <v>194</v>
      </c>
      <c r="B200" s="1">
        <v>714.45218594731409</v>
      </c>
    </row>
    <row r="201" spans="1:2" x14ac:dyDescent="0.25">
      <c r="A201">
        <v>195</v>
      </c>
      <c r="B201" s="1">
        <v>737.84814389387725</v>
      </c>
    </row>
    <row r="202" spans="1:2" x14ac:dyDescent="0.25">
      <c r="A202">
        <v>196</v>
      </c>
      <c r="B202" s="1">
        <v>771.53191246803885</v>
      </c>
    </row>
    <row r="203" spans="1:2" x14ac:dyDescent="0.25">
      <c r="A203">
        <v>197</v>
      </c>
      <c r="B203" s="1">
        <v>699.3934218617901</v>
      </c>
    </row>
    <row r="204" spans="1:2" x14ac:dyDescent="0.25">
      <c r="A204">
        <v>198</v>
      </c>
      <c r="B204" s="1">
        <v>716.47917125079221</v>
      </c>
    </row>
    <row r="205" spans="1:2" x14ac:dyDescent="0.25">
      <c r="A205">
        <v>199</v>
      </c>
      <c r="B205" s="1">
        <v>728.62611549617031</v>
      </c>
    </row>
    <row r="206" spans="1:2" x14ac:dyDescent="0.25">
      <c r="A206">
        <v>200</v>
      </c>
      <c r="B206" s="1">
        <v>730.51893293760463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GMAT</vt:lpstr>
      <vt:lpstr>AnalysisToolPak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Bejraputra</dc:creator>
  <cp:lastModifiedBy>Asa Bejraputra</cp:lastModifiedBy>
  <dcterms:created xsi:type="dcterms:W3CDTF">2023-07-23T09:14:59Z</dcterms:created>
  <dcterms:modified xsi:type="dcterms:W3CDTF">2023-07-23T17:16:34Z</dcterms:modified>
</cp:coreProperties>
</file>