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zeg\Documents\kotki-i-plotki\matura\rozwiazania\excel\86\"/>
    </mc:Choice>
  </mc:AlternateContent>
  <xr:revisionPtr revIDLastSave="0" documentId="13_ncr:1_{52EBB918-7963-425A-A1AC-E8C07DAED13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ne_wybory" sheetId="2" r:id="rId1"/>
    <sheet name="1" sheetId="3" r:id="rId2"/>
    <sheet name="2" sheetId="4" r:id="rId3"/>
  </sheets>
  <definedNames>
    <definedName name="DaneZewnętrzne_1" localSheetId="0" hidden="1">dane_wybory!$A$1:$F$21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4" l="1"/>
  <c r="F1" i="4"/>
  <c r="H1" i="4"/>
  <c r="J1" i="4"/>
  <c r="B1" i="4"/>
  <c r="C15" i="4"/>
  <c r="L3" i="4"/>
  <c r="K3" i="4" s="1"/>
  <c r="L4" i="4"/>
  <c r="C4" i="4" s="1"/>
  <c r="L5" i="4"/>
  <c r="K5" i="4" s="1"/>
  <c r="L6" i="4"/>
  <c r="I6" i="4" s="1"/>
  <c r="L7" i="4"/>
  <c r="K7" i="4" s="1"/>
  <c r="L8" i="4"/>
  <c r="C8" i="4" s="1"/>
  <c r="L9" i="4"/>
  <c r="C9" i="4" s="1"/>
  <c r="L10" i="4"/>
  <c r="C10" i="4" s="1"/>
  <c r="L11" i="4"/>
  <c r="K11" i="4" s="1"/>
  <c r="L12" i="4"/>
  <c r="C12" i="4" s="1"/>
  <c r="L13" i="4"/>
  <c r="C13" i="4" s="1"/>
  <c r="L14" i="4"/>
  <c r="I14" i="4" s="1"/>
  <c r="L15" i="4"/>
  <c r="K15" i="4" s="1"/>
  <c r="L16" i="4"/>
  <c r="C16" i="4" s="1"/>
  <c r="L17" i="4"/>
  <c r="K17" i="4" s="1"/>
  <c r="L18" i="4"/>
  <c r="C18" i="4" s="1"/>
  <c r="L19" i="4"/>
  <c r="K19" i="4" s="1"/>
  <c r="L20" i="4"/>
  <c r="C20" i="4" s="1"/>
  <c r="L21" i="4"/>
  <c r="C21" i="4" s="1"/>
  <c r="L22" i="4"/>
  <c r="I22" i="4" s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C11" i="4" l="1"/>
  <c r="C3" i="4"/>
  <c r="C7" i="4"/>
  <c r="C19" i="4"/>
  <c r="E22" i="4"/>
  <c r="E14" i="4"/>
  <c r="G22" i="4"/>
  <c r="G14" i="4"/>
  <c r="G6" i="4"/>
  <c r="I18" i="4"/>
  <c r="I10" i="4"/>
  <c r="K22" i="4"/>
  <c r="K14" i="4"/>
  <c r="K6" i="4"/>
  <c r="C22" i="4"/>
  <c r="C14" i="4"/>
  <c r="C6" i="4"/>
  <c r="E17" i="4"/>
  <c r="E9" i="4"/>
  <c r="G17" i="4"/>
  <c r="G9" i="4"/>
  <c r="I21" i="4"/>
  <c r="I5" i="4"/>
  <c r="C17" i="4"/>
  <c r="C5" i="4"/>
  <c r="E20" i="4"/>
  <c r="E8" i="4"/>
  <c r="G20" i="4"/>
  <c r="G12" i="4"/>
  <c r="G8" i="4"/>
  <c r="I20" i="4"/>
  <c r="I16" i="4"/>
  <c r="I12" i="4"/>
  <c r="I8" i="4"/>
  <c r="I4" i="4"/>
  <c r="K20" i="4"/>
  <c r="K16" i="4"/>
  <c r="K12" i="4"/>
  <c r="K8" i="4"/>
  <c r="K4" i="4"/>
  <c r="E18" i="4"/>
  <c r="E10" i="4"/>
  <c r="E6" i="4"/>
  <c r="G18" i="4"/>
  <c r="G10" i="4"/>
  <c r="K18" i="4"/>
  <c r="K10" i="4"/>
  <c r="E21" i="4"/>
  <c r="E13" i="4"/>
  <c r="E5" i="4"/>
  <c r="G21" i="4"/>
  <c r="G13" i="4"/>
  <c r="G5" i="4"/>
  <c r="I17" i="4"/>
  <c r="I13" i="4"/>
  <c r="I9" i="4"/>
  <c r="K21" i="4"/>
  <c r="K13" i="4"/>
  <c r="K9" i="4"/>
  <c r="E16" i="4"/>
  <c r="E12" i="4"/>
  <c r="E4" i="4"/>
  <c r="G16" i="4"/>
  <c r="G4" i="4"/>
  <c r="E19" i="4"/>
  <c r="E15" i="4"/>
  <c r="E11" i="4"/>
  <c r="E7" i="4"/>
  <c r="E3" i="4"/>
  <c r="G19" i="4"/>
  <c r="G15" i="4"/>
  <c r="G11" i="4"/>
  <c r="G7" i="4"/>
  <c r="G3" i="4"/>
  <c r="I19" i="4"/>
  <c r="I15" i="4"/>
  <c r="I11" i="4"/>
  <c r="I7" i="4"/>
  <c r="I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CCA21-6A1D-4B32-B562-54708035A105}" keepAlive="1" name="Zapytanie — dane_wybory" description="Połączenie z zapytaniem „dane_wybory” w skoroszycie." type="5" refreshedVersion="7" background="1" saveData="1">
    <dbPr connection="Provider=Microsoft.Mashup.OleDb.1;Data Source=$Workbook$;Location=dane_wybory;Extended Properties=&quot;&quot;" command="SELECT * FROM [dane_wybory]"/>
  </connection>
  <connection id="2" xr16:uid="{1CF63BB7-04BC-4D5E-BBA5-C597ECC506D4}" keepAlive="1" name="Zapytanie — dane_wybory (2)" description="Połączenie z zapytaniem „dane_wybory (2)” w skoroszycie." type="5" refreshedVersion="7" background="1" saveData="1">
    <dbPr connection="Provider=Microsoft.Mashup.OleDb.1;Data Source=$Workbook$;Location=&quot;dane_wybory (2)&quot;;Extended Properties=&quot;&quot;" command="SELECT * FROM [dane_wybory (2)]"/>
  </connection>
</connections>
</file>

<file path=xl/sharedStrings.xml><?xml version="1.0" encoding="utf-8"?>
<sst xmlns="http://schemas.openxmlformats.org/spreadsheetml/2006/main" count="59" uniqueCount="32">
  <si>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</si>
  <si>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</si>
  <si>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</si>
  <si>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</si>
  <si>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</si>
  <si>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</si>
  <si>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</si>
  <si>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</si>
  <si>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</si>
  <si>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</si>
  <si>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</si>
  <si>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</si>
  <si>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</si>
  <si>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</si>
  <si>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</si>
  <si>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</si>
  <si>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</si>
  <si>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</si>
  <si>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</si>
  <si>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</si>
  <si>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Okręg</t>
  </si>
  <si>
    <t>K1</t>
  </si>
  <si>
    <t>K2</t>
  </si>
  <si>
    <t>K3</t>
  </si>
  <si>
    <t>K4</t>
  </si>
  <si>
    <t>Razem</t>
  </si>
  <si>
    <t>K1 poparcie</t>
  </si>
  <si>
    <t>K2 poparcie</t>
  </si>
  <si>
    <t>K3 poparcie</t>
  </si>
  <si>
    <t>K4 poparcie</t>
  </si>
  <si>
    <t>K5</t>
  </si>
  <si>
    <t>K5 poparcie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</si>
</sst>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NumberFormat="1" applyFont="1" applyBorder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/>
              <a:t>Porównanie liczby głosów oddanych w poszczególnych okręgach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dane_wybory!$A$2:$A$21</c:f>
              <c:strCache>
                <c:ptCount val="20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A5</c:v>
                </c:pt>
                <c:pt idx="5">
                  <c:v>B1</c:v>
                </c:pt>
                <c:pt idx="6">
                  <c:v>B2</c:v>
                </c:pt>
                <c:pt idx="7">
                  <c:v>B3</c:v>
                </c:pt>
                <c:pt idx="8">
                  <c:v>B4</c:v>
                </c:pt>
                <c:pt idx="9">
                  <c:v>B5</c:v>
                </c:pt>
                <c:pt idx="10">
                  <c:v>C1</c:v>
                </c:pt>
                <c:pt idx="11">
                  <c:v>C2</c:v>
                </c:pt>
                <c:pt idx="12">
                  <c:v>C3</c:v>
                </c:pt>
                <c:pt idx="13">
                  <c:v>C4</c:v>
                </c:pt>
                <c:pt idx="14">
                  <c:v>C5</c:v>
                </c:pt>
                <c:pt idx="15">
                  <c:v>D1</c:v>
                </c:pt>
                <c:pt idx="16">
                  <c:v>D2</c:v>
                </c:pt>
                <c:pt idx="17">
                  <c:v>D3</c:v>
                </c:pt>
                <c:pt idx="18">
                  <c:v>D4</c:v>
                </c:pt>
                <c:pt idx="19">
                  <c:v>D5</c:v>
                </c:pt>
              </c:strCache>
            </c:strRef>
          </c:cat>
          <c:val>
            <c:numRef>
              <c:f>dane_wybory!$G$2:$G$21</c:f>
              <c:numCache>
                <c:formatCode>General</c:formatCode>
                <c:ptCount val="20"/>
                <c:pt idx="0">
                  <c:v>94989</c:v>
                </c:pt>
                <c:pt idx="1">
                  <c:v>61487</c:v>
                </c:pt>
                <c:pt idx="2">
                  <c:v>67178</c:v>
                </c:pt>
                <c:pt idx="3">
                  <c:v>70318</c:v>
                </c:pt>
                <c:pt idx="4">
                  <c:v>74985</c:v>
                </c:pt>
                <c:pt idx="5">
                  <c:v>72187</c:v>
                </c:pt>
                <c:pt idx="6">
                  <c:v>71950</c:v>
                </c:pt>
                <c:pt idx="7">
                  <c:v>62913</c:v>
                </c:pt>
                <c:pt idx="8">
                  <c:v>69326</c:v>
                </c:pt>
                <c:pt idx="9">
                  <c:v>75045</c:v>
                </c:pt>
                <c:pt idx="10">
                  <c:v>79735</c:v>
                </c:pt>
                <c:pt idx="11">
                  <c:v>73675</c:v>
                </c:pt>
                <c:pt idx="12">
                  <c:v>65751</c:v>
                </c:pt>
                <c:pt idx="13">
                  <c:v>69332</c:v>
                </c:pt>
                <c:pt idx="14">
                  <c:v>75876</c:v>
                </c:pt>
                <c:pt idx="15">
                  <c:v>73580</c:v>
                </c:pt>
                <c:pt idx="16">
                  <c:v>71402</c:v>
                </c:pt>
                <c:pt idx="17">
                  <c:v>60146</c:v>
                </c:pt>
                <c:pt idx="18">
                  <c:v>63234</c:v>
                </c:pt>
                <c:pt idx="19">
                  <c:v>51362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4-43F5-97CC-E154548E5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3056656"/>
        <c:axId val="553056240"/>
      </c:barChart>
      <c:catAx>
        <c:axId val="55305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Okrąg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056240"/>
        <c:crosses val="autoZero"/>
        <c:auto val="1"/>
        <c:lblAlgn val="ctr"/>
        <c:lblOffset val="100"/>
        <c:noMultiLvlLbl val="0"/>
      </c:catAx>
      <c:valAx>
        <c:axId val="5530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głosów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305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DC2BCC-9550-431D-980B-40DCBBF0BA76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087" cy="6079435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54EA189-21AF-4B24-A3F9-1E52039104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87F05A6-6702-4CA4-A05D-7F2C1B7D0481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EC3A1-BBED-4E81-8F72-0D8CC722F317}" name="dane_wybory" displayName="dane_wybory" ref="A1:G21" tableType="queryTable" totalsRowShown="0">
  <autoFilter ref="A1:G21" xr:uid="{C42EC3A1-BBED-4E81-8F72-0D8CC722F317}"/>
  <tableColumns count="7">
    <tableColumn id="1" xr3:uid="{4A65E28A-FA37-415F-BC3B-8FC53933D506}" uniqueName="1" name="Okręg" queryTableFieldId="1" dataDxfId="1"/>
    <tableColumn id="2" xr3:uid="{5C617BBA-72BB-491D-AFAC-28F2F83AE181}" uniqueName="2" name="K1" queryTableFieldId="2"/>
    <tableColumn id="3" xr3:uid="{0A8394D4-E0A4-4B98-908F-E159B01A1E29}" uniqueName="3" name="K2" queryTableFieldId="3"/>
    <tableColumn id="4" xr3:uid="{B44EF7A7-4BE8-4025-BCB8-B73EEDF2A524}" uniqueName="4" name="K3" queryTableFieldId="4"/>
    <tableColumn id="5" xr3:uid="{73711515-D58A-4DCB-8E37-98C92580DC60}" uniqueName="5" name="K4" queryTableFieldId="5"/>
    <tableColumn id="6" xr3:uid="{AD39C2FE-5390-4CF4-8371-94D177625911}" uniqueName="6" name="K5" queryTableFieldId="6"/>
    <tableColumn id="7" xr3:uid="{A38543C3-3AC3-4FE2-80FF-C8B7E00417D0}" uniqueName="7" name="Razem" queryTableFieldId="7" dataDxfId="0">
      <calculatedColumnFormula>SUM(dane_wybory[[#This Row],[K1]:[K5]])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B592-B329-4FCB-8969-4419E1F28C8B}">
  <dimension ref="A1:G21"/>
  <sheetViews>
    <sheetView zoomScale="115" zoomScaleNormal="115" workbookViewId="0">
      <selection activeCell="F2" sqref="F2"/>
    </sheetView>
  </sheetViews>
  <sheetFormatPr defaultRowHeight="15" x14ac:dyDescent="0.25"/>
  <cols>
    <col min="1" max="6" width="11.1406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30</v>
      </c>
      <c r="G1" t="s">
        <v>25</v>
      </c>
    </row>
    <row r="2" spans="1:7" x14ac:dyDescent="0.25">
      <c r="A2" s="1" t="s">
        <v>0</v>
      </c>
      <c r="B2">
        <v>26573</v>
      </c>
      <c r="C2">
        <v>13009</v>
      </c>
      <c r="D2">
        <v>19177</v>
      </c>
      <c r="E2">
        <v>26574</v>
      </c>
      <c r="F2">
        <v>9656</v>
      </c>
      <c r="G2">
        <f>SUM(dane_wybory[[#This Row],[K1]:[K5]])</f>
        <v>94989</v>
      </c>
    </row>
    <row r="3" spans="1:7" x14ac:dyDescent="0.25">
      <c r="A3" s="1" t="s">
        <v>1</v>
      </c>
      <c r="B3">
        <v>24574</v>
      </c>
      <c r="C3">
        <v>10394</v>
      </c>
      <c r="D3">
        <v>9756</v>
      </c>
      <c r="E3">
        <v>13299</v>
      </c>
      <c r="F3">
        <v>3464</v>
      </c>
      <c r="G3">
        <f>SUM(dane_wybory[[#This Row],[K1]:[K5]])</f>
        <v>61487</v>
      </c>
    </row>
    <row r="4" spans="1:7" x14ac:dyDescent="0.25">
      <c r="A4" s="1" t="s">
        <v>2</v>
      </c>
      <c r="B4">
        <v>12834</v>
      </c>
      <c r="C4">
        <v>11062</v>
      </c>
      <c r="D4">
        <v>10107</v>
      </c>
      <c r="E4">
        <v>24727</v>
      </c>
      <c r="F4">
        <v>8448</v>
      </c>
      <c r="G4">
        <f>SUM(dane_wybory[[#This Row],[K1]:[K5]])</f>
        <v>67178</v>
      </c>
    </row>
    <row r="5" spans="1:7" x14ac:dyDescent="0.25">
      <c r="A5" s="1" t="s">
        <v>3</v>
      </c>
      <c r="B5">
        <v>23071</v>
      </c>
      <c r="C5">
        <v>5757</v>
      </c>
      <c r="D5">
        <v>16048</v>
      </c>
      <c r="E5">
        <v>16622</v>
      </c>
      <c r="F5">
        <v>8820</v>
      </c>
      <c r="G5">
        <f>SUM(dane_wybory[[#This Row],[K1]:[K5]])</f>
        <v>70318</v>
      </c>
    </row>
    <row r="6" spans="1:7" x14ac:dyDescent="0.25">
      <c r="A6" s="1" t="s">
        <v>4</v>
      </c>
      <c r="B6">
        <v>13500</v>
      </c>
      <c r="C6">
        <v>8698</v>
      </c>
      <c r="D6">
        <v>25458</v>
      </c>
      <c r="E6">
        <v>19331</v>
      </c>
      <c r="F6">
        <v>7998</v>
      </c>
      <c r="G6">
        <f>SUM(dane_wybory[[#This Row],[K1]:[K5]])</f>
        <v>74985</v>
      </c>
    </row>
    <row r="7" spans="1:7" x14ac:dyDescent="0.25">
      <c r="A7" s="1" t="s">
        <v>5</v>
      </c>
      <c r="B7">
        <v>12389</v>
      </c>
      <c r="C7">
        <v>12086</v>
      </c>
      <c r="D7">
        <v>18732</v>
      </c>
      <c r="E7">
        <v>19761</v>
      </c>
      <c r="F7">
        <v>9219</v>
      </c>
      <c r="G7">
        <f>SUM(dane_wybory[[#This Row],[K1]:[K5]])</f>
        <v>72187</v>
      </c>
    </row>
    <row r="8" spans="1:7" x14ac:dyDescent="0.25">
      <c r="A8" s="1" t="s">
        <v>6</v>
      </c>
      <c r="B8">
        <v>21947</v>
      </c>
      <c r="C8">
        <v>6307</v>
      </c>
      <c r="D8">
        <v>11418</v>
      </c>
      <c r="E8">
        <v>28864</v>
      </c>
      <c r="F8">
        <v>3414</v>
      </c>
      <c r="G8">
        <f>SUM(dane_wybory[[#This Row],[K1]:[K5]])</f>
        <v>71950</v>
      </c>
    </row>
    <row r="9" spans="1:7" x14ac:dyDescent="0.25">
      <c r="A9" s="1" t="s">
        <v>7</v>
      </c>
      <c r="B9">
        <v>9873</v>
      </c>
      <c r="C9">
        <v>10663</v>
      </c>
      <c r="D9">
        <v>17500</v>
      </c>
      <c r="E9">
        <v>20081</v>
      </c>
      <c r="F9">
        <v>4796</v>
      </c>
      <c r="G9">
        <f>SUM(dane_wybory[[#This Row],[K1]:[K5]])</f>
        <v>62913</v>
      </c>
    </row>
    <row r="10" spans="1:7" x14ac:dyDescent="0.25">
      <c r="A10" s="1" t="s">
        <v>8</v>
      </c>
      <c r="B10">
        <v>12104</v>
      </c>
      <c r="C10">
        <v>5833</v>
      </c>
      <c r="D10">
        <v>14293</v>
      </c>
      <c r="E10">
        <v>28291</v>
      </c>
      <c r="F10">
        <v>8805</v>
      </c>
      <c r="G10">
        <f>SUM(dane_wybory[[#This Row],[K1]:[K5]])</f>
        <v>69326</v>
      </c>
    </row>
    <row r="11" spans="1:7" x14ac:dyDescent="0.25">
      <c r="A11" s="1" t="s">
        <v>9</v>
      </c>
      <c r="B11">
        <v>13661</v>
      </c>
      <c r="C11">
        <v>12077</v>
      </c>
      <c r="D11">
        <v>19948</v>
      </c>
      <c r="E11">
        <v>25384</v>
      </c>
      <c r="F11">
        <v>3975</v>
      </c>
      <c r="G11">
        <f>SUM(dane_wybory[[#This Row],[K1]:[K5]])</f>
        <v>75045</v>
      </c>
    </row>
    <row r="12" spans="1:7" x14ac:dyDescent="0.25">
      <c r="A12" s="1" t="s">
        <v>10</v>
      </c>
      <c r="B12">
        <v>20008</v>
      </c>
      <c r="C12">
        <v>10768</v>
      </c>
      <c r="D12">
        <v>17403</v>
      </c>
      <c r="E12">
        <v>26808</v>
      </c>
      <c r="F12">
        <v>4748</v>
      </c>
      <c r="G12">
        <f>SUM(dane_wybory[[#This Row],[K1]:[K5]])</f>
        <v>79735</v>
      </c>
    </row>
    <row r="13" spans="1:7" x14ac:dyDescent="0.25">
      <c r="A13" s="1" t="s">
        <v>11</v>
      </c>
      <c r="B13">
        <v>16299</v>
      </c>
      <c r="C13">
        <v>11979</v>
      </c>
      <c r="D13">
        <v>12843</v>
      </c>
      <c r="E13">
        <v>28541</v>
      </c>
      <c r="F13">
        <v>4013</v>
      </c>
      <c r="G13">
        <f>SUM(dane_wybory[[#This Row],[K1]:[K5]])</f>
        <v>73675</v>
      </c>
    </row>
    <row r="14" spans="1:7" x14ac:dyDescent="0.25">
      <c r="A14" s="1" t="s">
        <v>12</v>
      </c>
      <c r="B14">
        <v>24337</v>
      </c>
      <c r="C14">
        <v>6726</v>
      </c>
      <c r="D14">
        <v>10752</v>
      </c>
      <c r="E14">
        <v>15075</v>
      </c>
      <c r="F14">
        <v>8861</v>
      </c>
      <c r="G14">
        <f>SUM(dane_wybory[[#This Row],[K1]:[K5]])</f>
        <v>65751</v>
      </c>
    </row>
    <row r="15" spans="1:7" x14ac:dyDescent="0.25">
      <c r="A15" s="1" t="s">
        <v>13</v>
      </c>
      <c r="B15">
        <v>12936</v>
      </c>
      <c r="C15">
        <v>11635</v>
      </c>
      <c r="D15">
        <v>15914</v>
      </c>
      <c r="E15">
        <v>23313</v>
      </c>
      <c r="F15">
        <v>5534</v>
      </c>
      <c r="G15">
        <f>SUM(dane_wybory[[#This Row],[K1]:[K5]])</f>
        <v>69332</v>
      </c>
    </row>
    <row r="16" spans="1:7" x14ac:dyDescent="0.25">
      <c r="A16" s="1" t="s">
        <v>14</v>
      </c>
      <c r="B16">
        <v>20774</v>
      </c>
      <c r="C16">
        <v>13774</v>
      </c>
      <c r="D16">
        <v>9345</v>
      </c>
      <c r="E16">
        <v>25505</v>
      </c>
      <c r="F16">
        <v>6478</v>
      </c>
      <c r="G16">
        <f>SUM(dane_wybory[[#This Row],[K1]:[K5]])</f>
        <v>75876</v>
      </c>
    </row>
    <row r="17" spans="1:7" x14ac:dyDescent="0.25">
      <c r="A17" s="1" t="s">
        <v>15</v>
      </c>
      <c r="B17">
        <v>20068</v>
      </c>
      <c r="C17">
        <v>8556</v>
      </c>
      <c r="D17">
        <v>10233</v>
      </c>
      <c r="E17">
        <v>25511</v>
      </c>
      <c r="F17">
        <v>9212</v>
      </c>
      <c r="G17">
        <f>SUM(dane_wybory[[#This Row],[K1]:[K5]])</f>
        <v>73580</v>
      </c>
    </row>
    <row r="18" spans="1:7" x14ac:dyDescent="0.25">
      <c r="A18" s="1" t="s">
        <v>16</v>
      </c>
      <c r="B18">
        <v>19977</v>
      </c>
      <c r="C18">
        <v>8262</v>
      </c>
      <c r="D18">
        <v>18223</v>
      </c>
      <c r="E18">
        <v>20535</v>
      </c>
      <c r="F18">
        <v>4405</v>
      </c>
      <c r="G18">
        <f>SUM(dane_wybory[[#This Row],[K1]:[K5]])</f>
        <v>71402</v>
      </c>
    </row>
    <row r="19" spans="1:7" x14ac:dyDescent="0.25">
      <c r="A19" s="1" t="s">
        <v>17</v>
      </c>
      <c r="B19">
        <v>8636</v>
      </c>
      <c r="C19">
        <v>10458</v>
      </c>
      <c r="D19">
        <v>12488</v>
      </c>
      <c r="E19">
        <v>21366</v>
      </c>
      <c r="F19">
        <v>7198</v>
      </c>
      <c r="G19">
        <f>SUM(dane_wybory[[#This Row],[K1]:[K5]])</f>
        <v>60146</v>
      </c>
    </row>
    <row r="20" spans="1:7" x14ac:dyDescent="0.25">
      <c r="A20" s="1" t="s">
        <v>18</v>
      </c>
      <c r="B20">
        <v>16272</v>
      </c>
      <c r="C20">
        <v>11040</v>
      </c>
      <c r="D20">
        <v>8011</v>
      </c>
      <c r="E20">
        <v>19971</v>
      </c>
      <c r="F20">
        <v>7940</v>
      </c>
      <c r="G20">
        <f>SUM(dane_wybory[[#This Row],[K1]:[K5]])</f>
        <v>63234</v>
      </c>
    </row>
    <row r="21" spans="1:7" x14ac:dyDescent="0.25">
      <c r="A21" s="1" t="s">
        <v>19</v>
      </c>
      <c r="B21">
        <v>10426</v>
      </c>
      <c r="C21">
        <v>11034</v>
      </c>
      <c r="D21">
        <v>11428</v>
      </c>
      <c r="E21">
        <v>10612</v>
      </c>
      <c r="F21">
        <v>7862</v>
      </c>
      <c r="G21">
        <f>SUM(dane_wybory[[#This Row],[K1]:[K5]])</f>
        <v>51362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339B-F945-47DB-98B0-7485587BBDD1}">
  <dimension ref="A1:L22"/>
  <sheetViews>
    <sheetView tabSelected="1" zoomScale="145" zoomScaleNormal="145" workbookViewId="0">
      <selection activeCell="J1" sqref="J1"/>
    </sheetView>
  </sheetViews>
  <sheetFormatPr defaultRowHeight="15" x14ac:dyDescent="0.25"/>
  <cols>
    <col min="1" max="2" width="11.140625" bestFit="1" customWidth="1"/>
    <col min="3" max="3" width="11.140625" customWidth="1"/>
    <col min="4" max="4" width="11.140625" bestFit="1" customWidth="1"/>
    <col min="5" max="5" width="11.140625" customWidth="1"/>
    <col min="6" max="6" width="11.140625" bestFit="1" customWidth="1"/>
    <col min="7" max="7" width="11.140625" customWidth="1"/>
    <col min="8" max="8" width="11.140625" bestFit="1" customWidth="1"/>
    <col min="9" max="9" width="11.140625" customWidth="1"/>
    <col min="10" max="10" width="11.140625" bestFit="1" customWidth="1"/>
    <col min="11" max="11" width="11.140625" customWidth="1"/>
  </cols>
  <sheetData>
    <row r="1" spans="1:12" x14ac:dyDescent="0.25">
      <c r="B1" t="str">
        <f>INDEX($A$3:$A$22,MATCH(MAX(C3:C22),C3:C22,0),1)</f>
        <v>A2</v>
      </c>
      <c r="D1" t="str">
        <f t="shared" ref="C1:L1" si="0">INDEX($A$3:$A$22,MATCH(MAX(E3:E22),E3:E22,0),1)</f>
        <v>D5</v>
      </c>
      <c r="F1" t="str">
        <f t="shared" si="0"/>
        <v>A5</v>
      </c>
      <c r="H1" t="str">
        <f t="shared" si="0"/>
        <v>B4</v>
      </c>
      <c r="J1" t="str">
        <f t="shared" si="0"/>
        <v>D5</v>
      </c>
    </row>
    <row r="2" spans="1:12" x14ac:dyDescent="0.25">
      <c r="A2" s="4" t="s">
        <v>20</v>
      </c>
      <c r="B2" s="5" t="s">
        <v>21</v>
      </c>
      <c r="C2" s="5" t="s">
        <v>26</v>
      </c>
      <c r="D2" s="5" t="s">
        <v>22</v>
      </c>
      <c r="E2" s="5" t="s">
        <v>27</v>
      </c>
      <c r="F2" s="5" t="s">
        <v>23</v>
      </c>
      <c r="G2" s="5" t="s">
        <v>28</v>
      </c>
      <c r="H2" s="5" t="s">
        <v>24</v>
      </c>
      <c r="I2" s="5" t="s">
        <v>29</v>
      </c>
      <c r="J2" s="5" t="s">
        <v>30</v>
      </c>
      <c r="K2" s="5" t="s">
        <v>31</v>
      </c>
      <c r="L2" s="6" t="s">
        <v>25</v>
      </c>
    </row>
    <row r="3" spans="1:12" x14ac:dyDescent="0.25">
      <c r="A3" s="7" t="s">
        <v>0</v>
      </c>
      <c r="B3" s="8">
        <v>26573</v>
      </c>
      <c r="C3" s="8">
        <f>ROUND('2'!$B3/'2'!$L3*100,2)</f>
        <v>27.97</v>
      </c>
      <c r="D3" s="8">
        <v>13009</v>
      </c>
      <c r="E3" s="8">
        <f>ROUND('2'!$D3/'2'!$L3*100,2)</f>
        <v>13.7</v>
      </c>
      <c r="F3" s="8">
        <v>19177</v>
      </c>
      <c r="G3" s="8">
        <f>ROUND('2'!$F3/'2'!$L3*100,2)</f>
        <v>20.190000000000001</v>
      </c>
      <c r="H3" s="8">
        <v>26574</v>
      </c>
      <c r="I3" s="8">
        <f>ROUND('2'!$H3/'2'!$L3*100,2)</f>
        <v>27.98</v>
      </c>
      <c r="J3" s="8">
        <v>9656</v>
      </c>
      <c r="K3" s="8">
        <f>ROUND('2'!$J3/'2'!$L3*100,2)</f>
        <v>10.17</v>
      </c>
      <c r="L3" s="9">
        <f>SUM(B3,D3,F3,H3,'2'!$J3)</f>
        <v>94989</v>
      </c>
    </row>
    <row r="4" spans="1:12" x14ac:dyDescent="0.25">
      <c r="A4" s="10" t="s">
        <v>1</v>
      </c>
      <c r="B4" s="11">
        <v>24574</v>
      </c>
      <c r="C4" s="11">
        <f>ROUND('2'!$B4/'2'!$L4*100,2)</f>
        <v>39.97</v>
      </c>
      <c r="D4" s="11">
        <v>10394</v>
      </c>
      <c r="E4" s="11">
        <f>ROUND('2'!$D4/'2'!$L4*100,2)</f>
        <v>16.899999999999999</v>
      </c>
      <c r="F4" s="11">
        <v>9756</v>
      </c>
      <c r="G4" s="11">
        <f>ROUND('2'!$F4/'2'!$L4*100,2)</f>
        <v>15.87</v>
      </c>
      <c r="H4" s="11">
        <v>13299</v>
      </c>
      <c r="I4" s="11">
        <f>ROUND('2'!$H4/'2'!$L4*100,2)</f>
        <v>21.63</v>
      </c>
      <c r="J4" s="11">
        <v>3464</v>
      </c>
      <c r="K4" s="11">
        <f>ROUND('2'!$J4/'2'!$L4*100,2)</f>
        <v>5.63</v>
      </c>
      <c r="L4" s="12">
        <f>SUM(B4,D4,F4,H4,'2'!$J4)</f>
        <v>61487</v>
      </c>
    </row>
    <row r="5" spans="1:12" x14ac:dyDescent="0.25">
      <c r="A5" s="7" t="s">
        <v>2</v>
      </c>
      <c r="B5" s="8">
        <v>12834</v>
      </c>
      <c r="C5" s="8">
        <f>ROUND('2'!$B5/'2'!$L5*100,2)</f>
        <v>19.100000000000001</v>
      </c>
      <c r="D5" s="8">
        <v>11062</v>
      </c>
      <c r="E5" s="8">
        <f>ROUND('2'!$D5/'2'!$L5*100,2)</f>
        <v>16.47</v>
      </c>
      <c r="F5" s="8">
        <v>10107</v>
      </c>
      <c r="G5" s="8">
        <f>ROUND('2'!$F5/'2'!$L5*100,2)</f>
        <v>15.05</v>
      </c>
      <c r="H5" s="8">
        <v>24727</v>
      </c>
      <c r="I5" s="8">
        <f>ROUND('2'!$H5/'2'!$L5*100,2)</f>
        <v>36.81</v>
      </c>
      <c r="J5" s="8">
        <v>8448</v>
      </c>
      <c r="K5" s="8">
        <f>ROUND('2'!$J5/'2'!$L5*100,2)</f>
        <v>12.58</v>
      </c>
      <c r="L5" s="9">
        <f>SUM(B5,D5,F5,H5,'2'!$J5)</f>
        <v>67178</v>
      </c>
    </row>
    <row r="6" spans="1:12" x14ac:dyDescent="0.25">
      <c r="A6" s="10" t="s">
        <v>3</v>
      </c>
      <c r="B6" s="11">
        <v>23071</v>
      </c>
      <c r="C6" s="11">
        <f>ROUND('2'!$B6/'2'!$L6*100,2)</f>
        <v>32.81</v>
      </c>
      <c r="D6" s="11">
        <v>5757</v>
      </c>
      <c r="E6" s="11">
        <f>ROUND('2'!$D6/'2'!$L6*100,2)</f>
        <v>8.19</v>
      </c>
      <c r="F6" s="11">
        <v>16048</v>
      </c>
      <c r="G6" s="11">
        <f>ROUND('2'!$F6/'2'!$L6*100,2)</f>
        <v>22.82</v>
      </c>
      <c r="H6" s="11">
        <v>16622</v>
      </c>
      <c r="I6" s="11">
        <f>ROUND('2'!$H6/'2'!$L6*100,2)</f>
        <v>23.64</v>
      </c>
      <c r="J6" s="11">
        <v>8820</v>
      </c>
      <c r="K6" s="11">
        <f>ROUND('2'!$J6/'2'!$L6*100,2)</f>
        <v>12.54</v>
      </c>
      <c r="L6" s="12">
        <f>SUM(B6,D6,F6,H6,'2'!$J6)</f>
        <v>70318</v>
      </c>
    </row>
    <row r="7" spans="1:12" x14ac:dyDescent="0.25">
      <c r="A7" s="7" t="s">
        <v>4</v>
      </c>
      <c r="B7" s="8">
        <v>13500</v>
      </c>
      <c r="C7" s="8">
        <f>ROUND('2'!$B7/'2'!$L7*100,2)</f>
        <v>18</v>
      </c>
      <c r="D7" s="8">
        <v>8698</v>
      </c>
      <c r="E7" s="8">
        <f>ROUND('2'!$D7/'2'!$L7*100,2)</f>
        <v>11.6</v>
      </c>
      <c r="F7" s="8">
        <v>25458</v>
      </c>
      <c r="G7" s="8">
        <f>ROUND('2'!$F7/'2'!$L7*100,2)</f>
        <v>33.950000000000003</v>
      </c>
      <c r="H7" s="8">
        <v>19331</v>
      </c>
      <c r="I7" s="8">
        <f>ROUND('2'!$H7/'2'!$L7*100,2)</f>
        <v>25.78</v>
      </c>
      <c r="J7" s="8">
        <v>7998</v>
      </c>
      <c r="K7" s="8">
        <f>ROUND('2'!$J7/'2'!$L7*100,2)</f>
        <v>10.67</v>
      </c>
      <c r="L7" s="9">
        <f>SUM(B7,D7,F7,H7,'2'!$J7)</f>
        <v>74985</v>
      </c>
    </row>
    <row r="8" spans="1:12" x14ac:dyDescent="0.25">
      <c r="A8" s="10" t="s">
        <v>5</v>
      </c>
      <c r="B8" s="11">
        <v>12389</v>
      </c>
      <c r="C8" s="11">
        <f>ROUND('2'!$B8/'2'!$L8*100,2)</f>
        <v>17.16</v>
      </c>
      <c r="D8" s="11">
        <v>12086</v>
      </c>
      <c r="E8" s="11">
        <f>ROUND('2'!$D8/'2'!$L8*100,2)</f>
        <v>16.739999999999998</v>
      </c>
      <c r="F8" s="11">
        <v>18732</v>
      </c>
      <c r="G8" s="11">
        <f>ROUND('2'!$F8/'2'!$L8*100,2)</f>
        <v>25.95</v>
      </c>
      <c r="H8" s="11">
        <v>19761</v>
      </c>
      <c r="I8" s="11">
        <f>ROUND('2'!$H8/'2'!$L8*100,2)</f>
        <v>27.37</v>
      </c>
      <c r="J8" s="11">
        <v>9219</v>
      </c>
      <c r="K8" s="11">
        <f>ROUND('2'!$J8/'2'!$L8*100,2)</f>
        <v>12.77</v>
      </c>
      <c r="L8" s="12">
        <f>SUM(B8,D8,F8,H8,'2'!$J8)</f>
        <v>72187</v>
      </c>
    </row>
    <row r="9" spans="1:12" x14ac:dyDescent="0.25">
      <c r="A9" s="7" t="s">
        <v>6</v>
      </c>
      <c r="B9" s="8">
        <v>21947</v>
      </c>
      <c r="C9" s="8">
        <f>ROUND('2'!$B9/'2'!$L9*100,2)</f>
        <v>30.5</v>
      </c>
      <c r="D9" s="8">
        <v>6307</v>
      </c>
      <c r="E9" s="8">
        <f>ROUND('2'!$D9/'2'!$L9*100,2)</f>
        <v>8.77</v>
      </c>
      <c r="F9" s="8">
        <v>11418</v>
      </c>
      <c r="G9" s="8">
        <f>ROUND('2'!$F9/'2'!$L9*100,2)</f>
        <v>15.87</v>
      </c>
      <c r="H9" s="8">
        <v>28864</v>
      </c>
      <c r="I9" s="8">
        <f>ROUND('2'!$H9/'2'!$L9*100,2)</f>
        <v>40.119999999999997</v>
      </c>
      <c r="J9" s="8">
        <v>3414</v>
      </c>
      <c r="K9" s="8">
        <f>ROUND('2'!$J9/'2'!$L9*100,2)</f>
        <v>4.74</v>
      </c>
      <c r="L9" s="9">
        <f>SUM(B9,D9,F9,H9,'2'!$J9)</f>
        <v>71950</v>
      </c>
    </row>
    <row r="10" spans="1:12" x14ac:dyDescent="0.25">
      <c r="A10" s="10" t="s">
        <v>7</v>
      </c>
      <c r="B10" s="11">
        <v>9873</v>
      </c>
      <c r="C10" s="11">
        <f>ROUND('2'!$B10/'2'!$L10*100,2)</f>
        <v>15.69</v>
      </c>
      <c r="D10" s="11">
        <v>10663</v>
      </c>
      <c r="E10" s="11">
        <f>ROUND('2'!$D10/'2'!$L10*100,2)</f>
        <v>16.95</v>
      </c>
      <c r="F10" s="11">
        <v>17500</v>
      </c>
      <c r="G10" s="11">
        <f>ROUND('2'!$F10/'2'!$L10*100,2)</f>
        <v>27.82</v>
      </c>
      <c r="H10" s="11">
        <v>20081</v>
      </c>
      <c r="I10" s="11">
        <f>ROUND('2'!$H10/'2'!$L10*100,2)</f>
        <v>31.92</v>
      </c>
      <c r="J10" s="11">
        <v>4796</v>
      </c>
      <c r="K10" s="11">
        <f>ROUND('2'!$J10/'2'!$L10*100,2)</f>
        <v>7.62</v>
      </c>
      <c r="L10" s="12">
        <f>SUM(B10,D10,F10,H10,'2'!$J10)</f>
        <v>62913</v>
      </c>
    </row>
    <row r="11" spans="1:12" x14ac:dyDescent="0.25">
      <c r="A11" s="7" t="s">
        <v>8</v>
      </c>
      <c r="B11" s="8">
        <v>12104</v>
      </c>
      <c r="C11" s="8">
        <f>ROUND('2'!$B11/'2'!$L11*100,2)</f>
        <v>17.46</v>
      </c>
      <c r="D11" s="8">
        <v>5833</v>
      </c>
      <c r="E11" s="8">
        <f>ROUND('2'!$D11/'2'!$L11*100,2)</f>
        <v>8.41</v>
      </c>
      <c r="F11" s="8">
        <v>14293</v>
      </c>
      <c r="G11" s="8">
        <f>ROUND('2'!$F11/'2'!$L11*100,2)</f>
        <v>20.62</v>
      </c>
      <c r="H11" s="8">
        <v>28291</v>
      </c>
      <c r="I11" s="8">
        <f>ROUND('2'!$H11/'2'!$L11*100,2)</f>
        <v>40.81</v>
      </c>
      <c r="J11" s="8">
        <v>8805</v>
      </c>
      <c r="K11" s="8">
        <f>ROUND('2'!$J11/'2'!$L11*100,2)</f>
        <v>12.7</v>
      </c>
      <c r="L11" s="9">
        <f>SUM(B11,D11,F11,H11,'2'!$J11)</f>
        <v>69326</v>
      </c>
    </row>
    <row r="12" spans="1:12" x14ac:dyDescent="0.25">
      <c r="A12" s="10" t="s">
        <v>9</v>
      </c>
      <c r="B12" s="11">
        <v>13661</v>
      </c>
      <c r="C12" s="11">
        <f>ROUND('2'!$B12/'2'!$L12*100,2)</f>
        <v>18.2</v>
      </c>
      <c r="D12" s="11">
        <v>12077</v>
      </c>
      <c r="E12" s="11">
        <f>ROUND('2'!$D12/'2'!$L12*100,2)</f>
        <v>16.09</v>
      </c>
      <c r="F12" s="11">
        <v>19948</v>
      </c>
      <c r="G12" s="11">
        <f>ROUND('2'!$F12/'2'!$L12*100,2)</f>
        <v>26.58</v>
      </c>
      <c r="H12" s="11">
        <v>25384</v>
      </c>
      <c r="I12" s="11">
        <f>ROUND('2'!$H12/'2'!$L12*100,2)</f>
        <v>33.83</v>
      </c>
      <c r="J12" s="11">
        <v>3975</v>
      </c>
      <c r="K12" s="11">
        <f>ROUND('2'!$J12/'2'!$L12*100,2)</f>
        <v>5.3</v>
      </c>
      <c r="L12" s="12">
        <f>SUM(B12,D12,F12,H12,'2'!$J12)</f>
        <v>75045</v>
      </c>
    </row>
    <row r="13" spans="1:12" x14ac:dyDescent="0.25">
      <c r="A13" s="7" t="s">
        <v>10</v>
      </c>
      <c r="B13" s="8">
        <v>20008</v>
      </c>
      <c r="C13" s="8">
        <f>ROUND('2'!$B13/'2'!$L13*100,2)</f>
        <v>25.09</v>
      </c>
      <c r="D13" s="8">
        <v>10768</v>
      </c>
      <c r="E13" s="8">
        <f>ROUND('2'!$D13/'2'!$L13*100,2)</f>
        <v>13.5</v>
      </c>
      <c r="F13" s="8">
        <v>17403</v>
      </c>
      <c r="G13" s="8">
        <f>ROUND('2'!$F13/'2'!$L13*100,2)</f>
        <v>21.83</v>
      </c>
      <c r="H13" s="8">
        <v>26808</v>
      </c>
      <c r="I13" s="8">
        <f>ROUND('2'!$H13/'2'!$L13*100,2)</f>
        <v>33.619999999999997</v>
      </c>
      <c r="J13" s="8">
        <v>4748</v>
      </c>
      <c r="K13" s="8">
        <f>ROUND('2'!$J13/'2'!$L13*100,2)</f>
        <v>5.95</v>
      </c>
      <c r="L13" s="9">
        <f>SUM(B13,D13,F13,H13,'2'!$J13)</f>
        <v>79735</v>
      </c>
    </row>
    <row r="14" spans="1:12" x14ac:dyDescent="0.25">
      <c r="A14" s="10" t="s">
        <v>11</v>
      </c>
      <c r="B14" s="11">
        <v>16299</v>
      </c>
      <c r="C14" s="11">
        <f>ROUND('2'!$B14/'2'!$L14*100,2)</f>
        <v>22.12</v>
      </c>
      <c r="D14" s="11">
        <v>11979</v>
      </c>
      <c r="E14" s="11">
        <f>ROUND('2'!$D14/'2'!$L14*100,2)</f>
        <v>16.260000000000002</v>
      </c>
      <c r="F14" s="11">
        <v>12843</v>
      </c>
      <c r="G14" s="11">
        <f>ROUND('2'!$F14/'2'!$L14*100,2)</f>
        <v>17.43</v>
      </c>
      <c r="H14" s="11">
        <v>28541</v>
      </c>
      <c r="I14" s="11">
        <f>ROUND('2'!$H14/'2'!$L14*100,2)</f>
        <v>38.74</v>
      </c>
      <c r="J14" s="11">
        <v>4013</v>
      </c>
      <c r="K14" s="11">
        <f>ROUND('2'!$J14/'2'!$L14*100,2)</f>
        <v>5.45</v>
      </c>
      <c r="L14" s="12">
        <f>SUM(B14,D14,F14,H14,'2'!$J14)</f>
        <v>73675</v>
      </c>
    </row>
    <row r="15" spans="1:12" x14ac:dyDescent="0.25">
      <c r="A15" s="7" t="s">
        <v>12</v>
      </c>
      <c r="B15" s="8">
        <v>24337</v>
      </c>
      <c r="C15" s="8">
        <f>ROUND('2'!$B15/'2'!$L15*100,2)</f>
        <v>37.01</v>
      </c>
      <c r="D15" s="8">
        <v>6726</v>
      </c>
      <c r="E15" s="8">
        <f>ROUND('2'!$D15/'2'!$L15*100,2)</f>
        <v>10.23</v>
      </c>
      <c r="F15" s="8">
        <v>10752</v>
      </c>
      <c r="G15" s="8">
        <f>ROUND('2'!$F15/'2'!$L15*100,2)</f>
        <v>16.350000000000001</v>
      </c>
      <c r="H15" s="8">
        <v>15075</v>
      </c>
      <c r="I15" s="8">
        <f>ROUND('2'!$H15/'2'!$L15*100,2)</f>
        <v>22.93</v>
      </c>
      <c r="J15" s="8">
        <v>8861</v>
      </c>
      <c r="K15" s="8">
        <f>ROUND('2'!$J15/'2'!$L15*100,2)</f>
        <v>13.48</v>
      </c>
      <c r="L15" s="9">
        <f>SUM(B15,D15,F15,H15,'2'!$J15)</f>
        <v>65751</v>
      </c>
    </row>
    <row r="16" spans="1:12" x14ac:dyDescent="0.25">
      <c r="A16" s="10" t="s">
        <v>13</v>
      </c>
      <c r="B16" s="11">
        <v>12936</v>
      </c>
      <c r="C16" s="11">
        <f>ROUND('2'!$B16/'2'!$L16*100,2)</f>
        <v>18.66</v>
      </c>
      <c r="D16" s="11">
        <v>11635</v>
      </c>
      <c r="E16" s="11">
        <f>ROUND('2'!$D16/'2'!$L16*100,2)</f>
        <v>16.78</v>
      </c>
      <c r="F16" s="11">
        <v>15914</v>
      </c>
      <c r="G16" s="11">
        <f>ROUND('2'!$F16/'2'!$L16*100,2)</f>
        <v>22.95</v>
      </c>
      <c r="H16" s="11">
        <v>23313</v>
      </c>
      <c r="I16" s="11">
        <f>ROUND('2'!$H16/'2'!$L16*100,2)</f>
        <v>33.630000000000003</v>
      </c>
      <c r="J16" s="11">
        <v>5534</v>
      </c>
      <c r="K16" s="11">
        <f>ROUND('2'!$J16/'2'!$L16*100,2)</f>
        <v>7.98</v>
      </c>
      <c r="L16" s="12">
        <f>SUM(B16,D16,F16,H16,'2'!$J16)</f>
        <v>69332</v>
      </c>
    </row>
    <row r="17" spans="1:12" x14ac:dyDescent="0.25">
      <c r="A17" s="7" t="s">
        <v>14</v>
      </c>
      <c r="B17" s="8">
        <v>20774</v>
      </c>
      <c r="C17" s="8">
        <f>ROUND('2'!$B17/'2'!$L17*100,2)</f>
        <v>27.38</v>
      </c>
      <c r="D17" s="8">
        <v>13774</v>
      </c>
      <c r="E17" s="8">
        <f>ROUND('2'!$D17/'2'!$L17*100,2)</f>
        <v>18.149999999999999</v>
      </c>
      <c r="F17" s="8">
        <v>9345</v>
      </c>
      <c r="G17" s="8">
        <f>ROUND('2'!$F17/'2'!$L17*100,2)</f>
        <v>12.32</v>
      </c>
      <c r="H17" s="8">
        <v>25505</v>
      </c>
      <c r="I17" s="8">
        <f>ROUND('2'!$H17/'2'!$L17*100,2)</f>
        <v>33.61</v>
      </c>
      <c r="J17" s="8">
        <v>6478</v>
      </c>
      <c r="K17" s="8">
        <f>ROUND('2'!$J17/'2'!$L17*100,2)</f>
        <v>8.5399999999999991</v>
      </c>
      <c r="L17" s="9">
        <f>SUM(B17,D17,F17,H17,'2'!$J17)</f>
        <v>75876</v>
      </c>
    </row>
    <row r="18" spans="1:12" x14ac:dyDescent="0.25">
      <c r="A18" s="10" t="s">
        <v>15</v>
      </c>
      <c r="B18" s="11">
        <v>20068</v>
      </c>
      <c r="C18" s="11">
        <f>ROUND('2'!$B18/'2'!$L18*100,2)</f>
        <v>27.27</v>
      </c>
      <c r="D18" s="11">
        <v>8556</v>
      </c>
      <c r="E18" s="11">
        <f>ROUND('2'!$D18/'2'!$L18*100,2)</f>
        <v>11.63</v>
      </c>
      <c r="F18" s="11">
        <v>10233</v>
      </c>
      <c r="G18" s="11">
        <f>ROUND('2'!$F18/'2'!$L18*100,2)</f>
        <v>13.91</v>
      </c>
      <c r="H18" s="11">
        <v>25511</v>
      </c>
      <c r="I18" s="11">
        <f>ROUND('2'!$H18/'2'!$L18*100,2)</f>
        <v>34.67</v>
      </c>
      <c r="J18" s="11">
        <v>9212</v>
      </c>
      <c r="K18" s="11">
        <f>ROUND('2'!$J18/'2'!$L18*100,2)</f>
        <v>12.52</v>
      </c>
      <c r="L18" s="12">
        <f>SUM(B18,D18,F18,H18,'2'!$J18)</f>
        <v>73580</v>
      </c>
    </row>
    <row r="19" spans="1:12" x14ac:dyDescent="0.25">
      <c r="A19" s="7" t="s">
        <v>16</v>
      </c>
      <c r="B19" s="8">
        <v>19977</v>
      </c>
      <c r="C19" s="8">
        <f>ROUND('2'!$B19/'2'!$L19*100,2)</f>
        <v>27.98</v>
      </c>
      <c r="D19" s="8">
        <v>8262</v>
      </c>
      <c r="E19" s="8">
        <f>ROUND('2'!$D19/'2'!$L19*100,2)</f>
        <v>11.57</v>
      </c>
      <c r="F19" s="8">
        <v>18223</v>
      </c>
      <c r="G19" s="8">
        <f>ROUND('2'!$F19/'2'!$L19*100,2)</f>
        <v>25.52</v>
      </c>
      <c r="H19" s="8">
        <v>20535</v>
      </c>
      <c r="I19" s="8">
        <f>ROUND('2'!$H19/'2'!$L19*100,2)</f>
        <v>28.76</v>
      </c>
      <c r="J19" s="8">
        <v>4405</v>
      </c>
      <c r="K19" s="8">
        <f>ROUND('2'!$J19/'2'!$L19*100,2)</f>
        <v>6.17</v>
      </c>
      <c r="L19" s="9">
        <f>SUM(B19,D19,F19,H19,'2'!$J19)</f>
        <v>71402</v>
      </c>
    </row>
    <row r="20" spans="1:12" x14ac:dyDescent="0.25">
      <c r="A20" s="10" t="s">
        <v>17</v>
      </c>
      <c r="B20" s="11">
        <v>8636</v>
      </c>
      <c r="C20" s="11">
        <f>ROUND('2'!$B20/'2'!$L20*100,2)</f>
        <v>14.36</v>
      </c>
      <c r="D20" s="11">
        <v>10458</v>
      </c>
      <c r="E20" s="11">
        <f>ROUND('2'!$D20/'2'!$L20*100,2)</f>
        <v>17.39</v>
      </c>
      <c r="F20" s="11">
        <v>12488</v>
      </c>
      <c r="G20" s="11">
        <f>ROUND('2'!$F20/'2'!$L20*100,2)</f>
        <v>20.76</v>
      </c>
      <c r="H20" s="11">
        <v>21366</v>
      </c>
      <c r="I20" s="11">
        <f>ROUND('2'!$H20/'2'!$L20*100,2)</f>
        <v>35.520000000000003</v>
      </c>
      <c r="J20" s="11">
        <v>7198</v>
      </c>
      <c r="K20" s="11">
        <f>ROUND('2'!$J20/'2'!$L20*100,2)</f>
        <v>11.97</v>
      </c>
      <c r="L20" s="12">
        <f>SUM(B20,D20,F20,H20,'2'!$J20)</f>
        <v>60146</v>
      </c>
    </row>
    <row r="21" spans="1:12" x14ac:dyDescent="0.25">
      <c r="A21" s="7" t="s">
        <v>18</v>
      </c>
      <c r="B21" s="8">
        <v>16272</v>
      </c>
      <c r="C21" s="8">
        <f>ROUND('2'!$B21/'2'!$L21*100,2)</f>
        <v>25.73</v>
      </c>
      <c r="D21" s="8">
        <v>11040</v>
      </c>
      <c r="E21" s="8">
        <f>ROUND('2'!$D21/'2'!$L21*100,2)</f>
        <v>17.46</v>
      </c>
      <c r="F21" s="8">
        <v>8011</v>
      </c>
      <c r="G21" s="8">
        <f>ROUND('2'!$F21/'2'!$L21*100,2)</f>
        <v>12.67</v>
      </c>
      <c r="H21" s="8">
        <v>19971</v>
      </c>
      <c r="I21" s="8">
        <f>ROUND('2'!$H21/'2'!$L21*100,2)</f>
        <v>31.58</v>
      </c>
      <c r="J21" s="8">
        <v>7940</v>
      </c>
      <c r="K21" s="8">
        <f>ROUND('2'!$J21/'2'!$L21*100,2)</f>
        <v>12.56</v>
      </c>
      <c r="L21" s="9">
        <f>SUM(B21,D21,F21,H21,'2'!$J21)</f>
        <v>63234</v>
      </c>
    </row>
    <row r="22" spans="1:12" x14ac:dyDescent="0.25">
      <c r="A22" s="13" t="s">
        <v>19</v>
      </c>
      <c r="B22" s="2">
        <v>10426</v>
      </c>
      <c r="C22" s="2">
        <f>ROUND('2'!$B22/'2'!$L22*100,2)</f>
        <v>20.3</v>
      </c>
      <c r="D22" s="2">
        <v>11034</v>
      </c>
      <c r="E22" s="2">
        <f>ROUND('2'!$D22/'2'!$L22*100,2)</f>
        <v>21.48</v>
      </c>
      <c r="F22" s="2">
        <v>11428</v>
      </c>
      <c r="G22" s="2">
        <f>ROUND('2'!$F22/'2'!$L22*100,2)</f>
        <v>22.25</v>
      </c>
      <c r="H22" s="2">
        <v>10612</v>
      </c>
      <c r="I22" s="2">
        <f>ROUND('2'!$H22/'2'!$L22*100,2)</f>
        <v>20.66</v>
      </c>
      <c r="J22" s="2">
        <v>7862</v>
      </c>
      <c r="K22" s="2">
        <f>ROUND('2'!$J22/'2'!$L22*100,2)</f>
        <v>15.31</v>
      </c>
      <c r="L22" s="3">
        <f>SUM(B22,D22,F22,H22,'2'!$J22)</f>
        <v>51362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CFA1B-2BE0-4565-8A44-D479D15F1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Wykresy</vt:lpstr>
      </vt:variant>
      <vt:variant>
        <vt:i4>1</vt:i4>
      </vt:variant>
    </vt:vector>
  </HeadingPairs>
  <TitlesOfParts>
    <vt:vector size="3" baseType="lpstr">
      <vt:lpstr>dane_wybory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Statkiewicz</dc:creator>
  <cp:lastModifiedBy>Grzegorz Statkiewicz</cp:lastModifiedBy>
  <dcterms:created xsi:type="dcterms:W3CDTF">2015-06-05T18:19:34Z</dcterms:created>
  <dcterms:modified xsi:type="dcterms:W3CDTF">2022-03-13T17:27:06Z</dcterms:modified>
</cp:coreProperties>
</file>