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rzeg\Desktop\matura\informatyka\excel\84\"/>
    </mc:Choice>
  </mc:AlternateContent>
  <xr:revisionPtr revIDLastSave="0" documentId="13_ncr:1_{C08DC9E9-37B1-468A-9525-46FEFEA401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pg" sheetId="2" r:id="rId1"/>
    <sheet name="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" l="1"/>
  <c r="S9" i="3"/>
  <c r="S7" i="3"/>
  <c r="P8" i="3"/>
  <c r="L4" i="3"/>
  <c r="M4" i="3"/>
  <c r="M3" i="3"/>
  <c r="L3" i="3"/>
  <c r="L4" i="2"/>
  <c r="M4" i="2"/>
  <c r="M3" i="2"/>
  <c r="L3" i="2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I3" i="3"/>
  <c r="K3" i="3" s="1"/>
  <c r="H3" i="3"/>
  <c r="J3" i="3" s="1"/>
  <c r="G3" i="3"/>
  <c r="F3" i="3"/>
  <c r="B3" i="3"/>
  <c r="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" i="2"/>
  <c r="G3" i="2"/>
  <c r="I3" i="2" s="1"/>
  <c r="K3" i="2" s="1"/>
  <c r="D4" i="3" l="1"/>
  <c r="E4" i="3"/>
  <c r="H3" i="2"/>
  <c r="J3" i="2" s="1"/>
  <c r="F4" i="3" l="1"/>
  <c r="G4" i="3"/>
  <c r="D4" i="2"/>
  <c r="E4" i="2"/>
  <c r="G4" i="2" l="1"/>
  <c r="F4" i="2"/>
  <c r="H4" i="3"/>
  <c r="J4" i="3" s="1"/>
  <c r="I4" i="3"/>
  <c r="K4" i="3" s="1"/>
  <c r="I4" i="2"/>
  <c r="K4" i="2" s="1"/>
  <c r="H4" i="2"/>
  <c r="J4" i="2" s="1"/>
  <c r="D5" i="3" l="1"/>
  <c r="D5" i="2"/>
  <c r="E5" i="2"/>
  <c r="G5" i="2" l="1"/>
  <c r="I5" i="2" s="1"/>
  <c r="K5" i="2" s="1"/>
  <c r="F5" i="2"/>
  <c r="E5" i="3"/>
  <c r="H5" i="2"/>
  <c r="J5" i="2" s="1"/>
  <c r="L5" i="2" l="1"/>
  <c r="D6" i="2" s="1"/>
  <c r="M5" i="2"/>
  <c r="E6" i="2" s="1"/>
  <c r="F5" i="3"/>
  <c r="G5" i="3"/>
  <c r="G6" i="2" l="1"/>
  <c r="F6" i="2"/>
  <c r="I5" i="3"/>
  <c r="K5" i="3" s="1"/>
  <c r="M5" i="3" s="1"/>
  <c r="H5" i="3"/>
  <c r="J5" i="3" s="1"/>
  <c r="L5" i="3" s="1"/>
  <c r="I6" i="2" l="1"/>
  <c r="K6" i="2" s="1"/>
  <c r="H6" i="2"/>
  <c r="J6" i="2" s="1"/>
  <c r="L6" i="2" l="1"/>
  <c r="D7" i="2" s="1"/>
  <c r="M6" i="2"/>
  <c r="E7" i="2"/>
  <c r="E6" i="3"/>
  <c r="D6" i="3"/>
  <c r="G7" i="2" l="1"/>
  <c r="F7" i="2"/>
  <c r="F6" i="3"/>
  <c r="G6" i="3"/>
  <c r="H7" i="2" l="1"/>
  <c r="J7" i="2" s="1"/>
  <c r="I7" i="2"/>
  <c r="K7" i="2" s="1"/>
  <c r="I6" i="3"/>
  <c r="K6" i="3" s="1"/>
  <c r="M6" i="3" s="1"/>
  <c r="H6" i="3"/>
  <c r="J6" i="3" s="1"/>
  <c r="L6" i="3" s="1"/>
  <c r="M7" i="2" l="1"/>
  <c r="E8" i="2" s="1"/>
  <c r="L7" i="2"/>
  <c r="D8" i="2" s="1"/>
  <c r="D7" i="3"/>
  <c r="E7" i="3"/>
  <c r="F8" i="2" l="1"/>
  <c r="G8" i="2"/>
  <c r="G7" i="3"/>
  <c r="F7" i="3"/>
  <c r="H8" i="2" l="1"/>
  <c r="J8" i="2" s="1"/>
  <c r="I8" i="2"/>
  <c r="K8" i="2" s="1"/>
  <c r="I7" i="3"/>
  <c r="K7" i="3" s="1"/>
  <c r="M7" i="3" s="1"/>
  <c r="H7" i="3"/>
  <c r="J7" i="3" s="1"/>
  <c r="L7" i="3" s="1"/>
  <c r="L8" i="2" l="1"/>
  <c r="D9" i="2" s="1"/>
  <c r="M8" i="2"/>
  <c r="E9" i="2"/>
  <c r="D8" i="3"/>
  <c r="E8" i="3"/>
  <c r="F9" i="2" l="1"/>
  <c r="G9" i="2"/>
  <c r="G8" i="3"/>
  <c r="F8" i="3"/>
  <c r="H9" i="2" l="1"/>
  <c r="J9" i="2" s="1"/>
  <c r="I9" i="2"/>
  <c r="K9" i="2" s="1"/>
  <c r="H8" i="3"/>
  <c r="J8" i="3" s="1"/>
  <c r="L8" i="3" s="1"/>
  <c r="I8" i="3"/>
  <c r="K8" i="3" s="1"/>
  <c r="M8" i="3" s="1"/>
  <c r="L9" i="2" l="1"/>
  <c r="D10" i="2" s="1"/>
  <c r="M9" i="2"/>
  <c r="E10" i="2" s="1"/>
  <c r="E9" i="3"/>
  <c r="D9" i="3"/>
  <c r="F10" i="2" l="1"/>
  <c r="G10" i="2"/>
  <c r="G9" i="3"/>
  <c r="F9" i="3"/>
  <c r="H10" i="2" l="1"/>
  <c r="J10" i="2" s="1"/>
  <c r="I10" i="2"/>
  <c r="K10" i="2" s="1"/>
  <c r="I9" i="3"/>
  <c r="K9" i="3" s="1"/>
  <c r="M9" i="3" s="1"/>
  <c r="H9" i="3"/>
  <c r="J9" i="3" s="1"/>
  <c r="L9" i="3" s="1"/>
  <c r="L10" i="2" l="1"/>
  <c r="D11" i="2" s="1"/>
  <c r="M10" i="2"/>
  <c r="E11" i="2" s="1"/>
  <c r="D10" i="3"/>
  <c r="E10" i="3"/>
  <c r="F11" i="2" l="1"/>
  <c r="G11" i="2"/>
  <c r="G10" i="3"/>
  <c r="F10" i="3"/>
  <c r="I11" i="2" l="1"/>
  <c r="K11" i="2" s="1"/>
  <c r="H11" i="2"/>
  <c r="J11" i="2" s="1"/>
  <c r="I10" i="3"/>
  <c r="K10" i="3" s="1"/>
  <c r="M10" i="3" s="1"/>
  <c r="H10" i="3"/>
  <c r="J10" i="3" s="1"/>
  <c r="L10" i="3" s="1"/>
  <c r="M11" i="2" l="1"/>
  <c r="E12" i="2"/>
  <c r="L11" i="2"/>
  <c r="D12" i="2"/>
  <c r="D11" i="3"/>
  <c r="E11" i="3"/>
  <c r="F12" i="2" l="1"/>
  <c r="G12" i="2"/>
  <c r="F11" i="3"/>
  <c r="G11" i="3"/>
  <c r="I12" i="2" l="1"/>
  <c r="K12" i="2" s="1"/>
  <c r="H12" i="2"/>
  <c r="J12" i="2" s="1"/>
  <c r="H11" i="3"/>
  <c r="J11" i="3" s="1"/>
  <c r="L11" i="3" s="1"/>
  <c r="I11" i="3"/>
  <c r="K11" i="3" s="1"/>
  <c r="M11" i="3" s="1"/>
  <c r="M12" i="2" l="1"/>
  <c r="E13" i="2"/>
  <c r="L12" i="2"/>
  <c r="D13" i="2"/>
  <c r="E12" i="3"/>
  <c r="D12" i="3"/>
  <c r="F13" i="2" l="1"/>
  <c r="G13" i="2"/>
  <c r="G12" i="3"/>
  <c r="F12" i="3"/>
  <c r="I13" i="2" l="1"/>
  <c r="K13" i="2" s="1"/>
  <c r="H13" i="2"/>
  <c r="J13" i="2" s="1"/>
  <c r="I12" i="3"/>
  <c r="K12" i="3" s="1"/>
  <c r="M12" i="3" s="1"/>
  <c r="H12" i="3"/>
  <c r="J12" i="3" s="1"/>
  <c r="L12" i="3" s="1"/>
  <c r="M13" i="2" l="1"/>
  <c r="E14" i="2" s="1"/>
  <c r="L13" i="2"/>
  <c r="D14" i="2"/>
  <c r="D13" i="3"/>
  <c r="E13" i="3"/>
  <c r="F14" i="2" l="1"/>
  <c r="G14" i="2"/>
  <c r="G13" i="3"/>
  <c r="F13" i="3"/>
  <c r="H14" i="2" l="1"/>
  <c r="J14" i="2" s="1"/>
  <c r="I14" i="2"/>
  <c r="K14" i="2" s="1"/>
  <c r="I13" i="3"/>
  <c r="K13" i="3" s="1"/>
  <c r="M13" i="3" s="1"/>
  <c r="H13" i="3"/>
  <c r="J13" i="3" s="1"/>
  <c r="L13" i="3" s="1"/>
  <c r="L14" i="2" l="1"/>
  <c r="D15" i="2" s="1"/>
  <c r="M14" i="2"/>
  <c r="E15" i="2"/>
  <c r="D14" i="3"/>
  <c r="E14" i="3"/>
  <c r="F15" i="2" l="1"/>
  <c r="G15" i="2"/>
  <c r="F14" i="3"/>
  <c r="G14" i="3"/>
  <c r="I15" i="2" l="1"/>
  <c r="K15" i="2" s="1"/>
  <c r="H15" i="2"/>
  <c r="J15" i="2" s="1"/>
  <c r="H14" i="3"/>
  <c r="J14" i="3" s="1"/>
  <c r="L14" i="3" s="1"/>
  <c r="I14" i="3"/>
  <c r="K14" i="3" s="1"/>
  <c r="M14" i="3" s="1"/>
  <c r="M15" i="2" l="1"/>
  <c r="E16" i="2"/>
  <c r="L15" i="2"/>
  <c r="D16" i="2"/>
  <c r="E15" i="3"/>
  <c r="D15" i="3"/>
  <c r="F16" i="2" l="1"/>
  <c r="G16" i="2"/>
  <c r="G15" i="3"/>
  <c r="F15" i="3"/>
  <c r="I16" i="2" l="1"/>
  <c r="K16" i="2" s="1"/>
  <c r="H16" i="2"/>
  <c r="J16" i="2" s="1"/>
  <c r="I15" i="3"/>
  <c r="K15" i="3" s="1"/>
  <c r="M15" i="3" s="1"/>
  <c r="H15" i="3"/>
  <c r="J15" i="3" s="1"/>
  <c r="L15" i="3" s="1"/>
  <c r="M16" i="2" l="1"/>
  <c r="E17" i="2"/>
  <c r="L16" i="2"/>
  <c r="D17" i="2" s="1"/>
  <c r="D16" i="3"/>
  <c r="E16" i="3"/>
  <c r="F17" i="2" l="1"/>
  <c r="G17" i="2"/>
  <c r="F16" i="3"/>
  <c r="G16" i="3"/>
  <c r="I17" i="2" l="1"/>
  <c r="K17" i="2" s="1"/>
  <c r="H17" i="2"/>
  <c r="J17" i="2" s="1"/>
  <c r="H16" i="3"/>
  <c r="J16" i="3" s="1"/>
  <c r="L16" i="3" s="1"/>
  <c r="I16" i="3"/>
  <c r="K16" i="3" s="1"/>
  <c r="M16" i="3" s="1"/>
  <c r="M17" i="2" l="1"/>
  <c r="E18" i="2" s="1"/>
  <c r="L17" i="2"/>
  <c r="D18" i="2"/>
  <c r="E17" i="3"/>
  <c r="D17" i="3"/>
  <c r="F18" i="2" l="1"/>
  <c r="G18" i="2"/>
  <c r="G17" i="3"/>
  <c r="F17" i="3"/>
  <c r="I18" i="2" l="1"/>
  <c r="K18" i="2" s="1"/>
  <c r="H18" i="2"/>
  <c r="J18" i="2" s="1"/>
  <c r="I17" i="3"/>
  <c r="K17" i="3" s="1"/>
  <c r="M17" i="3" s="1"/>
  <c r="H17" i="3"/>
  <c r="J17" i="3" s="1"/>
  <c r="L17" i="3" s="1"/>
  <c r="M18" i="2" l="1"/>
  <c r="E19" i="2"/>
  <c r="L18" i="2"/>
  <c r="D19" i="2"/>
  <c r="D18" i="3"/>
  <c r="E18" i="3"/>
  <c r="F19" i="2" l="1"/>
  <c r="G19" i="2"/>
  <c r="F18" i="3"/>
  <c r="G18" i="3"/>
  <c r="H19" i="2" l="1"/>
  <c r="J19" i="2" s="1"/>
  <c r="I19" i="2"/>
  <c r="K19" i="2" s="1"/>
  <c r="H18" i="3"/>
  <c r="J18" i="3" s="1"/>
  <c r="L18" i="3" s="1"/>
  <c r="I18" i="3"/>
  <c r="K18" i="3" s="1"/>
  <c r="M18" i="3" s="1"/>
  <c r="L19" i="2" l="1"/>
  <c r="D20" i="2" s="1"/>
  <c r="M19" i="2"/>
  <c r="E20" i="2"/>
  <c r="E19" i="3"/>
  <c r="D19" i="3"/>
  <c r="F20" i="2" l="1"/>
  <c r="G20" i="2"/>
  <c r="G19" i="3"/>
  <c r="F19" i="3"/>
  <c r="I20" i="2" l="1"/>
  <c r="K20" i="2" s="1"/>
  <c r="H20" i="2"/>
  <c r="J20" i="2" s="1"/>
  <c r="I19" i="3"/>
  <c r="K19" i="3" s="1"/>
  <c r="M19" i="3" s="1"/>
  <c r="H19" i="3"/>
  <c r="J19" i="3" s="1"/>
  <c r="L19" i="3" s="1"/>
  <c r="M20" i="2" l="1"/>
  <c r="E21" i="2"/>
  <c r="L20" i="2"/>
  <c r="D21" i="2" s="1"/>
  <c r="D20" i="3"/>
  <c r="E20" i="3"/>
  <c r="F21" i="2" l="1"/>
  <c r="G21" i="2"/>
  <c r="F20" i="3"/>
  <c r="G20" i="3"/>
  <c r="H21" i="2" l="1"/>
  <c r="J21" i="2" s="1"/>
  <c r="I21" i="2"/>
  <c r="K21" i="2" s="1"/>
  <c r="H20" i="3"/>
  <c r="J20" i="3" s="1"/>
  <c r="L20" i="3" s="1"/>
  <c r="I20" i="3"/>
  <c r="K20" i="3" s="1"/>
  <c r="M20" i="3" s="1"/>
  <c r="L21" i="2" l="1"/>
  <c r="D22" i="2" s="1"/>
  <c r="M21" i="2"/>
  <c r="E22" i="2"/>
  <c r="E21" i="3"/>
  <c r="D21" i="3"/>
  <c r="F22" i="2" l="1"/>
  <c r="G22" i="2"/>
  <c r="G21" i="3"/>
  <c r="F21" i="3"/>
  <c r="H22" i="2" l="1"/>
  <c r="J22" i="2" s="1"/>
  <c r="I22" i="2"/>
  <c r="K22" i="2" s="1"/>
  <c r="I21" i="3"/>
  <c r="K21" i="3" s="1"/>
  <c r="M21" i="3" s="1"/>
  <c r="H21" i="3"/>
  <c r="J21" i="3" s="1"/>
  <c r="L21" i="3" s="1"/>
  <c r="M22" i="2" l="1"/>
  <c r="E23" i="2" s="1"/>
  <c r="L22" i="2"/>
  <c r="D23" i="2"/>
  <c r="D22" i="3"/>
  <c r="E22" i="3"/>
  <c r="F23" i="2" l="1"/>
  <c r="G23" i="2"/>
  <c r="F22" i="3"/>
  <c r="G22" i="3"/>
  <c r="I23" i="2" l="1"/>
  <c r="K23" i="2" s="1"/>
  <c r="H23" i="2"/>
  <c r="J23" i="2" s="1"/>
  <c r="H22" i="3"/>
  <c r="J22" i="3" s="1"/>
  <c r="L22" i="3" s="1"/>
  <c r="I22" i="3"/>
  <c r="K22" i="3" s="1"/>
  <c r="M22" i="3" s="1"/>
  <c r="L23" i="2" l="1"/>
  <c r="D24" i="2" s="1"/>
  <c r="M23" i="2"/>
  <c r="E24" i="2"/>
  <c r="E23" i="3"/>
  <c r="D23" i="3"/>
  <c r="F24" i="2" l="1"/>
  <c r="G24" i="2"/>
  <c r="G23" i="3"/>
  <c r="F23" i="3"/>
  <c r="I24" i="2" l="1"/>
  <c r="K24" i="2" s="1"/>
  <c r="H24" i="2"/>
  <c r="J24" i="2" s="1"/>
  <c r="I23" i="3"/>
  <c r="K23" i="3" s="1"/>
  <c r="M23" i="3" s="1"/>
  <c r="H23" i="3"/>
  <c r="J23" i="3" s="1"/>
  <c r="L23" i="3" s="1"/>
  <c r="L24" i="2" l="1"/>
  <c r="D25" i="2" s="1"/>
  <c r="M24" i="2"/>
  <c r="E25" i="2"/>
  <c r="D24" i="3"/>
  <c r="E24" i="3"/>
  <c r="F25" i="2" l="1"/>
  <c r="G25" i="2"/>
  <c r="F24" i="3"/>
  <c r="G24" i="3"/>
  <c r="I25" i="2" l="1"/>
  <c r="K25" i="2" s="1"/>
  <c r="H25" i="2"/>
  <c r="J25" i="2" s="1"/>
  <c r="H24" i="3"/>
  <c r="J24" i="3" s="1"/>
  <c r="L24" i="3" s="1"/>
  <c r="I24" i="3"/>
  <c r="K24" i="3" s="1"/>
  <c r="M24" i="3" s="1"/>
  <c r="L25" i="2" l="1"/>
  <c r="D26" i="2"/>
  <c r="M25" i="2"/>
  <c r="E26" i="2"/>
  <c r="E25" i="3"/>
  <c r="D25" i="3"/>
  <c r="F26" i="2" l="1"/>
  <c r="G26" i="2"/>
  <c r="G25" i="3"/>
  <c r="F25" i="3"/>
  <c r="I26" i="2" l="1"/>
  <c r="K26" i="2" s="1"/>
  <c r="H26" i="2"/>
  <c r="J26" i="2" s="1"/>
  <c r="I25" i="3"/>
  <c r="K25" i="3" s="1"/>
  <c r="M25" i="3" s="1"/>
  <c r="H25" i="3"/>
  <c r="J25" i="3" s="1"/>
  <c r="L25" i="3" s="1"/>
  <c r="L26" i="2" l="1"/>
  <c r="D27" i="2"/>
  <c r="M26" i="2"/>
  <c r="E27" i="2"/>
  <c r="D26" i="3"/>
  <c r="E26" i="3"/>
  <c r="F27" i="2" l="1"/>
  <c r="G27" i="2"/>
  <c r="G26" i="3"/>
  <c r="F26" i="3"/>
  <c r="I27" i="2" l="1"/>
  <c r="K27" i="2" s="1"/>
  <c r="H27" i="2"/>
  <c r="J27" i="2" s="1"/>
  <c r="H26" i="3"/>
  <c r="J26" i="3" s="1"/>
  <c r="L26" i="3" s="1"/>
  <c r="I26" i="3"/>
  <c r="K26" i="3" s="1"/>
  <c r="M26" i="3" s="1"/>
  <c r="L27" i="2" l="1"/>
  <c r="D28" i="2"/>
  <c r="M27" i="2"/>
  <c r="E28" i="2"/>
  <c r="E27" i="3"/>
  <c r="D27" i="3"/>
  <c r="F28" i="2" l="1"/>
  <c r="G28" i="2"/>
  <c r="G27" i="3"/>
  <c r="F27" i="3"/>
  <c r="I28" i="2" l="1"/>
  <c r="K28" i="2" s="1"/>
  <c r="H28" i="2"/>
  <c r="J28" i="2" s="1"/>
  <c r="I27" i="3"/>
  <c r="K27" i="3" s="1"/>
  <c r="M27" i="3" s="1"/>
  <c r="H27" i="3"/>
  <c r="J27" i="3" s="1"/>
  <c r="L27" i="3" s="1"/>
  <c r="L28" i="2" l="1"/>
  <c r="D29" i="2" s="1"/>
  <c r="M28" i="2"/>
  <c r="E29" i="2"/>
  <c r="D28" i="3"/>
  <c r="E28" i="3"/>
  <c r="F29" i="2" l="1"/>
  <c r="G29" i="2"/>
  <c r="F28" i="3"/>
  <c r="G28" i="3"/>
  <c r="I29" i="2" l="1"/>
  <c r="K29" i="2" s="1"/>
  <c r="H29" i="2"/>
  <c r="J29" i="2" s="1"/>
  <c r="I28" i="3"/>
  <c r="K28" i="3" s="1"/>
  <c r="M28" i="3" s="1"/>
  <c r="H28" i="3"/>
  <c r="J28" i="3" s="1"/>
  <c r="L28" i="3" s="1"/>
  <c r="M29" i="2" l="1"/>
  <c r="E30" i="2" s="1"/>
  <c r="L29" i="2"/>
  <c r="D30" i="2"/>
  <c r="D29" i="3"/>
  <c r="E29" i="3"/>
  <c r="F30" i="2" l="1"/>
  <c r="G30" i="2"/>
  <c r="G29" i="3"/>
  <c r="F29" i="3"/>
  <c r="H30" i="2" l="1"/>
  <c r="J30" i="2" s="1"/>
  <c r="I30" i="2"/>
  <c r="K30" i="2" s="1"/>
  <c r="I29" i="3"/>
  <c r="K29" i="3" s="1"/>
  <c r="M29" i="3" s="1"/>
  <c r="H29" i="3"/>
  <c r="J29" i="3" s="1"/>
  <c r="L29" i="3" s="1"/>
  <c r="L30" i="2" l="1"/>
  <c r="D31" i="2" s="1"/>
  <c r="M30" i="2"/>
  <c r="E31" i="2"/>
  <c r="D30" i="3"/>
  <c r="E30" i="3"/>
  <c r="F31" i="2" l="1"/>
  <c r="G31" i="2"/>
  <c r="G30" i="3"/>
  <c r="F30" i="3"/>
  <c r="H31" i="2" l="1"/>
  <c r="J31" i="2" s="1"/>
  <c r="I31" i="2"/>
  <c r="K31" i="2" s="1"/>
  <c r="H30" i="3"/>
  <c r="J30" i="3" s="1"/>
  <c r="L30" i="3" s="1"/>
  <c r="I30" i="3"/>
  <c r="K30" i="3" s="1"/>
  <c r="M30" i="3" s="1"/>
  <c r="L31" i="2" l="1"/>
  <c r="D32" i="2" s="1"/>
  <c r="M31" i="2"/>
  <c r="E32" i="2"/>
  <c r="E31" i="3"/>
  <c r="D31" i="3"/>
  <c r="F32" i="2" l="1"/>
  <c r="G32" i="2"/>
  <c r="G31" i="3"/>
  <c r="F31" i="3"/>
  <c r="H32" i="2" l="1"/>
  <c r="J32" i="2" s="1"/>
  <c r="I32" i="2"/>
  <c r="K32" i="2" s="1"/>
  <c r="I31" i="3"/>
  <c r="K31" i="3" s="1"/>
  <c r="M31" i="3" s="1"/>
  <c r="H31" i="3"/>
  <c r="J31" i="3" s="1"/>
  <c r="L31" i="3" s="1"/>
  <c r="M32" i="2" l="1"/>
  <c r="E33" i="2"/>
  <c r="L32" i="2"/>
  <c r="D33" i="2" s="1"/>
  <c r="E32" i="3"/>
  <c r="D32" i="3"/>
  <c r="F33" i="2" l="1"/>
  <c r="G33" i="2"/>
  <c r="F32" i="3"/>
  <c r="G32" i="3"/>
  <c r="H33" i="2" l="1"/>
  <c r="J33" i="2" s="1"/>
  <c r="I33" i="2"/>
  <c r="K33" i="2" s="1"/>
  <c r="I32" i="3"/>
  <c r="K32" i="3" s="1"/>
  <c r="M32" i="3" s="1"/>
  <c r="H32" i="3"/>
  <c r="J32" i="3" s="1"/>
  <c r="L32" i="3" s="1"/>
  <c r="L33" i="2" l="1"/>
  <c r="D34" i="2" s="1"/>
  <c r="M33" i="2"/>
  <c r="E34" i="2"/>
  <c r="D33" i="3"/>
  <c r="E33" i="3"/>
  <c r="F34" i="2" l="1"/>
  <c r="G34" i="2"/>
  <c r="G33" i="3"/>
  <c r="F33" i="3"/>
  <c r="H34" i="2" l="1"/>
  <c r="J34" i="2" s="1"/>
  <c r="I34" i="2"/>
  <c r="K34" i="2" s="1"/>
  <c r="I33" i="3"/>
  <c r="K33" i="3" s="1"/>
  <c r="M33" i="3" s="1"/>
  <c r="H33" i="3"/>
  <c r="J33" i="3" s="1"/>
  <c r="L33" i="3" s="1"/>
  <c r="L34" i="2" l="1"/>
  <c r="D35" i="2" s="1"/>
  <c r="M34" i="2"/>
  <c r="E35" i="2"/>
  <c r="D34" i="3"/>
  <c r="E34" i="3"/>
  <c r="F35" i="2" l="1"/>
  <c r="G35" i="2"/>
  <c r="G34" i="3"/>
  <c r="F34" i="3"/>
  <c r="I35" i="2" l="1"/>
  <c r="K35" i="2" s="1"/>
  <c r="H35" i="2"/>
  <c r="J35" i="2" s="1"/>
  <c r="H34" i="3"/>
  <c r="J34" i="3" s="1"/>
  <c r="L34" i="3" s="1"/>
  <c r="I34" i="3"/>
  <c r="K34" i="3" s="1"/>
  <c r="M34" i="3" s="1"/>
  <c r="M35" i="2" l="1"/>
  <c r="E36" i="2" s="1"/>
  <c r="L35" i="2"/>
  <c r="D36" i="2"/>
  <c r="E35" i="3"/>
  <c r="D35" i="3"/>
  <c r="F36" i="2" l="1"/>
  <c r="G36" i="2"/>
  <c r="G35" i="3"/>
  <c r="F35" i="3"/>
  <c r="H36" i="2" l="1"/>
  <c r="J36" i="2" s="1"/>
  <c r="I36" i="2"/>
  <c r="K36" i="2" s="1"/>
  <c r="I35" i="3"/>
  <c r="K35" i="3" s="1"/>
  <c r="M35" i="3" s="1"/>
  <c r="H35" i="3"/>
  <c r="J35" i="3" s="1"/>
  <c r="L35" i="3" s="1"/>
  <c r="M36" i="2" l="1"/>
  <c r="E37" i="2" s="1"/>
  <c r="L36" i="2"/>
  <c r="D37" i="2" s="1"/>
  <c r="D36" i="3"/>
  <c r="E36" i="3"/>
  <c r="F37" i="2" l="1"/>
  <c r="G37" i="2"/>
  <c r="F36" i="3"/>
  <c r="G36" i="3"/>
  <c r="H37" i="2" l="1"/>
  <c r="J37" i="2" s="1"/>
  <c r="I37" i="2"/>
  <c r="K37" i="2" s="1"/>
  <c r="I36" i="3"/>
  <c r="K36" i="3" s="1"/>
  <c r="M36" i="3" s="1"/>
  <c r="H36" i="3"/>
  <c r="J36" i="3" s="1"/>
  <c r="L36" i="3" s="1"/>
  <c r="L37" i="2" l="1"/>
  <c r="D38" i="2" s="1"/>
  <c r="M37" i="2"/>
  <c r="E38" i="2"/>
  <c r="D37" i="3"/>
  <c r="E37" i="3"/>
  <c r="F38" i="2" l="1"/>
  <c r="G38" i="2"/>
  <c r="G37" i="3"/>
  <c r="F37" i="3"/>
  <c r="H38" i="2" l="1"/>
  <c r="J38" i="2" s="1"/>
  <c r="I38" i="2"/>
  <c r="K38" i="2" s="1"/>
  <c r="I37" i="3"/>
  <c r="K37" i="3" s="1"/>
  <c r="M37" i="3" s="1"/>
  <c r="H37" i="3"/>
  <c r="J37" i="3" s="1"/>
  <c r="L37" i="3" s="1"/>
  <c r="L38" i="2" l="1"/>
  <c r="D39" i="2" s="1"/>
  <c r="M38" i="2"/>
  <c r="E39" i="2"/>
  <c r="D38" i="3"/>
  <c r="E38" i="3"/>
  <c r="F39" i="2" l="1"/>
  <c r="G39" i="2"/>
  <c r="G38" i="3"/>
  <c r="F38" i="3"/>
  <c r="I39" i="2" l="1"/>
  <c r="K39" i="2" s="1"/>
  <c r="H39" i="2"/>
  <c r="J39" i="2" s="1"/>
  <c r="H38" i="3"/>
  <c r="J38" i="3" s="1"/>
  <c r="L38" i="3" s="1"/>
  <c r="I38" i="3"/>
  <c r="K38" i="3" s="1"/>
  <c r="M38" i="3" s="1"/>
  <c r="M39" i="2" l="1"/>
  <c r="E40" i="2" s="1"/>
  <c r="L39" i="2"/>
  <c r="D40" i="2"/>
  <c r="E39" i="3"/>
  <c r="D39" i="3"/>
  <c r="F40" i="2" l="1"/>
  <c r="G40" i="2"/>
  <c r="G39" i="3"/>
  <c r="F39" i="3"/>
  <c r="I40" i="2" l="1"/>
  <c r="K40" i="2" s="1"/>
  <c r="H40" i="2"/>
  <c r="J40" i="2" s="1"/>
  <c r="I39" i="3"/>
  <c r="K39" i="3" s="1"/>
  <c r="M39" i="3" s="1"/>
  <c r="H39" i="3"/>
  <c r="J39" i="3" s="1"/>
  <c r="L39" i="3" s="1"/>
  <c r="M40" i="2" l="1"/>
  <c r="E41" i="2"/>
  <c r="L40" i="2"/>
  <c r="D41" i="2" s="1"/>
  <c r="D40" i="3"/>
  <c r="E40" i="3"/>
  <c r="F41" i="2" l="1"/>
  <c r="G41" i="2"/>
  <c r="F40" i="3"/>
  <c r="G40" i="3"/>
  <c r="H41" i="2" l="1"/>
  <c r="J41" i="2" s="1"/>
  <c r="I41" i="2"/>
  <c r="K41" i="2" s="1"/>
  <c r="I40" i="3"/>
  <c r="K40" i="3" s="1"/>
  <c r="M40" i="3" s="1"/>
  <c r="H40" i="3"/>
  <c r="J40" i="3" s="1"/>
  <c r="L40" i="3" s="1"/>
  <c r="L41" i="2" l="1"/>
  <c r="D42" i="2" s="1"/>
  <c r="M41" i="2"/>
  <c r="E42" i="2"/>
  <c r="D41" i="3"/>
  <c r="E41" i="3"/>
  <c r="F42" i="2" l="1"/>
  <c r="G42" i="2"/>
  <c r="G41" i="3"/>
  <c r="F41" i="3"/>
  <c r="H42" i="2" l="1"/>
  <c r="J42" i="2" s="1"/>
  <c r="I42" i="2"/>
  <c r="K42" i="2" s="1"/>
  <c r="I41" i="3"/>
  <c r="K41" i="3" s="1"/>
  <c r="M41" i="3" s="1"/>
  <c r="H41" i="3"/>
  <c r="J41" i="3" s="1"/>
  <c r="L41" i="3" s="1"/>
  <c r="M42" i="2" l="1"/>
  <c r="E43" i="2"/>
  <c r="L42" i="2"/>
  <c r="D43" i="2" s="1"/>
  <c r="D42" i="3"/>
  <c r="E42" i="3"/>
  <c r="F43" i="2" l="1"/>
  <c r="G43" i="2"/>
  <c r="G42" i="3"/>
  <c r="F42" i="3"/>
  <c r="I43" i="2" l="1"/>
  <c r="K43" i="2" s="1"/>
  <c r="H43" i="2"/>
  <c r="J43" i="2" s="1"/>
  <c r="H42" i="3"/>
  <c r="J42" i="3" s="1"/>
  <c r="L42" i="3" s="1"/>
  <c r="I42" i="3"/>
  <c r="K42" i="3" s="1"/>
  <c r="M42" i="3" s="1"/>
  <c r="L43" i="2" l="1"/>
  <c r="D44" i="2" s="1"/>
  <c r="M43" i="2"/>
  <c r="E44" i="2"/>
  <c r="E43" i="3"/>
  <c r="D43" i="3"/>
  <c r="F44" i="2" l="1"/>
  <c r="G44" i="2"/>
  <c r="G43" i="3"/>
  <c r="F43" i="3"/>
  <c r="I44" i="2" l="1"/>
  <c r="K44" i="2" s="1"/>
  <c r="H44" i="2"/>
  <c r="J44" i="2" s="1"/>
  <c r="I43" i="3"/>
  <c r="K43" i="3" s="1"/>
  <c r="M43" i="3" s="1"/>
  <c r="H43" i="3"/>
  <c r="J43" i="3" s="1"/>
  <c r="L43" i="3" s="1"/>
  <c r="L44" i="2" l="1"/>
  <c r="D45" i="2" s="1"/>
  <c r="M44" i="2"/>
  <c r="E45" i="2"/>
  <c r="D44" i="3"/>
  <c r="E44" i="3"/>
  <c r="F45" i="2" l="1"/>
  <c r="G45" i="2"/>
  <c r="F44" i="3"/>
  <c r="G44" i="3"/>
  <c r="I45" i="2" l="1"/>
  <c r="K45" i="2" s="1"/>
  <c r="H45" i="2"/>
  <c r="J45" i="2" s="1"/>
  <c r="I44" i="3"/>
  <c r="K44" i="3" s="1"/>
  <c r="M44" i="3" s="1"/>
  <c r="H44" i="3"/>
  <c r="J44" i="3" s="1"/>
  <c r="L44" i="3" s="1"/>
  <c r="L45" i="2" l="1"/>
  <c r="D46" i="2" s="1"/>
  <c r="M45" i="2"/>
  <c r="E46" i="2"/>
  <c r="D45" i="3"/>
  <c r="E45" i="3"/>
  <c r="F46" i="2" l="1"/>
  <c r="G46" i="2"/>
  <c r="G45" i="3"/>
  <c r="F45" i="3"/>
  <c r="H46" i="2" l="1"/>
  <c r="J46" i="2" s="1"/>
  <c r="I46" i="2"/>
  <c r="K46" i="2" s="1"/>
  <c r="I45" i="3"/>
  <c r="K45" i="3" s="1"/>
  <c r="M45" i="3" s="1"/>
  <c r="H45" i="3"/>
  <c r="J45" i="3" s="1"/>
  <c r="L45" i="3" s="1"/>
  <c r="L46" i="2" l="1"/>
  <c r="D47" i="2" s="1"/>
  <c r="M46" i="2"/>
  <c r="E47" i="2"/>
  <c r="D46" i="3"/>
  <c r="E46" i="3"/>
  <c r="F47" i="2" l="1"/>
  <c r="G47" i="2"/>
  <c r="G46" i="3"/>
  <c r="F46" i="3"/>
  <c r="H47" i="2" l="1"/>
  <c r="J47" i="2" s="1"/>
  <c r="I47" i="2"/>
  <c r="K47" i="2" s="1"/>
  <c r="H46" i="3"/>
  <c r="J46" i="3" s="1"/>
  <c r="L46" i="3" s="1"/>
  <c r="I46" i="3"/>
  <c r="K46" i="3" s="1"/>
  <c r="M46" i="3" s="1"/>
  <c r="L47" i="2" l="1"/>
  <c r="D48" i="2" s="1"/>
  <c r="M47" i="2"/>
  <c r="E48" i="2" s="1"/>
  <c r="E47" i="3"/>
  <c r="D47" i="3"/>
  <c r="F48" i="2" l="1"/>
  <c r="G48" i="2"/>
  <c r="G47" i="3"/>
  <c r="F47" i="3"/>
  <c r="H48" i="2" l="1"/>
  <c r="J48" i="2" s="1"/>
  <c r="I48" i="2"/>
  <c r="K48" i="2" s="1"/>
  <c r="I47" i="3"/>
  <c r="K47" i="3" s="1"/>
  <c r="M47" i="3" s="1"/>
  <c r="H47" i="3"/>
  <c r="J47" i="3" s="1"/>
  <c r="L47" i="3" s="1"/>
  <c r="L48" i="2" l="1"/>
  <c r="D49" i="2" s="1"/>
  <c r="M48" i="2"/>
  <c r="E49" i="2" s="1"/>
  <c r="D48" i="3"/>
  <c r="E48" i="3"/>
  <c r="F49" i="2" l="1"/>
  <c r="G49" i="2"/>
  <c r="F48" i="3"/>
  <c r="G48" i="3"/>
  <c r="I49" i="2" l="1"/>
  <c r="K49" i="2" s="1"/>
  <c r="H49" i="2"/>
  <c r="J49" i="2" s="1"/>
  <c r="I48" i="3"/>
  <c r="K48" i="3" s="1"/>
  <c r="M48" i="3" s="1"/>
  <c r="H48" i="3"/>
  <c r="J48" i="3" s="1"/>
  <c r="L48" i="3" s="1"/>
  <c r="M49" i="2" l="1"/>
  <c r="E50" i="2" s="1"/>
  <c r="L49" i="2"/>
  <c r="D50" i="2" s="1"/>
  <c r="D49" i="3"/>
  <c r="E49" i="3"/>
  <c r="F50" i="2" l="1"/>
  <c r="G50" i="2"/>
  <c r="G49" i="3"/>
  <c r="F49" i="3"/>
  <c r="I50" i="2" l="1"/>
  <c r="K50" i="2" s="1"/>
  <c r="H50" i="2"/>
  <c r="J50" i="2" s="1"/>
  <c r="I49" i="3"/>
  <c r="K49" i="3" s="1"/>
  <c r="M49" i="3" s="1"/>
  <c r="H49" i="3"/>
  <c r="J49" i="3" s="1"/>
  <c r="L49" i="3" s="1"/>
  <c r="M50" i="2" l="1"/>
  <c r="E51" i="2" s="1"/>
  <c r="L50" i="2"/>
  <c r="D51" i="2" s="1"/>
  <c r="D50" i="3"/>
  <c r="E50" i="3"/>
  <c r="F51" i="2" l="1"/>
  <c r="G51" i="2"/>
  <c r="G50" i="3"/>
  <c r="F50" i="3"/>
  <c r="H51" i="2" l="1"/>
  <c r="J51" i="2" s="1"/>
  <c r="I51" i="2"/>
  <c r="K51" i="2" s="1"/>
  <c r="H50" i="3"/>
  <c r="J50" i="3" s="1"/>
  <c r="L50" i="3" s="1"/>
  <c r="I50" i="3"/>
  <c r="K50" i="3" s="1"/>
  <c r="M50" i="3" s="1"/>
  <c r="L51" i="2" l="1"/>
  <c r="D52" i="2" s="1"/>
  <c r="M51" i="2"/>
  <c r="E52" i="2" s="1"/>
  <c r="E51" i="3"/>
  <c r="D51" i="3"/>
  <c r="F52" i="2" l="1"/>
  <c r="G52" i="2"/>
  <c r="G51" i="3"/>
  <c r="F51" i="3"/>
  <c r="I52" i="2" l="1"/>
  <c r="K52" i="2" s="1"/>
  <c r="H52" i="2"/>
  <c r="J52" i="2" s="1"/>
  <c r="I51" i="3"/>
  <c r="K51" i="3" s="1"/>
  <c r="M51" i="3" s="1"/>
  <c r="H51" i="3"/>
  <c r="J51" i="3" s="1"/>
  <c r="L51" i="3" s="1"/>
  <c r="M52" i="2" l="1"/>
  <c r="E53" i="2" s="1"/>
  <c r="L52" i="2"/>
  <c r="D53" i="2" s="1"/>
  <c r="D52" i="3"/>
  <c r="E52" i="3"/>
  <c r="F53" i="2" l="1"/>
  <c r="G53" i="2"/>
  <c r="F52" i="3"/>
  <c r="G52" i="3"/>
  <c r="I53" i="2" l="1"/>
  <c r="K53" i="2" s="1"/>
  <c r="H53" i="2"/>
  <c r="J53" i="2" s="1"/>
  <c r="I52" i="3"/>
  <c r="K52" i="3" s="1"/>
  <c r="M52" i="3" s="1"/>
  <c r="H52" i="3"/>
  <c r="J52" i="3" s="1"/>
  <c r="L52" i="3" s="1"/>
  <c r="M53" i="2" l="1"/>
  <c r="E54" i="2" s="1"/>
  <c r="L53" i="2"/>
  <c r="D54" i="2" s="1"/>
  <c r="D53" i="3"/>
  <c r="E53" i="3"/>
  <c r="F54" i="2" l="1"/>
  <c r="G54" i="2"/>
  <c r="G53" i="3"/>
  <c r="F53" i="3"/>
  <c r="H54" i="2" l="1"/>
  <c r="J54" i="2" s="1"/>
  <c r="I54" i="2"/>
  <c r="K54" i="2" s="1"/>
  <c r="I53" i="3"/>
  <c r="K53" i="3" s="1"/>
  <c r="M53" i="3" s="1"/>
  <c r="H53" i="3"/>
  <c r="J53" i="3" s="1"/>
  <c r="L53" i="3" s="1"/>
  <c r="L54" i="2" l="1"/>
  <c r="D55" i="2" s="1"/>
  <c r="M54" i="2"/>
  <c r="E55" i="2"/>
  <c r="D54" i="3"/>
  <c r="E54" i="3"/>
  <c r="F55" i="2" l="1"/>
  <c r="G55" i="2"/>
  <c r="G54" i="3"/>
  <c r="F54" i="3"/>
  <c r="I55" i="2" l="1"/>
  <c r="K55" i="2" s="1"/>
  <c r="H55" i="2"/>
  <c r="J55" i="2" s="1"/>
  <c r="H54" i="3"/>
  <c r="J54" i="3" s="1"/>
  <c r="L54" i="3" s="1"/>
  <c r="I54" i="3"/>
  <c r="K54" i="3" s="1"/>
  <c r="M54" i="3" s="1"/>
  <c r="M55" i="2" l="1"/>
  <c r="E56" i="2" s="1"/>
  <c r="L55" i="2"/>
  <c r="D56" i="2" s="1"/>
  <c r="E55" i="3"/>
  <c r="D55" i="3"/>
  <c r="F56" i="2" l="1"/>
  <c r="G56" i="2"/>
  <c r="G55" i="3"/>
  <c r="F55" i="3"/>
  <c r="I56" i="2" l="1"/>
  <c r="K56" i="2" s="1"/>
  <c r="H56" i="2"/>
  <c r="J56" i="2" s="1"/>
  <c r="I55" i="3"/>
  <c r="K55" i="3" s="1"/>
  <c r="M55" i="3" s="1"/>
  <c r="H55" i="3"/>
  <c r="J55" i="3" s="1"/>
  <c r="L55" i="3" s="1"/>
  <c r="M56" i="2" l="1"/>
  <c r="E57" i="2" s="1"/>
  <c r="L56" i="2"/>
  <c r="D57" i="2" s="1"/>
  <c r="D56" i="3"/>
  <c r="E56" i="3"/>
  <c r="F57" i="2" l="1"/>
  <c r="G57" i="2"/>
  <c r="F56" i="3"/>
  <c r="G56" i="3"/>
  <c r="I57" i="2" l="1"/>
  <c r="K57" i="2" s="1"/>
  <c r="H57" i="2"/>
  <c r="J57" i="2" s="1"/>
  <c r="I56" i="3"/>
  <c r="K56" i="3" s="1"/>
  <c r="M56" i="3" s="1"/>
  <c r="H56" i="3"/>
  <c r="J56" i="3" s="1"/>
  <c r="L56" i="3" s="1"/>
  <c r="M57" i="2" l="1"/>
  <c r="E58" i="2" s="1"/>
  <c r="L57" i="2"/>
  <c r="D58" i="2" s="1"/>
  <c r="D57" i="3"/>
  <c r="E57" i="3"/>
  <c r="F58" i="2" l="1"/>
  <c r="G58" i="2"/>
  <c r="G57" i="3"/>
  <c r="F57" i="3"/>
  <c r="I58" i="2" l="1"/>
  <c r="K58" i="2" s="1"/>
  <c r="H58" i="2"/>
  <c r="J58" i="2" s="1"/>
  <c r="I57" i="3"/>
  <c r="K57" i="3" s="1"/>
  <c r="M57" i="3" s="1"/>
  <c r="H57" i="3"/>
  <c r="J57" i="3" s="1"/>
  <c r="L57" i="3" s="1"/>
  <c r="M58" i="2" l="1"/>
  <c r="E59" i="2" s="1"/>
  <c r="L58" i="2"/>
  <c r="D59" i="2" s="1"/>
  <c r="D58" i="3"/>
  <c r="E58" i="3"/>
  <c r="F59" i="2" l="1"/>
  <c r="G59" i="2"/>
  <c r="G58" i="3"/>
  <c r="F58" i="3"/>
  <c r="I59" i="2" l="1"/>
  <c r="K59" i="2" s="1"/>
  <c r="H59" i="2"/>
  <c r="J59" i="2" s="1"/>
  <c r="H58" i="3"/>
  <c r="J58" i="3" s="1"/>
  <c r="L58" i="3" s="1"/>
  <c r="I58" i="3"/>
  <c r="K58" i="3" s="1"/>
  <c r="M58" i="3" s="1"/>
  <c r="M59" i="2" l="1"/>
  <c r="E60" i="2" s="1"/>
  <c r="L59" i="2"/>
  <c r="D60" i="2" s="1"/>
  <c r="E59" i="3"/>
  <c r="D59" i="3"/>
  <c r="F60" i="2" l="1"/>
  <c r="G60" i="2"/>
  <c r="G59" i="3"/>
  <c r="F59" i="3"/>
  <c r="H60" i="2" l="1"/>
  <c r="J60" i="2" s="1"/>
  <c r="I60" i="2"/>
  <c r="K60" i="2" s="1"/>
  <c r="I59" i="3"/>
  <c r="K59" i="3" s="1"/>
  <c r="M59" i="3" s="1"/>
  <c r="H59" i="3"/>
  <c r="J59" i="3" s="1"/>
  <c r="L59" i="3" s="1"/>
  <c r="L60" i="2" l="1"/>
  <c r="D61" i="2" s="1"/>
  <c r="M60" i="2"/>
  <c r="E61" i="2" s="1"/>
  <c r="D60" i="3"/>
  <c r="E60" i="3"/>
  <c r="F61" i="2" l="1"/>
  <c r="G61" i="2"/>
  <c r="F60" i="3"/>
  <c r="G60" i="3"/>
  <c r="I61" i="2" l="1"/>
  <c r="K61" i="2" s="1"/>
  <c r="H61" i="2"/>
  <c r="J61" i="2" s="1"/>
  <c r="I60" i="3"/>
  <c r="K60" i="3" s="1"/>
  <c r="M60" i="3" s="1"/>
  <c r="H60" i="3"/>
  <c r="J60" i="3" s="1"/>
  <c r="L60" i="3" s="1"/>
  <c r="M61" i="2" l="1"/>
  <c r="E62" i="2" s="1"/>
  <c r="L61" i="2"/>
  <c r="D62" i="2" s="1"/>
  <c r="D61" i="3"/>
  <c r="E61" i="3"/>
  <c r="F62" i="2" l="1"/>
  <c r="G62" i="2"/>
  <c r="G61" i="3"/>
  <c r="F61" i="3"/>
  <c r="I62" i="2" l="1"/>
  <c r="K62" i="2" s="1"/>
  <c r="H62" i="2"/>
  <c r="J62" i="2" s="1"/>
  <c r="I61" i="3"/>
  <c r="K61" i="3" s="1"/>
  <c r="M61" i="3" s="1"/>
  <c r="H61" i="3"/>
  <c r="J61" i="3" s="1"/>
  <c r="L61" i="3" s="1"/>
  <c r="M62" i="2" l="1"/>
  <c r="E63" i="2" s="1"/>
  <c r="L62" i="2"/>
  <c r="D63" i="2" s="1"/>
  <c r="D62" i="3"/>
  <c r="E62" i="3"/>
  <c r="F63" i="2" l="1"/>
  <c r="G63" i="2"/>
  <c r="G62" i="3"/>
  <c r="F62" i="3"/>
  <c r="I63" i="2" l="1"/>
  <c r="K63" i="2" s="1"/>
  <c r="H63" i="2"/>
  <c r="J63" i="2" s="1"/>
  <c r="H62" i="3"/>
  <c r="J62" i="3" s="1"/>
  <c r="L62" i="3" s="1"/>
  <c r="I62" i="3"/>
  <c r="K62" i="3" s="1"/>
  <c r="M62" i="3" s="1"/>
  <c r="M63" i="2" l="1"/>
  <c r="E64" i="2" s="1"/>
  <c r="L63" i="2"/>
  <c r="D64" i="2" s="1"/>
  <c r="E63" i="3"/>
  <c r="D63" i="3"/>
  <c r="F64" i="2" l="1"/>
  <c r="G64" i="2"/>
  <c r="G63" i="3"/>
  <c r="F63" i="3"/>
  <c r="I64" i="2" l="1"/>
  <c r="K64" i="2" s="1"/>
  <c r="H64" i="2"/>
  <c r="J64" i="2" s="1"/>
  <c r="I63" i="3"/>
  <c r="K63" i="3" s="1"/>
  <c r="M63" i="3" s="1"/>
  <c r="H63" i="3"/>
  <c r="J63" i="3" s="1"/>
  <c r="L63" i="3" s="1"/>
  <c r="M64" i="2" l="1"/>
  <c r="E65" i="2" s="1"/>
  <c r="L64" i="2"/>
  <c r="D65" i="2" s="1"/>
  <c r="D64" i="3"/>
  <c r="E64" i="3"/>
  <c r="F65" i="2" l="1"/>
  <c r="G65" i="2"/>
  <c r="F64" i="3"/>
  <c r="G64" i="3"/>
  <c r="I65" i="2" l="1"/>
  <c r="K65" i="2" s="1"/>
  <c r="H65" i="2"/>
  <c r="J65" i="2" s="1"/>
  <c r="I64" i="3"/>
  <c r="K64" i="3" s="1"/>
  <c r="M64" i="3" s="1"/>
  <c r="H64" i="3"/>
  <c r="J64" i="3" s="1"/>
  <c r="L64" i="3" s="1"/>
  <c r="M65" i="2" l="1"/>
  <c r="E66" i="2" s="1"/>
  <c r="L65" i="2"/>
  <c r="D66" i="2" s="1"/>
  <c r="D65" i="3"/>
  <c r="E65" i="3"/>
  <c r="F66" i="2" l="1"/>
  <c r="G66" i="2"/>
  <c r="G65" i="3"/>
  <c r="F65" i="3"/>
  <c r="I66" i="2" l="1"/>
  <c r="K66" i="2" s="1"/>
  <c r="H66" i="2"/>
  <c r="J66" i="2" s="1"/>
  <c r="I65" i="3"/>
  <c r="K65" i="3" s="1"/>
  <c r="M65" i="3" s="1"/>
  <c r="H65" i="3"/>
  <c r="J65" i="3" s="1"/>
  <c r="L65" i="3" s="1"/>
  <c r="M66" i="2" l="1"/>
  <c r="E67" i="2"/>
  <c r="L66" i="2"/>
  <c r="D67" i="2" s="1"/>
  <c r="E66" i="3"/>
  <c r="D66" i="3"/>
  <c r="F67" i="2" l="1"/>
  <c r="G67" i="2"/>
  <c r="G66" i="3"/>
  <c r="F66" i="3"/>
  <c r="H67" i="2" l="1"/>
  <c r="J67" i="2" s="1"/>
  <c r="I67" i="2"/>
  <c r="K67" i="2" s="1"/>
  <c r="H66" i="3"/>
  <c r="J66" i="3" s="1"/>
  <c r="L66" i="3" s="1"/>
  <c r="I66" i="3"/>
  <c r="K66" i="3" s="1"/>
  <c r="M66" i="3" s="1"/>
  <c r="L67" i="2" l="1"/>
  <c r="D68" i="2"/>
  <c r="M67" i="2"/>
  <c r="E68" i="2" s="1"/>
  <c r="E67" i="3"/>
  <c r="D67" i="3"/>
  <c r="F68" i="2" l="1"/>
  <c r="G68" i="2"/>
  <c r="G67" i="3"/>
  <c r="F67" i="3"/>
  <c r="I68" i="2" l="1"/>
  <c r="K68" i="2" s="1"/>
  <c r="H68" i="2"/>
  <c r="J68" i="2" s="1"/>
  <c r="I67" i="3"/>
  <c r="K67" i="3" s="1"/>
  <c r="M67" i="3" s="1"/>
  <c r="H67" i="3"/>
  <c r="J67" i="3" s="1"/>
  <c r="L67" i="3" s="1"/>
  <c r="M68" i="2" l="1"/>
  <c r="E69" i="2"/>
  <c r="L68" i="2"/>
  <c r="D69" i="2" s="1"/>
  <c r="D68" i="3"/>
  <c r="E68" i="3"/>
  <c r="F69" i="2" l="1"/>
  <c r="G69" i="2"/>
  <c r="F68" i="3"/>
  <c r="G68" i="3"/>
  <c r="I69" i="2" l="1"/>
  <c r="K69" i="2" s="1"/>
  <c r="H69" i="2"/>
  <c r="J69" i="2" s="1"/>
  <c r="I68" i="3"/>
  <c r="K68" i="3" s="1"/>
  <c r="M68" i="3" s="1"/>
  <c r="H68" i="3"/>
  <c r="J68" i="3" s="1"/>
  <c r="L68" i="3" s="1"/>
  <c r="M69" i="2" l="1"/>
  <c r="E70" i="2"/>
  <c r="L69" i="2"/>
  <c r="D70" i="2" s="1"/>
  <c r="D69" i="3"/>
  <c r="E69" i="3"/>
  <c r="F70" i="2" l="1"/>
  <c r="G70" i="2"/>
  <c r="G69" i="3"/>
  <c r="F69" i="3"/>
  <c r="H70" i="2" l="1"/>
  <c r="J70" i="2" s="1"/>
  <c r="I70" i="2"/>
  <c r="K70" i="2" s="1"/>
  <c r="I69" i="3"/>
  <c r="K69" i="3" s="1"/>
  <c r="M69" i="3" s="1"/>
  <c r="H69" i="3"/>
  <c r="J69" i="3" s="1"/>
  <c r="L69" i="3" s="1"/>
  <c r="L70" i="2" l="1"/>
  <c r="D71" i="2" s="1"/>
  <c r="M70" i="2"/>
  <c r="E71" i="2" s="1"/>
  <c r="D70" i="3"/>
  <c r="E70" i="3"/>
  <c r="F71" i="2" l="1"/>
  <c r="G71" i="2"/>
  <c r="G70" i="3"/>
  <c r="F70" i="3"/>
  <c r="H71" i="2" l="1"/>
  <c r="J71" i="2" s="1"/>
  <c r="I71" i="2"/>
  <c r="K71" i="2" s="1"/>
  <c r="H70" i="3"/>
  <c r="J70" i="3" s="1"/>
  <c r="L70" i="3" s="1"/>
  <c r="I70" i="3"/>
  <c r="K70" i="3" s="1"/>
  <c r="M70" i="3" s="1"/>
  <c r="M71" i="2" l="1"/>
  <c r="E72" i="2"/>
  <c r="L71" i="2"/>
  <c r="D72" i="2" s="1"/>
  <c r="E71" i="3"/>
  <c r="D71" i="3"/>
  <c r="F72" i="2" l="1"/>
  <c r="G72" i="2"/>
  <c r="G71" i="3"/>
  <c r="F71" i="3"/>
  <c r="I72" i="2" l="1"/>
  <c r="K72" i="2" s="1"/>
  <c r="H72" i="2"/>
  <c r="J72" i="2" s="1"/>
  <c r="I71" i="3"/>
  <c r="K71" i="3" s="1"/>
  <c r="M71" i="3" s="1"/>
  <c r="H71" i="3"/>
  <c r="J71" i="3" s="1"/>
  <c r="L71" i="3" s="1"/>
  <c r="L72" i="2" l="1"/>
  <c r="D73" i="2"/>
  <c r="M72" i="2"/>
  <c r="E73" i="2"/>
  <c r="D72" i="3"/>
  <c r="E72" i="3"/>
  <c r="F73" i="2" l="1"/>
  <c r="G73" i="2"/>
  <c r="F72" i="3"/>
  <c r="G72" i="3"/>
  <c r="I73" i="2" l="1"/>
  <c r="K73" i="2" s="1"/>
  <c r="H73" i="2"/>
  <c r="J73" i="2" s="1"/>
  <c r="I72" i="3"/>
  <c r="K72" i="3" s="1"/>
  <c r="M72" i="3" s="1"/>
  <c r="H72" i="3"/>
  <c r="J72" i="3" s="1"/>
  <c r="L72" i="3" s="1"/>
  <c r="L73" i="2" l="1"/>
  <c r="D74" i="2"/>
  <c r="M73" i="2"/>
  <c r="E74" i="2" s="1"/>
  <c r="D73" i="3"/>
  <c r="E73" i="3"/>
  <c r="F74" i="2" l="1"/>
  <c r="G74" i="2"/>
  <c r="G73" i="3"/>
  <c r="F73" i="3"/>
  <c r="I74" i="2" l="1"/>
  <c r="K74" i="2" s="1"/>
  <c r="H74" i="2"/>
  <c r="J74" i="2" s="1"/>
  <c r="I73" i="3"/>
  <c r="K73" i="3" s="1"/>
  <c r="M73" i="3" s="1"/>
  <c r="H73" i="3"/>
  <c r="J73" i="3" s="1"/>
  <c r="L73" i="3" s="1"/>
  <c r="L74" i="2" l="1"/>
  <c r="D75" i="2"/>
  <c r="M74" i="2"/>
  <c r="E75" i="2"/>
  <c r="D74" i="3"/>
  <c r="E74" i="3"/>
  <c r="F75" i="2" l="1"/>
  <c r="G75" i="2"/>
  <c r="G74" i="3"/>
  <c r="F74" i="3"/>
  <c r="I75" i="2" l="1"/>
  <c r="K75" i="2" s="1"/>
  <c r="H75" i="2"/>
  <c r="J75" i="2" s="1"/>
  <c r="H74" i="3"/>
  <c r="J74" i="3" s="1"/>
  <c r="L74" i="3" s="1"/>
  <c r="I74" i="3"/>
  <c r="K74" i="3" s="1"/>
  <c r="M74" i="3" s="1"/>
  <c r="L75" i="2" l="1"/>
  <c r="D76" i="2"/>
  <c r="M75" i="2"/>
  <c r="E76" i="2"/>
  <c r="E75" i="3"/>
  <c r="D75" i="3"/>
  <c r="F76" i="2" l="1"/>
  <c r="G76" i="2"/>
  <c r="G75" i="3"/>
  <c r="F75" i="3"/>
  <c r="I76" i="2" l="1"/>
  <c r="K76" i="2" s="1"/>
  <c r="H76" i="2"/>
  <c r="J76" i="2" s="1"/>
  <c r="I75" i="3"/>
  <c r="K75" i="3" s="1"/>
  <c r="M75" i="3" s="1"/>
  <c r="H75" i="3"/>
  <c r="J75" i="3" s="1"/>
  <c r="L75" i="3" s="1"/>
  <c r="L76" i="2" l="1"/>
  <c r="D77" i="2"/>
  <c r="M76" i="2"/>
  <c r="E77" i="2"/>
  <c r="D76" i="3"/>
  <c r="E76" i="3"/>
  <c r="F77" i="2" l="1"/>
  <c r="G77" i="2"/>
  <c r="F76" i="3"/>
  <c r="G76" i="3"/>
  <c r="I77" i="2" l="1"/>
  <c r="K77" i="2" s="1"/>
  <c r="H77" i="2"/>
  <c r="J77" i="2" s="1"/>
  <c r="I76" i="3"/>
  <c r="K76" i="3" s="1"/>
  <c r="M76" i="3" s="1"/>
  <c r="H76" i="3"/>
  <c r="J76" i="3" s="1"/>
  <c r="L76" i="3" s="1"/>
  <c r="L77" i="2" l="1"/>
  <c r="D78" i="2"/>
  <c r="M77" i="2"/>
  <c r="E78" i="2"/>
  <c r="D77" i="3"/>
  <c r="E77" i="3"/>
  <c r="F78" i="2" l="1"/>
  <c r="G78" i="2"/>
  <c r="G77" i="3"/>
  <c r="F77" i="3"/>
  <c r="H78" i="2" l="1"/>
  <c r="J78" i="2" s="1"/>
  <c r="I78" i="2"/>
  <c r="K78" i="2" s="1"/>
  <c r="I77" i="3"/>
  <c r="K77" i="3" s="1"/>
  <c r="M77" i="3" s="1"/>
  <c r="H77" i="3"/>
  <c r="J77" i="3" s="1"/>
  <c r="L77" i="3" s="1"/>
  <c r="M78" i="2" l="1"/>
  <c r="E79" i="2"/>
  <c r="L78" i="2"/>
  <c r="D79" i="2"/>
  <c r="D78" i="3"/>
  <c r="E78" i="3"/>
  <c r="F79" i="2" l="1"/>
  <c r="G79" i="2"/>
  <c r="G78" i="3"/>
  <c r="F78" i="3"/>
  <c r="I79" i="2" l="1"/>
  <c r="K79" i="2" s="1"/>
  <c r="H79" i="2"/>
  <c r="J79" i="2" s="1"/>
  <c r="H78" i="3"/>
  <c r="J78" i="3" s="1"/>
  <c r="L78" i="3" s="1"/>
  <c r="I78" i="3"/>
  <c r="K78" i="3" s="1"/>
  <c r="M78" i="3" s="1"/>
  <c r="L79" i="2" l="1"/>
  <c r="D80" i="2"/>
  <c r="M79" i="2"/>
  <c r="E80" i="2"/>
  <c r="E79" i="3"/>
  <c r="D79" i="3"/>
  <c r="F80" i="2" l="1"/>
  <c r="G80" i="2"/>
  <c r="G79" i="3"/>
  <c r="F79" i="3"/>
  <c r="I80" i="2" l="1"/>
  <c r="K80" i="2" s="1"/>
  <c r="H80" i="2"/>
  <c r="J80" i="2" s="1"/>
  <c r="I79" i="3"/>
  <c r="K79" i="3" s="1"/>
  <c r="M79" i="3" s="1"/>
  <c r="H79" i="3"/>
  <c r="J79" i="3" s="1"/>
  <c r="L79" i="3" s="1"/>
  <c r="L80" i="2" l="1"/>
  <c r="D81" i="2"/>
  <c r="M80" i="2"/>
  <c r="E81" i="2" s="1"/>
  <c r="D80" i="3"/>
  <c r="E80" i="3"/>
  <c r="F81" i="2" l="1"/>
  <c r="G81" i="2"/>
  <c r="F80" i="3"/>
  <c r="G80" i="3"/>
  <c r="I81" i="2" l="1"/>
  <c r="K81" i="2" s="1"/>
  <c r="H81" i="2"/>
  <c r="J81" i="2" s="1"/>
  <c r="I80" i="3"/>
  <c r="K80" i="3" s="1"/>
  <c r="M80" i="3" s="1"/>
  <c r="H80" i="3"/>
  <c r="J80" i="3" s="1"/>
  <c r="L80" i="3" s="1"/>
  <c r="L81" i="2" l="1"/>
  <c r="D82" i="2"/>
  <c r="M81" i="2"/>
  <c r="E82" i="2"/>
  <c r="D81" i="3"/>
  <c r="E81" i="3"/>
  <c r="F82" i="2" l="1"/>
  <c r="G82" i="2"/>
  <c r="G81" i="3"/>
  <c r="F81" i="3"/>
  <c r="I82" i="2" l="1"/>
  <c r="K82" i="2" s="1"/>
  <c r="H82" i="2"/>
  <c r="J82" i="2" s="1"/>
  <c r="I81" i="3"/>
  <c r="K81" i="3" s="1"/>
  <c r="M81" i="3" s="1"/>
  <c r="H81" i="3"/>
  <c r="J81" i="3" s="1"/>
  <c r="L81" i="3" s="1"/>
  <c r="L82" i="2" l="1"/>
  <c r="D83" i="2"/>
  <c r="M82" i="2"/>
  <c r="E83" i="2" s="1"/>
  <c r="D82" i="3"/>
  <c r="E82" i="3"/>
  <c r="F83" i="2" l="1"/>
  <c r="G83" i="2"/>
  <c r="G82" i="3"/>
  <c r="F82" i="3"/>
  <c r="H83" i="2" l="1"/>
  <c r="J83" i="2" s="1"/>
  <c r="I83" i="2"/>
  <c r="K83" i="2" s="1"/>
  <c r="H82" i="3"/>
  <c r="J82" i="3" s="1"/>
  <c r="L82" i="3" s="1"/>
  <c r="I82" i="3"/>
  <c r="K82" i="3" s="1"/>
  <c r="M82" i="3" s="1"/>
  <c r="M83" i="2" l="1"/>
  <c r="E84" i="2"/>
  <c r="L83" i="2"/>
  <c r="D84" i="2"/>
  <c r="E83" i="3"/>
  <c r="D83" i="3"/>
  <c r="F84" i="2" l="1"/>
  <c r="G84" i="2"/>
  <c r="G83" i="3"/>
  <c r="F83" i="3"/>
  <c r="H84" i="2" l="1"/>
  <c r="J84" i="2" s="1"/>
  <c r="I84" i="2"/>
  <c r="K84" i="2" s="1"/>
  <c r="I83" i="3"/>
  <c r="K83" i="3" s="1"/>
  <c r="M83" i="3" s="1"/>
  <c r="H83" i="3"/>
  <c r="J83" i="3" s="1"/>
  <c r="L83" i="3" s="1"/>
  <c r="M84" i="2" l="1"/>
  <c r="E85" i="2"/>
  <c r="L84" i="2"/>
  <c r="D85" i="2"/>
  <c r="E84" i="3"/>
  <c r="D84" i="3"/>
  <c r="F85" i="2" l="1"/>
  <c r="G85" i="2"/>
  <c r="F84" i="3"/>
  <c r="G84" i="3"/>
  <c r="I85" i="2" l="1"/>
  <c r="K85" i="2" s="1"/>
  <c r="H85" i="2"/>
  <c r="J85" i="2" s="1"/>
  <c r="I84" i="3"/>
  <c r="K84" i="3" s="1"/>
  <c r="M84" i="3" s="1"/>
  <c r="H84" i="3"/>
  <c r="J84" i="3" s="1"/>
  <c r="L84" i="3" s="1"/>
  <c r="L85" i="2" l="1"/>
  <c r="D86" i="2"/>
  <c r="M85" i="2"/>
  <c r="E86" i="2"/>
  <c r="D85" i="3"/>
  <c r="E85" i="3"/>
  <c r="F86" i="2" l="1"/>
  <c r="G86" i="2"/>
  <c r="G85" i="3"/>
  <c r="F85" i="3"/>
  <c r="I86" i="2" l="1"/>
  <c r="K86" i="2" s="1"/>
  <c r="H86" i="2"/>
  <c r="J86" i="2" s="1"/>
  <c r="I85" i="3"/>
  <c r="K85" i="3" s="1"/>
  <c r="M85" i="3" s="1"/>
  <c r="H85" i="3"/>
  <c r="J85" i="3" s="1"/>
  <c r="L85" i="3" s="1"/>
  <c r="L86" i="2" l="1"/>
  <c r="D87" i="2"/>
  <c r="M86" i="2"/>
  <c r="E87" i="2"/>
  <c r="D86" i="3"/>
  <c r="E86" i="3"/>
  <c r="F87" i="2" l="1"/>
  <c r="G87" i="2"/>
  <c r="G86" i="3"/>
  <c r="F86" i="3"/>
  <c r="I87" i="2" l="1"/>
  <c r="K87" i="2" s="1"/>
  <c r="H87" i="2"/>
  <c r="J87" i="2" s="1"/>
  <c r="H86" i="3"/>
  <c r="J86" i="3" s="1"/>
  <c r="L86" i="3" s="1"/>
  <c r="I86" i="3"/>
  <c r="K86" i="3" s="1"/>
  <c r="M86" i="3" s="1"/>
  <c r="L87" i="2" l="1"/>
  <c r="D88" i="2"/>
  <c r="M87" i="2"/>
  <c r="E88" i="2"/>
  <c r="E87" i="3"/>
  <c r="D87" i="3"/>
  <c r="F88" i="2" l="1"/>
  <c r="G88" i="2"/>
  <c r="G87" i="3"/>
  <c r="F87" i="3"/>
  <c r="I88" i="2" l="1"/>
  <c r="K88" i="2" s="1"/>
  <c r="H88" i="2"/>
  <c r="J88" i="2" s="1"/>
  <c r="I87" i="3"/>
  <c r="K87" i="3" s="1"/>
  <c r="M87" i="3" s="1"/>
  <c r="H87" i="3"/>
  <c r="J87" i="3" s="1"/>
  <c r="L87" i="3" s="1"/>
  <c r="L88" i="2" l="1"/>
  <c r="D89" i="2"/>
  <c r="M88" i="2"/>
  <c r="E89" i="2"/>
  <c r="D88" i="3"/>
  <c r="E88" i="3"/>
  <c r="F89" i="2" l="1"/>
  <c r="G89" i="2"/>
  <c r="F88" i="3"/>
  <c r="G88" i="3"/>
  <c r="I89" i="2" l="1"/>
  <c r="K89" i="2" s="1"/>
  <c r="H89" i="2"/>
  <c r="J89" i="2" s="1"/>
  <c r="I88" i="3"/>
  <c r="K88" i="3" s="1"/>
  <c r="M88" i="3" s="1"/>
  <c r="H88" i="3"/>
  <c r="J88" i="3" s="1"/>
  <c r="L88" i="3" s="1"/>
  <c r="L89" i="2" l="1"/>
  <c r="D90" i="2" s="1"/>
  <c r="M89" i="2"/>
  <c r="E90" i="2" s="1"/>
  <c r="D89" i="3"/>
  <c r="E89" i="3"/>
  <c r="F90" i="2" l="1"/>
  <c r="G90" i="2"/>
  <c r="G89" i="3"/>
  <c r="F89" i="3"/>
  <c r="I90" i="2" l="1"/>
  <c r="K90" i="2" s="1"/>
  <c r="H90" i="2"/>
  <c r="J90" i="2" s="1"/>
  <c r="I89" i="3"/>
  <c r="K89" i="3" s="1"/>
  <c r="M89" i="3" s="1"/>
  <c r="H89" i="3"/>
  <c r="J89" i="3" s="1"/>
  <c r="L89" i="3" s="1"/>
  <c r="L90" i="2" l="1"/>
  <c r="D91" i="2"/>
  <c r="M90" i="2"/>
  <c r="E91" i="2"/>
  <c r="D90" i="3"/>
  <c r="E90" i="3"/>
  <c r="F91" i="2" l="1"/>
  <c r="G91" i="2"/>
  <c r="G90" i="3"/>
  <c r="F90" i="3"/>
  <c r="I91" i="2" l="1"/>
  <c r="K91" i="2" s="1"/>
  <c r="H91" i="2"/>
  <c r="J91" i="2" s="1"/>
  <c r="H90" i="3"/>
  <c r="J90" i="3" s="1"/>
  <c r="L90" i="3" s="1"/>
  <c r="I90" i="3"/>
  <c r="K90" i="3" s="1"/>
  <c r="M90" i="3" s="1"/>
  <c r="L91" i="2" l="1"/>
  <c r="D92" i="2"/>
  <c r="M91" i="2"/>
  <c r="E92" i="2"/>
  <c r="E91" i="3"/>
  <c r="D91" i="3"/>
  <c r="F92" i="2" l="1"/>
  <c r="G92" i="2"/>
  <c r="G91" i="3"/>
  <c r="F91" i="3"/>
  <c r="I92" i="2" l="1"/>
  <c r="K92" i="2" s="1"/>
  <c r="H92" i="2"/>
  <c r="J92" i="2" s="1"/>
  <c r="I91" i="3"/>
  <c r="K91" i="3" s="1"/>
  <c r="M91" i="3" s="1"/>
  <c r="H91" i="3"/>
  <c r="J91" i="3" s="1"/>
  <c r="L91" i="3" s="1"/>
  <c r="L92" i="2" l="1"/>
  <c r="D93" i="2"/>
  <c r="M92" i="2"/>
  <c r="E93" i="2"/>
  <c r="D92" i="3"/>
  <c r="E92" i="3"/>
  <c r="F93" i="2" l="1"/>
  <c r="G93" i="2"/>
  <c r="F92" i="3"/>
  <c r="G92" i="3"/>
  <c r="I93" i="2" l="1"/>
  <c r="K93" i="2" s="1"/>
  <c r="H93" i="2"/>
  <c r="J93" i="2" s="1"/>
  <c r="I92" i="3"/>
  <c r="K92" i="3" s="1"/>
  <c r="M92" i="3" s="1"/>
  <c r="H92" i="3"/>
  <c r="J92" i="3" s="1"/>
  <c r="L92" i="3" s="1"/>
  <c r="L93" i="2" l="1"/>
  <c r="D94" i="2"/>
  <c r="M93" i="2"/>
  <c r="E94" i="2" s="1"/>
  <c r="D93" i="3"/>
  <c r="E93" i="3"/>
  <c r="F94" i="2" l="1"/>
  <c r="G94" i="2"/>
  <c r="G93" i="3"/>
  <c r="F93" i="3"/>
  <c r="H94" i="2" l="1"/>
  <c r="J94" i="2" s="1"/>
  <c r="I94" i="2"/>
  <c r="K94" i="2" s="1"/>
  <c r="I93" i="3"/>
  <c r="K93" i="3" s="1"/>
  <c r="M93" i="3" s="1"/>
  <c r="H93" i="3"/>
  <c r="J93" i="3" s="1"/>
  <c r="L93" i="3" s="1"/>
  <c r="M94" i="2" l="1"/>
  <c r="E95" i="2"/>
  <c r="L94" i="2"/>
  <c r="D95" i="2"/>
  <c r="D94" i="3"/>
  <c r="E94" i="3"/>
  <c r="F95" i="2" l="1"/>
  <c r="G95" i="2"/>
  <c r="G94" i="3"/>
  <c r="F94" i="3"/>
  <c r="I95" i="2" l="1"/>
  <c r="K95" i="2" s="1"/>
  <c r="H95" i="2"/>
  <c r="J95" i="2" s="1"/>
  <c r="H94" i="3"/>
  <c r="J94" i="3" s="1"/>
  <c r="L94" i="3" s="1"/>
  <c r="I94" i="3"/>
  <c r="K94" i="3" s="1"/>
  <c r="M94" i="3" s="1"/>
  <c r="L95" i="2" l="1"/>
  <c r="D96" i="2"/>
  <c r="M95" i="2"/>
  <c r="E96" i="2"/>
  <c r="E95" i="3"/>
  <c r="D95" i="3"/>
  <c r="F96" i="2" l="1"/>
  <c r="G96" i="2"/>
  <c r="G95" i="3"/>
  <c r="F95" i="3"/>
  <c r="I96" i="2" l="1"/>
  <c r="K96" i="2" s="1"/>
  <c r="H96" i="2"/>
  <c r="J96" i="2" s="1"/>
  <c r="I95" i="3"/>
  <c r="K95" i="3" s="1"/>
  <c r="M95" i="3" s="1"/>
  <c r="H95" i="3"/>
  <c r="J95" i="3" s="1"/>
  <c r="L95" i="3" s="1"/>
  <c r="L96" i="2" l="1"/>
  <c r="D97" i="2"/>
  <c r="M96" i="2"/>
  <c r="E97" i="2"/>
  <c r="D96" i="3"/>
  <c r="E96" i="3"/>
  <c r="F97" i="2" l="1"/>
  <c r="G97" i="2"/>
  <c r="F96" i="3"/>
  <c r="G96" i="3"/>
  <c r="I97" i="2" l="1"/>
  <c r="K97" i="2" s="1"/>
  <c r="H97" i="2"/>
  <c r="J97" i="2" s="1"/>
  <c r="I96" i="3"/>
  <c r="K96" i="3" s="1"/>
  <c r="M96" i="3" s="1"/>
  <c r="H96" i="3"/>
  <c r="J96" i="3" s="1"/>
  <c r="L96" i="3" s="1"/>
  <c r="L97" i="2" l="1"/>
  <c r="D98" i="2"/>
  <c r="M97" i="2"/>
  <c r="E98" i="2"/>
  <c r="D97" i="3"/>
  <c r="E97" i="3"/>
  <c r="F98" i="2" l="1"/>
  <c r="G98" i="2"/>
  <c r="G97" i="3"/>
  <c r="F97" i="3"/>
  <c r="I98" i="2" l="1"/>
  <c r="K98" i="2" s="1"/>
  <c r="H98" i="2"/>
  <c r="J98" i="2" s="1"/>
  <c r="I97" i="3"/>
  <c r="K97" i="3" s="1"/>
  <c r="M97" i="3" s="1"/>
  <c r="H97" i="3"/>
  <c r="J97" i="3" s="1"/>
  <c r="L97" i="3" s="1"/>
  <c r="L98" i="2" l="1"/>
  <c r="D99" i="2"/>
  <c r="M98" i="2"/>
  <c r="E99" i="2"/>
  <c r="D98" i="3"/>
  <c r="E98" i="3"/>
  <c r="F99" i="2" l="1"/>
  <c r="G99" i="2"/>
  <c r="G98" i="3"/>
  <c r="F98" i="3"/>
  <c r="H99" i="2" l="1"/>
  <c r="J99" i="2" s="1"/>
  <c r="I99" i="2"/>
  <c r="K99" i="2" s="1"/>
  <c r="H98" i="3"/>
  <c r="J98" i="3" s="1"/>
  <c r="L98" i="3" s="1"/>
  <c r="I98" i="3"/>
  <c r="K98" i="3" s="1"/>
  <c r="M98" i="3" s="1"/>
  <c r="M99" i="2" l="1"/>
  <c r="E100" i="2"/>
  <c r="L99" i="2"/>
  <c r="D100" i="2"/>
  <c r="E99" i="3"/>
  <c r="D99" i="3"/>
  <c r="F100" i="2" l="1"/>
  <c r="G100" i="2"/>
  <c r="G99" i="3"/>
  <c r="F99" i="3"/>
  <c r="I100" i="2" l="1"/>
  <c r="K100" i="2" s="1"/>
  <c r="H100" i="2"/>
  <c r="J100" i="2" s="1"/>
  <c r="I99" i="3"/>
  <c r="K99" i="3" s="1"/>
  <c r="M99" i="3" s="1"/>
  <c r="H99" i="3"/>
  <c r="J99" i="3" s="1"/>
  <c r="L99" i="3" s="1"/>
  <c r="L100" i="2" l="1"/>
  <c r="D101" i="2"/>
  <c r="M100" i="2"/>
  <c r="E101" i="2"/>
  <c r="D100" i="3"/>
  <c r="E100" i="3"/>
  <c r="F101" i="2" l="1"/>
  <c r="G101" i="2"/>
  <c r="F100" i="3"/>
  <c r="G100" i="3"/>
  <c r="H101" i="2" l="1"/>
  <c r="J101" i="2" s="1"/>
  <c r="I101" i="2"/>
  <c r="K101" i="2" s="1"/>
  <c r="I100" i="3"/>
  <c r="K100" i="3" s="1"/>
  <c r="M100" i="3" s="1"/>
  <c r="H100" i="3"/>
  <c r="J100" i="3" s="1"/>
  <c r="L100" i="3" s="1"/>
  <c r="M101" i="2" l="1"/>
  <c r="E102" i="2"/>
  <c r="L101" i="2"/>
  <c r="D102" i="2"/>
  <c r="D101" i="3"/>
  <c r="E101" i="3"/>
  <c r="F102" i="2" l="1"/>
  <c r="G102" i="2"/>
  <c r="G101" i="3"/>
  <c r="F101" i="3"/>
  <c r="H102" i="2" l="1"/>
  <c r="J102" i="2" s="1"/>
  <c r="I102" i="2"/>
  <c r="K102" i="2" s="1"/>
  <c r="I101" i="3"/>
  <c r="K101" i="3" s="1"/>
  <c r="M101" i="3" s="1"/>
  <c r="H101" i="3"/>
  <c r="J101" i="3" s="1"/>
  <c r="L101" i="3" s="1"/>
  <c r="M102" i="2" l="1"/>
  <c r="E103" i="2"/>
  <c r="L102" i="2"/>
  <c r="D103" i="2"/>
  <c r="D102" i="3"/>
  <c r="E102" i="3"/>
  <c r="F103" i="2" l="1"/>
  <c r="G103" i="2"/>
  <c r="G102" i="3"/>
  <c r="F102" i="3"/>
  <c r="H103" i="2" l="1"/>
  <c r="J103" i="2" s="1"/>
  <c r="I103" i="2"/>
  <c r="K103" i="2" s="1"/>
  <c r="H102" i="3"/>
  <c r="J102" i="3" s="1"/>
  <c r="L102" i="3" s="1"/>
  <c r="I102" i="3"/>
  <c r="K102" i="3" s="1"/>
  <c r="M102" i="3" s="1"/>
  <c r="M103" i="2" l="1"/>
  <c r="E104" i="2"/>
  <c r="L103" i="2"/>
  <c r="D104" i="2"/>
  <c r="E103" i="3"/>
  <c r="D103" i="3"/>
  <c r="F104" i="2" l="1"/>
  <c r="G104" i="2"/>
  <c r="G103" i="3"/>
  <c r="F103" i="3"/>
  <c r="I104" i="2" l="1"/>
  <c r="K104" i="2" s="1"/>
  <c r="H104" i="2"/>
  <c r="J104" i="2" s="1"/>
  <c r="I103" i="3"/>
  <c r="K103" i="3" s="1"/>
  <c r="M103" i="3" s="1"/>
  <c r="H103" i="3"/>
  <c r="J103" i="3" s="1"/>
  <c r="L103" i="3" s="1"/>
  <c r="M104" i="2" l="1"/>
  <c r="E105" i="2" s="1"/>
  <c r="L104" i="2"/>
  <c r="D105" i="2" s="1"/>
  <c r="D104" i="3"/>
  <c r="E104" i="3"/>
  <c r="F105" i="2" l="1"/>
  <c r="G105" i="2"/>
  <c r="F104" i="3"/>
  <c r="G104" i="3"/>
  <c r="H105" i="2" l="1"/>
  <c r="J105" i="2" s="1"/>
  <c r="I105" i="2"/>
  <c r="K105" i="2" s="1"/>
  <c r="I104" i="3"/>
  <c r="K104" i="3" s="1"/>
  <c r="M104" i="3" s="1"/>
  <c r="H104" i="3"/>
  <c r="J104" i="3" s="1"/>
  <c r="L104" i="3" s="1"/>
  <c r="L105" i="2" l="1"/>
  <c r="D106" i="2" s="1"/>
  <c r="M105" i="2"/>
  <c r="E106" i="2" s="1"/>
  <c r="D105" i="3"/>
  <c r="E105" i="3"/>
  <c r="F106" i="2" l="1"/>
  <c r="G106" i="2"/>
  <c r="G105" i="3"/>
  <c r="F105" i="3"/>
  <c r="I106" i="2" l="1"/>
  <c r="K106" i="2" s="1"/>
  <c r="H106" i="2"/>
  <c r="J106" i="2" s="1"/>
  <c r="I105" i="3"/>
  <c r="K105" i="3" s="1"/>
  <c r="M105" i="3" s="1"/>
  <c r="H105" i="3"/>
  <c r="J105" i="3" s="1"/>
  <c r="L105" i="3" s="1"/>
  <c r="M106" i="2" l="1"/>
  <c r="E107" i="2" s="1"/>
  <c r="L106" i="2"/>
  <c r="D107" i="2" s="1"/>
  <c r="D106" i="3"/>
  <c r="E106" i="3"/>
  <c r="F107" i="2" l="1"/>
  <c r="G107" i="2"/>
  <c r="G106" i="3"/>
  <c r="F106" i="3"/>
  <c r="I107" i="2" l="1"/>
  <c r="K107" i="2" s="1"/>
  <c r="H107" i="2"/>
  <c r="J107" i="2" s="1"/>
  <c r="H106" i="3"/>
  <c r="J106" i="3" s="1"/>
  <c r="L106" i="3" s="1"/>
  <c r="I106" i="3"/>
  <c r="K106" i="3" s="1"/>
  <c r="M106" i="3" s="1"/>
  <c r="M107" i="2" l="1"/>
  <c r="E108" i="2" s="1"/>
  <c r="L107" i="2"/>
  <c r="D108" i="2" s="1"/>
  <c r="E107" i="3"/>
  <c r="D107" i="3"/>
  <c r="F108" i="2" l="1"/>
  <c r="G108" i="2"/>
  <c r="G107" i="3"/>
  <c r="F107" i="3"/>
  <c r="I108" i="2" l="1"/>
  <c r="K108" i="2" s="1"/>
  <c r="H108" i="2"/>
  <c r="J108" i="2" s="1"/>
  <c r="I107" i="3"/>
  <c r="K107" i="3" s="1"/>
  <c r="M107" i="3" s="1"/>
  <c r="H107" i="3"/>
  <c r="J107" i="3" s="1"/>
  <c r="L107" i="3" s="1"/>
  <c r="M108" i="2" l="1"/>
  <c r="E109" i="2" s="1"/>
  <c r="L108" i="2"/>
  <c r="D109" i="2" s="1"/>
  <c r="D108" i="3"/>
  <c r="E108" i="3"/>
  <c r="F109" i="2" l="1"/>
  <c r="G109" i="2"/>
  <c r="F108" i="3"/>
  <c r="G108" i="3"/>
  <c r="I109" i="2" l="1"/>
  <c r="K109" i="2" s="1"/>
  <c r="H109" i="2"/>
  <c r="J109" i="2" s="1"/>
  <c r="I108" i="3"/>
  <c r="K108" i="3" s="1"/>
  <c r="M108" i="3" s="1"/>
  <c r="H108" i="3"/>
  <c r="J108" i="3" s="1"/>
  <c r="L108" i="3" s="1"/>
  <c r="M109" i="2" l="1"/>
  <c r="E110" i="2" s="1"/>
  <c r="L109" i="2"/>
  <c r="D110" i="2" s="1"/>
  <c r="D109" i="3"/>
  <c r="E109" i="3"/>
  <c r="F110" i="2" l="1"/>
  <c r="G110" i="2"/>
  <c r="G109" i="3"/>
  <c r="F109" i="3"/>
  <c r="I110" i="2" l="1"/>
  <c r="K110" i="2" s="1"/>
  <c r="H110" i="2"/>
  <c r="J110" i="2" s="1"/>
  <c r="I109" i="3"/>
  <c r="K109" i="3" s="1"/>
  <c r="M109" i="3" s="1"/>
  <c r="H109" i="3"/>
  <c r="J109" i="3" s="1"/>
  <c r="L109" i="3" s="1"/>
  <c r="M110" i="2" l="1"/>
  <c r="E111" i="2" s="1"/>
  <c r="L110" i="2"/>
  <c r="D111" i="2" s="1"/>
  <c r="D110" i="3"/>
  <c r="E110" i="3"/>
  <c r="F111" i="2" l="1"/>
  <c r="G111" i="2"/>
  <c r="G110" i="3"/>
  <c r="F110" i="3"/>
  <c r="I111" i="2" l="1"/>
  <c r="K111" i="2" s="1"/>
  <c r="H111" i="2"/>
  <c r="J111" i="2" s="1"/>
  <c r="H110" i="3"/>
  <c r="J110" i="3" s="1"/>
  <c r="L110" i="3" s="1"/>
  <c r="I110" i="3"/>
  <c r="K110" i="3" s="1"/>
  <c r="M110" i="3" s="1"/>
  <c r="M111" i="2" l="1"/>
  <c r="E112" i="2" s="1"/>
  <c r="L111" i="2"/>
  <c r="D112" i="2" s="1"/>
  <c r="E111" i="3"/>
  <c r="D111" i="3"/>
  <c r="F112" i="2" l="1"/>
  <c r="G112" i="2"/>
  <c r="G111" i="3"/>
  <c r="F111" i="3"/>
  <c r="I112" i="2" l="1"/>
  <c r="K112" i="2" s="1"/>
  <c r="H112" i="2"/>
  <c r="J112" i="2" s="1"/>
  <c r="I111" i="3"/>
  <c r="K111" i="3" s="1"/>
  <c r="M111" i="3" s="1"/>
  <c r="H111" i="3"/>
  <c r="J111" i="3" s="1"/>
  <c r="L111" i="3" s="1"/>
  <c r="M112" i="2" l="1"/>
  <c r="E113" i="2" s="1"/>
  <c r="L112" i="2"/>
  <c r="D113" i="2" s="1"/>
  <c r="E112" i="3"/>
  <c r="D112" i="3"/>
  <c r="F113" i="2" l="1"/>
  <c r="G113" i="2"/>
  <c r="F112" i="3"/>
  <c r="G112" i="3"/>
  <c r="H113" i="2" l="1"/>
  <c r="J113" i="2" s="1"/>
  <c r="I113" i="2"/>
  <c r="K113" i="2" s="1"/>
  <c r="I112" i="3"/>
  <c r="K112" i="3" s="1"/>
  <c r="M112" i="3" s="1"/>
  <c r="H112" i="3"/>
  <c r="J112" i="3" s="1"/>
  <c r="L112" i="3" s="1"/>
  <c r="M113" i="2" l="1"/>
  <c r="E114" i="2" s="1"/>
  <c r="L113" i="2"/>
  <c r="D114" i="2"/>
  <c r="D113" i="3"/>
  <c r="E113" i="3"/>
  <c r="F114" i="2" l="1"/>
  <c r="G114" i="2"/>
  <c r="G113" i="3"/>
  <c r="F113" i="3"/>
  <c r="I114" i="2" l="1"/>
  <c r="K114" i="2" s="1"/>
  <c r="H114" i="2"/>
  <c r="J114" i="2" s="1"/>
  <c r="I113" i="3"/>
  <c r="K113" i="3" s="1"/>
  <c r="M113" i="3" s="1"/>
  <c r="H113" i="3"/>
  <c r="J113" i="3" s="1"/>
  <c r="L113" i="3" s="1"/>
  <c r="L114" i="2" l="1"/>
  <c r="D115" i="2" s="1"/>
  <c r="M114" i="2"/>
  <c r="E115" i="2"/>
  <c r="D114" i="3"/>
  <c r="E114" i="3"/>
  <c r="F115" i="2" l="1"/>
  <c r="G115" i="2"/>
  <c r="G114" i="3"/>
  <c r="F114" i="3"/>
  <c r="H115" i="2" l="1"/>
  <c r="J115" i="2" s="1"/>
  <c r="I115" i="2"/>
  <c r="K115" i="2" s="1"/>
  <c r="H114" i="3"/>
  <c r="J114" i="3" s="1"/>
  <c r="L114" i="3" s="1"/>
  <c r="I114" i="3"/>
  <c r="K114" i="3" s="1"/>
  <c r="M114" i="3" s="1"/>
  <c r="L115" i="2" l="1"/>
  <c r="D116" i="2"/>
  <c r="M115" i="2"/>
  <c r="E116" i="2"/>
  <c r="D115" i="3"/>
  <c r="E115" i="3"/>
  <c r="F116" i="2" l="1"/>
  <c r="G116" i="2"/>
  <c r="G115" i="3"/>
  <c r="F115" i="3"/>
  <c r="H116" i="2" l="1"/>
  <c r="J116" i="2" s="1"/>
  <c r="I116" i="2"/>
  <c r="K116" i="2" s="1"/>
  <c r="I115" i="3"/>
  <c r="K115" i="3" s="1"/>
  <c r="M115" i="3" s="1"/>
  <c r="H115" i="3"/>
  <c r="J115" i="3" s="1"/>
  <c r="L115" i="3" s="1"/>
  <c r="M116" i="2" l="1"/>
  <c r="E117" i="2"/>
  <c r="L116" i="2"/>
  <c r="D117" i="2"/>
  <c r="D116" i="3"/>
  <c r="E116" i="3"/>
  <c r="F117" i="2" l="1"/>
  <c r="G117" i="2"/>
  <c r="F116" i="3"/>
  <c r="G116" i="3"/>
  <c r="H117" i="2" l="1"/>
  <c r="J117" i="2" s="1"/>
  <c r="I117" i="2"/>
  <c r="K117" i="2" s="1"/>
  <c r="I116" i="3"/>
  <c r="K116" i="3" s="1"/>
  <c r="M116" i="3" s="1"/>
  <c r="H116" i="3"/>
  <c r="J116" i="3" s="1"/>
  <c r="L116" i="3" s="1"/>
  <c r="M117" i="2" l="1"/>
  <c r="E118" i="2" s="1"/>
  <c r="L117" i="2"/>
  <c r="D118" i="2"/>
  <c r="D117" i="3"/>
  <c r="E117" i="3"/>
  <c r="F118" i="2" l="1"/>
  <c r="G118" i="2"/>
  <c r="G117" i="3"/>
  <c r="F117" i="3"/>
  <c r="I118" i="2" l="1"/>
  <c r="K118" i="2" s="1"/>
  <c r="H118" i="2"/>
  <c r="J118" i="2" s="1"/>
  <c r="I117" i="3"/>
  <c r="K117" i="3" s="1"/>
  <c r="M117" i="3" s="1"/>
  <c r="H117" i="3"/>
  <c r="J117" i="3" s="1"/>
  <c r="L117" i="3" s="1"/>
  <c r="M118" i="2" l="1"/>
  <c r="E119" i="2"/>
  <c r="L118" i="2"/>
  <c r="D119" i="2" s="1"/>
  <c r="D118" i="3"/>
  <c r="E118" i="3"/>
  <c r="F119" i="2" l="1"/>
  <c r="G119" i="2"/>
  <c r="G118" i="3"/>
  <c r="F118" i="3"/>
  <c r="I119" i="2" l="1"/>
  <c r="K119" i="2" s="1"/>
  <c r="H119" i="2"/>
  <c r="J119" i="2" s="1"/>
  <c r="H118" i="3"/>
  <c r="J118" i="3" s="1"/>
  <c r="L118" i="3" s="1"/>
  <c r="I118" i="3"/>
  <c r="K118" i="3" s="1"/>
  <c r="M118" i="3" s="1"/>
  <c r="M119" i="2" l="1"/>
  <c r="E120" i="2" s="1"/>
  <c r="L119" i="2"/>
  <c r="D120" i="2"/>
  <c r="D119" i="3"/>
  <c r="E119" i="3"/>
  <c r="F120" i="2" l="1"/>
  <c r="G120" i="2"/>
  <c r="G119" i="3"/>
  <c r="F119" i="3"/>
  <c r="I120" i="2" l="1"/>
  <c r="K120" i="2" s="1"/>
  <c r="H120" i="2"/>
  <c r="J120" i="2" s="1"/>
  <c r="I119" i="3"/>
  <c r="K119" i="3" s="1"/>
  <c r="M119" i="3" s="1"/>
  <c r="H119" i="3"/>
  <c r="J119" i="3" s="1"/>
  <c r="L119" i="3" s="1"/>
  <c r="M120" i="2" l="1"/>
  <c r="E121" i="2"/>
  <c r="L120" i="2"/>
  <c r="D121" i="2"/>
  <c r="D120" i="3"/>
  <c r="E120" i="3"/>
  <c r="F121" i="2" l="1"/>
  <c r="G121" i="2"/>
  <c r="F120" i="3"/>
  <c r="G120" i="3"/>
  <c r="I121" i="2" l="1"/>
  <c r="K121" i="2" s="1"/>
  <c r="H121" i="2"/>
  <c r="J121" i="2" s="1"/>
  <c r="I120" i="3"/>
  <c r="K120" i="3" s="1"/>
  <c r="M120" i="3" s="1"/>
  <c r="H120" i="3"/>
  <c r="J120" i="3" s="1"/>
  <c r="L120" i="3" s="1"/>
  <c r="M121" i="2" l="1"/>
  <c r="E122" i="2"/>
  <c r="L121" i="2"/>
  <c r="D122" i="2" s="1"/>
  <c r="D121" i="3"/>
  <c r="E121" i="3"/>
  <c r="F122" i="2" l="1"/>
  <c r="G122" i="2"/>
  <c r="G121" i="3"/>
  <c r="F121" i="3"/>
  <c r="I122" i="2" l="1"/>
  <c r="K122" i="2" s="1"/>
  <c r="H122" i="2"/>
  <c r="J122" i="2" s="1"/>
  <c r="I121" i="3"/>
  <c r="K121" i="3" s="1"/>
  <c r="M121" i="3" s="1"/>
  <c r="H121" i="3"/>
  <c r="J121" i="3" s="1"/>
  <c r="L121" i="3" s="1"/>
  <c r="M122" i="2" l="1"/>
  <c r="E123" i="2" s="1"/>
  <c r="L122" i="2"/>
  <c r="D123" i="2" s="1"/>
  <c r="D122" i="3"/>
  <c r="E122" i="3"/>
  <c r="F123" i="2" l="1"/>
  <c r="G123" i="2"/>
  <c r="G122" i="3"/>
  <c r="F122" i="3"/>
  <c r="I123" i="2" l="1"/>
  <c r="K123" i="2" s="1"/>
  <c r="H123" i="2"/>
  <c r="J123" i="2" s="1"/>
  <c r="H122" i="3"/>
  <c r="J122" i="3" s="1"/>
  <c r="L122" i="3" s="1"/>
  <c r="I122" i="3"/>
  <c r="K122" i="3" s="1"/>
  <c r="M122" i="3" s="1"/>
  <c r="M123" i="2" l="1"/>
  <c r="E124" i="2" s="1"/>
  <c r="L123" i="2"/>
  <c r="D124" i="2"/>
  <c r="E123" i="3"/>
  <c r="D123" i="3"/>
  <c r="F124" i="2" l="1"/>
  <c r="G124" i="2"/>
  <c r="G123" i="3"/>
  <c r="F123" i="3"/>
  <c r="I124" i="2" l="1"/>
  <c r="K124" i="2" s="1"/>
  <c r="H124" i="2"/>
  <c r="J124" i="2" s="1"/>
  <c r="I123" i="3"/>
  <c r="K123" i="3" s="1"/>
  <c r="M123" i="3" s="1"/>
  <c r="H123" i="3"/>
  <c r="J123" i="3" s="1"/>
  <c r="L123" i="3" s="1"/>
  <c r="L124" i="2" l="1"/>
  <c r="D125" i="2"/>
  <c r="M124" i="2"/>
  <c r="E125" i="2" s="1"/>
  <c r="D124" i="3"/>
  <c r="E124" i="3"/>
  <c r="F125" i="2" l="1"/>
  <c r="G125" i="2"/>
  <c r="F124" i="3"/>
  <c r="G124" i="3"/>
  <c r="I125" i="2" l="1"/>
  <c r="K125" i="2" s="1"/>
  <c r="H125" i="2"/>
  <c r="J125" i="2" s="1"/>
  <c r="I124" i="3"/>
  <c r="K124" i="3" s="1"/>
  <c r="M124" i="3" s="1"/>
  <c r="H124" i="3"/>
  <c r="J124" i="3" s="1"/>
  <c r="L124" i="3" s="1"/>
  <c r="L125" i="2" l="1"/>
  <c r="D126" i="2" s="1"/>
  <c r="M125" i="2"/>
  <c r="E126" i="2"/>
  <c r="D125" i="3"/>
  <c r="E125" i="3"/>
  <c r="F126" i="2" l="1"/>
  <c r="G126" i="2"/>
  <c r="G125" i="3"/>
  <c r="F125" i="3"/>
  <c r="I126" i="2" l="1"/>
  <c r="K126" i="2" s="1"/>
  <c r="H126" i="2"/>
  <c r="J126" i="2" s="1"/>
  <c r="I125" i="3"/>
  <c r="K125" i="3" s="1"/>
  <c r="M125" i="3" s="1"/>
  <c r="H125" i="3"/>
  <c r="J125" i="3" s="1"/>
  <c r="L125" i="3" s="1"/>
  <c r="M126" i="2" l="1"/>
  <c r="E127" i="2" s="1"/>
  <c r="L126" i="2"/>
  <c r="D127" i="2" s="1"/>
  <c r="D126" i="3"/>
  <c r="E126" i="3"/>
  <c r="F127" i="2" l="1"/>
  <c r="G127" i="2"/>
  <c r="G126" i="3"/>
  <c r="F126" i="3"/>
  <c r="H127" i="2" l="1"/>
  <c r="J127" i="2" s="1"/>
  <c r="I127" i="2"/>
  <c r="K127" i="2" s="1"/>
  <c r="H126" i="3"/>
  <c r="J126" i="3" s="1"/>
  <c r="L126" i="3" s="1"/>
  <c r="I126" i="3"/>
  <c r="K126" i="3" s="1"/>
  <c r="M126" i="3" s="1"/>
  <c r="L127" i="2" l="1"/>
  <c r="D128" i="2"/>
  <c r="M127" i="2"/>
  <c r="E128" i="2"/>
  <c r="E127" i="3"/>
  <c r="D127" i="3"/>
  <c r="F128" i="2" l="1"/>
  <c r="G128" i="2"/>
  <c r="G127" i="3"/>
  <c r="F127" i="3"/>
  <c r="I128" i="2" l="1"/>
  <c r="K128" i="2" s="1"/>
  <c r="H128" i="2"/>
  <c r="J128" i="2" s="1"/>
  <c r="I127" i="3"/>
  <c r="K127" i="3" s="1"/>
  <c r="M127" i="3" s="1"/>
  <c r="H127" i="3"/>
  <c r="J127" i="3" s="1"/>
  <c r="L127" i="3" s="1"/>
  <c r="L128" i="2" l="1"/>
  <c r="D129" i="2"/>
  <c r="M128" i="2"/>
  <c r="E129" i="2"/>
  <c r="D128" i="3"/>
  <c r="E128" i="3"/>
  <c r="F129" i="2" l="1"/>
  <c r="G129" i="2"/>
  <c r="F128" i="3"/>
  <c r="G128" i="3"/>
  <c r="I129" i="2" l="1"/>
  <c r="K129" i="2" s="1"/>
  <c r="H129" i="2"/>
  <c r="J129" i="2" s="1"/>
  <c r="I128" i="3"/>
  <c r="K128" i="3" s="1"/>
  <c r="M128" i="3" s="1"/>
  <c r="H128" i="3"/>
  <c r="J128" i="3" s="1"/>
  <c r="L128" i="3" s="1"/>
  <c r="L129" i="2" l="1"/>
  <c r="D130" i="2"/>
  <c r="M129" i="2"/>
  <c r="E130" i="2" s="1"/>
  <c r="D129" i="3"/>
  <c r="E129" i="3"/>
  <c r="F130" i="2" l="1"/>
  <c r="G130" i="2"/>
  <c r="G129" i="3"/>
  <c r="F129" i="3"/>
  <c r="I130" i="2" l="1"/>
  <c r="K130" i="2" s="1"/>
  <c r="H130" i="2"/>
  <c r="J130" i="2" s="1"/>
  <c r="I129" i="3"/>
  <c r="K129" i="3" s="1"/>
  <c r="M129" i="3" s="1"/>
  <c r="H129" i="3"/>
  <c r="J129" i="3" s="1"/>
  <c r="L129" i="3" s="1"/>
  <c r="L130" i="2" l="1"/>
  <c r="D131" i="2"/>
  <c r="M130" i="2"/>
  <c r="E131" i="2"/>
  <c r="D130" i="3"/>
  <c r="E130" i="3"/>
  <c r="F131" i="2" l="1"/>
  <c r="G131" i="2"/>
  <c r="G130" i="3"/>
  <c r="F130" i="3"/>
  <c r="H131" i="2" l="1"/>
  <c r="J131" i="2" s="1"/>
  <c r="I131" i="2"/>
  <c r="K131" i="2" s="1"/>
  <c r="H130" i="3"/>
  <c r="J130" i="3" s="1"/>
  <c r="L130" i="3" s="1"/>
  <c r="I130" i="3"/>
  <c r="K130" i="3" s="1"/>
  <c r="M130" i="3" s="1"/>
  <c r="M131" i="2" l="1"/>
  <c r="E132" i="2"/>
  <c r="L131" i="2"/>
  <c r="D132" i="2"/>
  <c r="E131" i="3"/>
  <c r="D131" i="3"/>
  <c r="F132" i="2" l="1"/>
  <c r="G132" i="2"/>
  <c r="G131" i="3"/>
  <c r="F131" i="3"/>
  <c r="I132" i="2" l="1"/>
  <c r="K132" i="2" s="1"/>
  <c r="H132" i="2"/>
  <c r="J132" i="2" s="1"/>
  <c r="I131" i="3"/>
  <c r="K131" i="3" s="1"/>
  <c r="M131" i="3" s="1"/>
  <c r="H131" i="3"/>
  <c r="J131" i="3" s="1"/>
  <c r="L131" i="3" s="1"/>
  <c r="L132" i="2" l="1"/>
  <c r="D133" i="2"/>
  <c r="M132" i="2"/>
  <c r="E133" i="2"/>
  <c r="D132" i="3"/>
  <c r="E132" i="3"/>
  <c r="F133" i="2" l="1"/>
  <c r="G133" i="2"/>
  <c r="F132" i="3"/>
  <c r="G132" i="3"/>
  <c r="I133" i="2" l="1"/>
  <c r="K133" i="2" s="1"/>
  <c r="H133" i="2"/>
  <c r="J133" i="2" s="1"/>
  <c r="I132" i="3"/>
  <c r="K132" i="3" s="1"/>
  <c r="M132" i="3" s="1"/>
  <c r="H132" i="3"/>
  <c r="J132" i="3" s="1"/>
  <c r="L132" i="3" s="1"/>
  <c r="L133" i="2" l="1"/>
  <c r="D134" i="2"/>
  <c r="M133" i="2"/>
  <c r="E134" i="2"/>
  <c r="D133" i="3"/>
  <c r="E133" i="3"/>
  <c r="F134" i="2" l="1"/>
  <c r="G134" i="2"/>
  <c r="G133" i="3"/>
  <c r="F133" i="3"/>
  <c r="H134" i="2" l="1"/>
  <c r="J134" i="2" s="1"/>
  <c r="I134" i="2"/>
  <c r="K134" i="2" s="1"/>
  <c r="I133" i="3"/>
  <c r="K133" i="3" s="1"/>
  <c r="M133" i="3" s="1"/>
  <c r="H133" i="3"/>
  <c r="J133" i="3" s="1"/>
  <c r="L133" i="3" s="1"/>
  <c r="M134" i="2" l="1"/>
  <c r="E135" i="2"/>
  <c r="L134" i="2"/>
  <c r="D135" i="2"/>
  <c r="D134" i="3"/>
  <c r="E134" i="3"/>
  <c r="F135" i="2" l="1"/>
  <c r="G135" i="2"/>
  <c r="G134" i="3"/>
  <c r="F134" i="3"/>
  <c r="H135" i="2" l="1"/>
  <c r="J135" i="2" s="1"/>
  <c r="I135" i="2"/>
  <c r="K135" i="2" s="1"/>
  <c r="H134" i="3"/>
  <c r="J134" i="3" s="1"/>
  <c r="L134" i="3" s="1"/>
  <c r="I134" i="3"/>
  <c r="K134" i="3" s="1"/>
  <c r="M134" i="3" s="1"/>
  <c r="M135" i="2" l="1"/>
  <c r="E136" i="2"/>
  <c r="L135" i="2"/>
  <c r="D136" i="2"/>
  <c r="E135" i="3"/>
  <c r="D135" i="3"/>
  <c r="F136" i="2" l="1"/>
  <c r="G136" i="2"/>
  <c r="G135" i="3"/>
  <c r="F135" i="3"/>
  <c r="I136" i="2" l="1"/>
  <c r="K136" i="2" s="1"/>
  <c r="H136" i="2"/>
  <c r="J136" i="2" s="1"/>
  <c r="I135" i="3"/>
  <c r="K135" i="3" s="1"/>
  <c r="M135" i="3" s="1"/>
  <c r="H135" i="3"/>
  <c r="J135" i="3" s="1"/>
  <c r="L135" i="3" s="1"/>
  <c r="L136" i="2" l="1"/>
  <c r="D137" i="2"/>
  <c r="M136" i="2"/>
  <c r="E137" i="2"/>
  <c r="D136" i="3"/>
  <c r="E136" i="3"/>
  <c r="F137" i="2" l="1"/>
  <c r="G137" i="2"/>
  <c r="F136" i="3"/>
  <c r="G136" i="3"/>
  <c r="I137" i="2" l="1"/>
  <c r="K137" i="2" s="1"/>
  <c r="H137" i="2"/>
  <c r="J137" i="2" s="1"/>
  <c r="I136" i="3"/>
  <c r="K136" i="3" s="1"/>
  <c r="M136" i="3" s="1"/>
  <c r="H136" i="3"/>
  <c r="J136" i="3" s="1"/>
  <c r="L136" i="3" s="1"/>
  <c r="L137" i="2" l="1"/>
  <c r="D138" i="2"/>
  <c r="M137" i="2"/>
  <c r="E138" i="2"/>
  <c r="D137" i="3"/>
  <c r="E137" i="3"/>
  <c r="F138" i="2" l="1"/>
  <c r="G138" i="2"/>
  <c r="G137" i="3"/>
  <c r="F137" i="3"/>
  <c r="I138" i="2" l="1"/>
  <c r="K138" i="2" s="1"/>
  <c r="H138" i="2"/>
  <c r="J138" i="2" s="1"/>
  <c r="I137" i="3"/>
  <c r="K137" i="3" s="1"/>
  <c r="M137" i="3" s="1"/>
  <c r="H137" i="3"/>
  <c r="J137" i="3" s="1"/>
  <c r="L137" i="3" s="1"/>
  <c r="L138" i="2" l="1"/>
  <c r="D139" i="2"/>
  <c r="M138" i="2"/>
  <c r="E139" i="2"/>
  <c r="D138" i="3"/>
  <c r="E138" i="3"/>
  <c r="F139" i="2" l="1"/>
  <c r="G139" i="2"/>
  <c r="G138" i="3"/>
  <c r="F138" i="3"/>
  <c r="H139" i="2" l="1"/>
  <c r="J139" i="2" s="1"/>
  <c r="I139" i="2"/>
  <c r="K139" i="2" s="1"/>
  <c r="H138" i="3"/>
  <c r="J138" i="3" s="1"/>
  <c r="L138" i="3" s="1"/>
  <c r="I138" i="3"/>
  <c r="K138" i="3" s="1"/>
  <c r="M138" i="3" s="1"/>
  <c r="M139" i="2" l="1"/>
  <c r="E140" i="2"/>
  <c r="L139" i="2"/>
  <c r="D140" i="2"/>
  <c r="E139" i="3"/>
  <c r="D139" i="3"/>
  <c r="F140" i="2" l="1"/>
  <c r="G140" i="2"/>
  <c r="G139" i="3"/>
  <c r="F139" i="3"/>
  <c r="I140" i="2" l="1"/>
  <c r="K140" i="2" s="1"/>
  <c r="H140" i="2"/>
  <c r="J140" i="2" s="1"/>
  <c r="I139" i="3"/>
  <c r="K139" i="3" s="1"/>
  <c r="M139" i="3" s="1"/>
  <c r="H139" i="3"/>
  <c r="J139" i="3" s="1"/>
  <c r="L139" i="3" s="1"/>
  <c r="L140" i="2" l="1"/>
  <c r="D141" i="2"/>
  <c r="M140" i="2"/>
  <c r="E141" i="2"/>
  <c r="D140" i="3"/>
  <c r="E140" i="3"/>
  <c r="F141" i="2" l="1"/>
  <c r="G141" i="2"/>
  <c r="F140" i="3"/>
  <c r="G140" i="3"/>
  <c r="I141" i="2" l="1"/>
  <c r="K141" i="2" s="1"/>
  <c r="H141" i="2"/>
  <c r="J141" i="2" s="1"/>
  <c r="I140" i="3"/>
  <c r="K140" i="3" s="1"/>
  <c r="M140" i="3" s="1"/>
  <c r="H140" i="3"/>
  <c r="J140" i="3" s="1"/>
  <c r="L140" i="3" s="1"/>
  <c r="L141" i="2" l="1"/>
  <c r="D142" i="2"/>
  <c r="M141" i="2"/>
  <c r="E142" i="2"/>
  <c r="D141" i="3"/>
  <c r="E141" i="3"/>
  <c r="F142" i="2" l="1"/>
  <c r="G142" i="2"/>
  <c r="G141" i="3"/>
  <c r="F141" i="3"/>
  <c r="H142" i="2" l="1"/>
  <c r="J142" i="2" s="1"/>
  <c r="I142" i="2"/>
  <c r="K142" i="2" s="1"/>
  <c r="I141" i="3"/>
  <c r="K141" i="3" s="1"/>
  <c r="M141" i="3" s="1"/>
  <c r="H141" i="3"/>
  <c r="J141" i="3" s="1"/>
  <c r="L141" i="3" s="1"/>
  <c r="M142" i="2" l="1"/>
  <c r="E143" i="2"/>
  <c r="L142" i="2"/>
  <c r="D143" i="2"/>
  <c r="D142" i="3"/>
  <c r="E142" i="3"/>
  <c r="F143" i="2" l="1"/>
  <c r="G143" i="2"/>
  <c r="G142" i="3"/>
  <c r="F142" i="3"/>
  <c r="I143" i="2" l="1"/>
  <c r="K143" i="2" s="1"/>
  <c r="H143" i="2"/>
  <c r="J143" i="2" s="1"/>
  <c r="H142" i="3"/>
  <c r="J142" i="3" s="1"/>
  <c r="L142" i="3" s="1"/>
  <c r="I142" i="3"/>
  <c r="K142" i="3" s="1"/>
  <c r="M142" i="3" s="1"/>
  <c r="L143" i="2" l="1"/>
  <c r="D144" i="2"/>
  <c r="M143" i="2"/>
  <c r="E144" i="2"/>
  <c r="E143" i="3"/>
  <c r="D143" i="3"/>
  <c r="F144" i="2" l="1"/>
  <c r="G144" i="2"/>
  <c r="G143" i="3"/>
  <c r="F143" i="3"/>
  <c r="I144" i="2" l="1"/>
  <c r="K144" i="2" s="1"/>
  <c r="H144" i="2"/>
  <c r="J144" i="2" s="1"/>
  <c r="I143" i="3"/>
  <c r="K143" i="3" s="1"/>
  <c r="M143" i="3" s="1"/>
  <c r="H143" i="3"/>
  <c r="J143" i="3" s="1"/>
  <c r="L143" i="3" s="1"/>
  <c r="L144" i="2" l="1"/>
  <c r="D145" i="2"/>
  <c r="M144" i="2"/>
  <c r="E145" i="2"/>
  <c r="D144" i="3"/>
  <c r="E144" i="3"/>
  <c r="F145" i="2" l="1"/>
  <c r="G145" i="2"/>
  <c r="F144" i="3"/>
  <c r="G144" i="3"/>
  <c r="I145" i="2" l="1"/>
  <c r="K145" i="2" s="1"/>
  <c r="H145" i="2"/>
  <c r="J145" i="2" s="1"/>
  <c r="I144" i="3"/>
  <c r="K144" i="3" s="1"/>
  <c r="M144" i="3" s="1"/>
  <c r="H144" i="3"/>
  <c r="J144" i="3" s="1"/>
  <c r="L144" i="3" s="1"/>
  <c r="L145" i="2" l="1"/>
  <c r="D146" i="2"/>
  <c r="M145" i="2"/>
  <c r="E146" i="2"/>
  <c r="D145" i="3"/>
  <c r="E145" i="3"/>
  <c r="F146" i="2" l="1"/>
  <c r="G146" i="2"/>
  <c r="G145" i="3"/>
  <c r="F145" i="3"/>
  <c r="I146" i="2" l="1"/>
  <c r="K146" i="2" s="1"/>
  <c r="H146" i="2"/>
  <c r="J146" i="2" s="1"/>
  <c r="I145" i="3"/>
  <c r="K145" i="3" s="1"/>
  <c r="M145" i="3" s="1"/>
  <c r="H145" i="3"/>
  <c r="J145" i="3" s="1"/>
  <c r="L145" i="3" s="1"/>
  <c r="L146" i="2" l="1"/>
  <c r="D147" i="2"/>
  <c r="M146" i="2"/>
  <c r="E147" i="2"/>
  <c r="D146" i="3"/>
  <c r="E146" i="3"/>
  <c r="F147" i="2" l="1"/>
  <c r="G147" i="2"/>
  <c r="G146" i="3"/>
  <c r="F146" i="3"/>
  <c r="I147" i="2" l="1"/>
  <c r="K147" i="2" s="1"/>
  <c r="H147" i="2"/>
  <c r="J147" i="2" s="1"/>
  <c r="I146" i="3"/>
  <c r="K146" i="3" s="1"/>
  <c r="M146" i="3" s="1"/>
  <c r="H146" i="3"/>
  <c r="J146" i="3" s="1"/>
  <c r="L146" i="3" s="1"/>
  <c r="L147" i="2" l="1"/>
  <c r="D148" i="2"/>
  <c r="M147" i="2"/>
  <c r="E148" i="2"/>
  <c r="D147" i="3"/>
  <c r="E147" i="3"/>
  <c r="F148" i="2" l="1"/>
  <c r="G148" i="2"/>
  <c r="F147" i="3"/>
  <c r="G147" i="3"/>
  <c r="H148" i="2" l="1"/>
  <c r="J148" i="2" s="1"/>
  <c r="I148" i="2"/>
  <c r="K148" i="2" s="1"/>
  <c r="I147" i="3"/>
  <c r="K147" i="3" s="1"/>
  <c r="M147" i="3" s="1"/>
  <c r="H147" i="3"/>
  <c r="J147" i="3" s="1"/>
  <c r="L147" i="3" s="1"/>
  <c r="M148" i="2" l="1"/>
  <c r="E149" i="2"/>
  <c r="L148" i="2"/>
  <c r="D149" i="2"/>
  <c r="D148" i="3"/>
  <c r="E148" i="3"/>
  <c r="F149" i="2" l="1"/>
  <c r="G149" i="2"/>
  <c r="G148" i="3"/>
  <c r="F148" i="3"/>
  <c r="I149" i="2" l="1"/>
  <c r="K149" i="2" s="1"/>
  <c r="H149" i="2"/>
  <c r="J149" i="2" s="1"/>
  <c r="I148" i="3"/>
  <c r="K148" i="3" s="1"/>
  <c r="M148" i="3" s="1"/>
  <c r="H148" i="3"/>
  <c r="J148" i="3" s="1"/>
  <c r="L148" i="3" s="1"/>
  <c r="L149" i="2" l="1"/>
  <c r="D150" i="2"/>
  <c r="M149" i="2"/>
  <c r="E150" i="2"/>
  <c r="D149" i="3"/>
  <c r="E149" i="3"/>
  <c r="F150" i="2" l="1"/>
  <c r="G150" i="2"/>
  <c r="G149" i="3"/>
  <c r="F149" i="3"/>
  <c r="I150" i="2" l="1"/>
  <c r="K150" i="2" s="1"/>
  <c r="H150" i="2"/>
  <c r="J150" i="2" s="1"/>
  <c r="H149" i="3"/>
  <c r="J149" i="3" s="1"/>
  <c r="L149" i="3" s="1"/>
  <c r="I149" i="3"/>
  <c r="K149" i="3" s="1"/>
  <c r="M149" i="3" s="1"/>
  <c r="L150" i="2" l="1"/>
  <c r="D151" i="2"/>
  <c r="M150" i="2"/>
  <c r="E151" i="2"/>
  <c r="E150" i="3"/>
  <c r="D150" i="3"/>
  <c r="F151" i="2" l="1"/>
  <c r="G151" i="2"/>
  <c r="G150" i="3"/>
  <c r="F150" i="3"/>
  <c r="I151" i="2" l="1"/>
  <c r="K151" i="2" s="1"/>
  <c r="H151" i="2"/>
  <c r="J151" i="2" s="1"/>
  <c r="I150" i="3"/>
  <c r="K150" i="3" s="1"/>
  <c r="M150" i="3" s="1"/>
  <c r="H150" i="3"/>
  <c r="J150" i="3" s="1"/>
  <c r="L150" i="3" s="1"/>
  <c r="L151" i="2" l="1"/>
  <c r="D152" i="2"/>
  <c r="M151" i="2"/>
  <c r="E152" i="2"/>
  <c r="D151" i="3"/>
  <c r="E151" i="3"/>
  <c r="F152" i="2" l="1"/>
  <c r="G152" i="2"/>
  <c r="F151" i="3"/>
  <c r="G151" i="3"/>
  <c r="I152" i="2" l="1"/>
  <c r="K152" i="2" s="1"/>
  <c r="H152" i="2"/>
  <c r="J152" i="2" s="1"/>
  <c r="I151" i="3"/>
  <c r="K151" i="3" s="1"/>
  <c r="M151" i="3" s="1"/>
  <c r="H151" i="3"/>
  <c r="J151" i="3" s="1"/>
  <c r="L151" i="3" s="1"/>
  <c r="L152" i="2" l="1"/>
  <c r="D153" i="2"/>
  <c r="M152" i="2"/>
  <c r="E153" i="2"/>
  <c r="D152" i="3"/>
  <c r="E152" i="3"/>
  <c r="F153" i="2" l="1"/>
  <c r="G153" i="2"/>
  <c r="G152" i="3"/>
  <c r="F152" i="3"/>
  <c r="I153" i="2" l="1"/>
  <c r="K153" i="2" s="1"/>
  <c r="H153" i="2"/>
  <c r="J153" i="2" s="1"/>
  <c r="I152" i="3"/>
  <c r="K152" i="3" s="1"/>
  <c r="M152" i="3" s="1"/>
  <c r="H152" i="3"/>
  <c r="J152" i="3" s="1"/>
  <c r="L152" i="3" s="1"/>
  <c r="L153" i="2" l="1"/>
  <c r="D154" i="2"/>
  <c r="M153" i="2"/>
  <c r="E154" i="2"/>
  <c r="D153" i="3"/>
  <c r="E153" i="3"/>
  <c r="F154" i="2" l="1"/>
  <c r="G154" i="2"/>
  <c r="G153" i="3"/>
  <c r="F153" i="3"/>
  <c r="I154" i="2" l="1"/>
  <c r="K154" i="2" s="1"/>
  <c r="H154" i="2"/>
  <c r="J154" i="2" s="1"/>
  <c r="H153" i="3"/>
  <c r="J153" i="3" s="1"/>
  <c r="L153" i="3" s="1"/>
  <c r="I153" i="3"/>
  <c r="K153" i="3" s="1"/>
  <c r="M153" i="3" s="1"/>
  <c r="L154" i="2" l="1"/>
  <c r="D155" i="2"/>
  <c r="M154" i="2"/>
  <c r="E155" i="2"/>
  <c r="E154" i="3"/>
  <c r="D154" i="3"/>
  <c r="F155" i="2" l="1"/>
  <c r="G155" i="2"/>
  <c r="G154" i="3"/>
  <c r="F154" i="3"/>
  <c r="I155" i="2" l="1"/>
  <c r="K155" i="2" s="1"/>
  <c r="H155" i="2"/>
  <c r="J155" i="2" s="1"/>
  <c r="I154" i="3"/>
  <c r="K154" i="3" s="1"/>
  <c r="M154" i="3" s="1"/>
  <c r="H154" i="3"/>
  <c r="J154" i="3" s="1"/>
  <c r="L154" i="3" s="1"/>
  <c r="L155" i="2" l="1"/>
  <c r="D156" i="2"/>
  <c r="M155" i="2"/>
  <c r="E156" i="2"/>
  <c r="D155" i="3"/>
  <c r="E155" i="3"/>
  <c r="F156" i="2" l="1"/>
  <c r="G156" i="2"/>
  <c r="F155" i="3"/>
  <c r="G155" i="3"/>
  <c r="I156" i="2" l="1"/>
  <c r="K156" i="2" s="1"/>
  <c r="H156" i="2"/>
  <c r="J156" i="2" s="1"/>
  <c r="I155" i="3"/>
  <c r="K155" i="3" s="1"/>
  <c r="M155" i="3" s="1"/>
  <c r="H155" i="3"/>
  <c r="J155" i="3" s="1"/>
  <c r="L155" i="3" s="1"/>
  <c r="L156" i="2" l="1"/>
  <c r="D157" i="2"/>
  <c r="M156" i="2"/>
  <c r="E157" i="2"/>
  <c r="D156" i="3"/>
  <c r="E156" i="3"/>
  <c r="F157" i="2" l="1"/>
  <c r="G157" i="2"/>
  <c r="G156" i="3"/>
  <c r="F156" i="3"/>
  <c r="I157" i="2" l="1"/>
  <c r="K157" i="2" s="1"/>
  <c r="H157" i="2"/>
  <c r="J157" i="2" s="1"/>
  <c r="I156" i="3"/>
  <c r="K156" i="3" s="1"/>
  <c r="M156" i="3" s="1"/>
  <c r="H156" i="3"/>
  <c r="J156" i="3" s="1"/>
  <c r="L156" i="3" s="1"/>
  <c r="L157" i="2" l="1"/>
  <c r="D158" i="2"/>
  <c r="M157" i="2"/>
  <c r="E158" i="2"/>
  <c r="D157" i="3"/>
  <c r="E157" i="3"/>
  <c r="F158" i="2" l="1"/>
  <c r="G158" i="2"/>
  <c r="G157" i="3"/>
  <c r="F157" i="3"/>
  <c r="H158" i="2" l="1"/>
  <c r="J158" i="2" s="1"/>
  <c r="I158" i="2"/>
  <c r="K158" i="2" s="1"/>
  <c r="H157" i="3"/>
  <c r="J157" i="3" s="1"/>
  <c r="L157" i="3" s="1"/>
  <c r="I157" i="3"/>
  <c r="K157" i="3" s="1"/>
  <c r="M157" i="3" s="1"/>
  <c r="M158" i="2" l="1"/>
  <c r="E159" i="2"/>
  <c r="L158" i="2"/>
  <c r="D159" i="2"/>
  <c r="E158" i="3"/>
  <c r="D158" i="3"/>
  <c r="F159" i="2" l="1"/>
  <c r="G159" i="2"/>
  <c r="G158" i="3"/>
  <c r="F158" i="3"/>
  <c r="I159" i="2" l="1"/>
  <c r="K159" i="2" s="1"/>
  <c r="H159" i="2"/>
  <c r="J159" i="2" s="1"/>
  <c r="I158" i="3"/>
  <c r="K158" i="3" s="1"/>
  <c r="M158" i="3" s="1"/>
  <c r="H158" i="3"/>
  <c r="J158" i="3" s="1"/>
  <c r="L158" i="3" s="1"/>
  <c r="L159" i="2" l="1"/>
  <c r="D160" i="2"/>
  <c r="M159" i="2"/>
  <c r="E160" i="2"/>
  <c r="D159" i="3"/>
  <c r="E159" i="3"/>
  <c r="F160" i="2" l="1"/>
  <c r="G160" i="2"/>
  <c r="F159" i="3"/>
  <c r="G159" i="3"/>
  <c r="I160" i="2" l="1"/>
  <c r="K160" i="2" s="1"/>
  <c r="H160" i="2"/>
  <c r="J160" i="2" s="1"/>
  <c r="I159" i="3"/>
  <c r="K159" i="3" s="1"/>
  <c r="M159" i="3" s="1"/>
  <c r="H159" i="3"/>
  <c r="J159" i="3" s="1"/>
  <c r="L159" i="3" s="1"/>
  <c r="L160" i="2" l="1"/>
  <c r="D161" i="2"/>
  <c r="M160" i="2"/>
  <c r="E161" i="2"/>
  <c r="D160" i="3"/>
  <c r="E160" i="3"/>
  <c r="F161" i="2" l="1"/>
  <c r="G161" i="2"/>
  <c r="G160" i="3"/>
  <c r="F160" i="3"/>
  <c r="I161" i="2" l="1"/>
  <c r="K161" i="2" s="1"/>
  <c r="H161" i="2"/>
  <c r="J161" i="2" s="1"/>
  <c r="I160" i="3"/>
  <c r="K160" i="3" s="1"/>
  <c r="M160" i="3" s="1"/>
  <c r="H160" i="3"/>
  <c r="J160" i="3" s="1"/>
  <c r="L160" i="3" s="1"/>
  <c r="L161" i="2" l="1"/>
  <c r="D162" i="2"/>
  <c r="M161" i="2"/>
  <c r="E162" i="2"/>
  <c r="D161" i="3"/>
  <c r="E161" i="3"/>
  <c r="F162" i="2" l="1"/>
  <c r="G162" i="2"/>
  <c r="G161" i="3"/>
  <c r="F161" i="3"/>
  <c r="I162" i="2" l="1"/>
  <c r="K162" i="2" s="1"/>
  <c r="H162" i="2"/>
  <c r="J162" i="2" s="1"/>
  <c r="H161" i="3"/>
  <c r="J161" i="3" s="1"/>
  <c r="L161" i="3" s="1"/>
  <c r="I161" i="3"/>
  <c r="K161" i="3" s="1"/>
  <c r="M161" i="3" s="1"/>
  <c r="L162" i="2" l="1"/>
  <c r="D163" i="2"/>
  <c r="M162" i="2"/>
  <c r="E163" i="2"/>
  <c r="E162" i="3"/>
  <c r="D162" i="3"/>
  <c r="F163" i="2" l="1"/>
  <c r="G163" i="2"/>
  <c r="G162" i="3"/>
  <c r="F162" i="3"/>
  <c r="H163" i="2" l="1"/>
  <c r="J163" i="2" s="1"/>
  <c r="I163" i="2"/>
  <c r="K163" i="2" s="1"/>
  <c r="I162" i="3"/>
  <c r="K162" i="3" s="1"/>
  <c r="M162" i="3" s="1"/>
  <c r="H162" i="3"/>
  <c r="J162" i="3" s="1"/>
  <c r="L162" i="3" s="1"/>
  <c r="M163" i="2" l="1"/>
  <c r="E164" i="2"/>
  <c r="L163" i="2"/>
  <c r="D164" i="2"/>
  <c r="D163" i="3"/>
  <c r="E163" i="3"/>
  <c r="F164" i="2" l="1"/>
  <c r="G164" i="2"/>
  <c r="F163" i="3"/>
  <c r="G163" i="3"/>
  <c r="I164" i="2" l="1"/>
  <c r="K164" i="2" s="1"/>
  <c r="H164" i="2"/>
  <c r="J164" i="2" s="1"/>
  <c r="I163" i="3"/>
  <c r="K163" i="3" s="1"/>
  <c r="M163" i="3" s="1"/>
  <c r="H163" i="3"/>
  <c r="J163" i="3" s="1"/>
  <c r="L163" i="3" s="1"/>
  <c r="L164" i="2" l="1"/>
  <c r="D165" i="2"/>
  <c r="M164" i="2"/>
  <c r="E165" i="2"/>
  <c r="D164" i="3"/>
  <c r="E164" i="3"/>
  <c r="F165" i="2" l="1"/>
  <c r="G165" i="2"/>
  <c r="G164" i="3"/>
  <c r="F164" i="3"/>
  <c r="I165" i="2" l="1"/>
  <c r="K165" i="2" s="1"/>
  <c r="H165" i="2"/>
  <c r="J165" i="2" s="1"/>
  <c r="I164" i="3"/>
  <c r="K164" i="3" s="1"/>
  <c r="M164" i="3" s="1"/>
  <c r="H164" i="3"/>
  <c r="J164" i="3" s="1"/>
  <c r="L164" i="3" s="1"/>
  <c r="L165" i="2" l="1"/>
  <c r="D166" i="2"/>
  <c r="M165" i="2"/>
  <c r="E166" i="2"/>
  <c r="D165" i="3"/>
  <c r="E165" i="3"/>
  <c r="F166" i="2" l="1"/>
  <c r="G166" i="2"/>
  <c r="G165" i="3"/>
  <c r="F165" i="3"/>
  <c r="H166" i="2" l="1"/>
  <c r="J166" i="2" s="1"/>
  <c r="I166" i="2"/>
  <c r="K166" i="2" s="1"/>
  <c r="H165" i="3"/>
  <c r="J165" i="3" s="1"/>
  <c r="L165" i="3" s="1"/>
  <c r="I165" i="3"/>
  <c r="K165" i="3" s="1"/>
  <c r="M165" i="3" s="1"/>
  <c r="M166" i="2" l="1"/>
  <c r="E167" i="2"/>
  <c r="L166" i="2"/>
  <c r="D167" i="2"/>
  <c r="E166" i="3"/>
  <c r="D166" i="3"/>
  <c r="F167" i="2" l="1"/>
  <c r="G167" i="2"/>
  <c r="G166" i="3"/>
  <c r="F166" i="3"/>
  <c r="H167" i="2" l="1"/>
  <c r="J167" i="2" s="1"/>
  <c r="I167" i="2"/>
  <c r="K167" i="2" s="1"/>
  <c r="I166" i="3"/>
  <c r="K166" i="3" s="1"/>
  <c r="M166" i="3" s="1"/>
  <c r="H166" i="3"/>
  <c r="J166" i="3" s="1"/>
  <c r="L166" i="3" s="1"/>
  <c r="M167" i="2" l="1"/>
  <c r="E168" i="2"/>
  <c r="L167" i="2"/>
  <c r="D168" i="2"/>
  <c r="D167" i="3"/>
  <c r="E167" i="3"/>
  <c r="F168" i="2" l="1"/>
  <c r="G168" i="2"/>
  <c r="F167" i="3"/>
  <c r="G167" i="3"/>
  <c r="I168" i="2" l="1"/>
  <c r="K168" i="2" s="1"/>
  <c r="H168" i="2"/>
  <c r="J168" i="2" s="1"/>
  <c r="I167" i="3"/>
  <c r="K167" i="3" s="1"/>
  <c r="M167" i="3" s="1"/>
  <c r="H167" i="3"/>
  <c r="J167" i="3" s="1"/>
  <c r="L167" i="3" s="1"/>
  <c r="L168" i="2" l="1"/>
  <c r="D169" i="2"/>
  <c r="M168" i="2"/>
  <c r="E169" i="2"/>
  <c r="D168" i="3"/>
  <c r="E168" i="3"/>
  <c r="F169" i="2" l="1"/>
  <c r="G169" i="2"/>
  <c r="G168" i="3"/>
  <c r="F168" i="3"/>
  <c r="I169" i="2" l="1"/>
  <c r="K169" i="2" s="1"/>
  <c r="H169" i="2"/>
  <c r="J169" i="2" s="1"/>
  <c r="I168" i="3"/>
  <c r="K168" i="3" s="1"/>
  <c r="M168" i="3" s="1"/>
  <c r="H168" i="3"/>
  <c r="J168" i="3" s="1"/>
  <c r="L168" i="3" s="1"/>
  <c r="L169" i="2" l="1"/>
  <c r="D170" i="2"/>
  <c r="M169" i="2"/>
  <c r="E170" i="2"/>
  <c r="D169" i="3"/>
  <c r="E169" i="3"/>
  <c r="F170" i="2" l="1"/>
  <c r="G170" i="2"/>
  <c r="G169" i="3"/>
  <c r="F169" i="3"/>
  <c r="I170" i="2" l="1"/>
  <c r="K170" i="2" s="1"/>
  <c r="H170" i="2"/>
  <c r="J170" i="2" s="1"/>
  <c r="H169" i="3"/>
  <c r="J169" i="3" s="1"/>
  <c r="L169" i="3" s="1"/>
  <c r="I169" i="3"/>
  <c r="K169" i="3" s="1"/>
  <c r="M169" i="3" s="1"/>
  <c r="L170" i="2" l="1"/>
  <c r="D171" i="2"/>
  <c r="M170" i="2"/>
  <c r="E171" i="2"/>
  <c r="E170" i="3"/>
  <c r="D170" i="3"/>
  <c r="F171" i="2" l="1"/>
  <c r="G171" i="2"/>
  <c r="G170" i="3"/>
  <c r="F170" i="3"/>
  <c r="I171" i="2" l="1"/>
  <c r="K171" i="2" s="1"/>
  <c r="H171" i="2"/>
  <c r="J171" i="2" s="1"/>
  <c r="I170" i="3"/>
  <c r="K170" i="3" s="1"/>
  <c r="M170" i="3" s="1"/>
  <c r="H170" i="3"/>
  <c r="J170" i="3" s="1"/>
  <c r="L170" i="3" s="1"/>
  <c r="L171" i="2" l="1"/>
  <c r="D172" i="2"/>
  <c r="M171" i="2"/>
  <c r="E172" i="2"/>
  <c r="D171" i="3"/>
  <c r="E171" i="3"/>
  <c r="F172" i="2" l="1"/>
  <c r="G172" i="2"/>
  <c r="F171" i="3"/>
  <c r="G171" i="3"/>
  <c r="I172" i="2" l="1"/>
  <c r="K172" i="2" s="1"/>
  <c r="H172" i="2"/>
  <c r="J172" i="2" s="1"/>
  <c r="I171" i="3"/>
  <c r="K171" i="3" s="1"/>
  <c r="M171" i="3" s="1"/>
  <c r="H171" i="3"/>
  <c r="J171" i="3" s="1"/>
  <c r="L171" i="3" s="1"/>
  <c r="L172" i="2" l="1"/>
  <c r="D173" i="2"/>
  <c r="M172" i="2"/>
  <c r="E173" i="2"/>
  <c r="D172" i="3"/>
  <c r="E172" i="3"/>
  <c r="F173" i="2" l="1"/>
  <c r="G173" i="2"/>
  <c r="G172" i="3"/>
  <c r="F172" i="3"/>
  <c r="I173" i="2" l="1"/>
  <c r="K173" i="2" s="1"/>
  <c r="H173" i="2"/>
  <c r="J173" i="2" s="1"/>
  <c r="I172" i="3"/>
  <c r="K172" i="3" s="1"/>
  <c r="M172" i="3" s="1"/>
  <c r="H172" i="3"/>
  <c r="J172" i="3" s="1"/>
  <c r="L172" i="3" s="1"/>
  <c r="L173" i="2" l="1"/>
  <c r="D174" i="2"/>
  <c r="M173" i="2"/>
  <c r="E174" i="2"/>
  <c r="D173" i="3"/>
  <c r="E173" i="3"/>
  <c r="F174" i="2" l="1"/>
  <c r="G174" i="2"/>
  <c r="G173" i="3"/>
  <c r="F173" i="3"/>
  <c r="I174" i="2" l="1"/>
  <c r="K174" i="2" s="1"/>
  <c r="H174" i="2"/>
  <c r="J174" i="2" s="1"/>
  <c r="H173" i="3"/>
  <c r="J173" i="3" s="1"/>
  <c r="L173" i="3" s="1"/>
  <c r="I173" i="3"/>
  <c r="K173" i="3" s="1"/>
  <c r="M173" i="3" s="1"/>
  <c r="L174" i="2" l="1"/>
  <c r="D175" i="2"/>
  <c r="M174" i="2"/>
  <c r="E175" i="2"/>
  <c r="E174" i="3"/>
  <c r="D174" i="3"/>
  <c r="F175" i="2" l="1"/>
  <c r="G175" i="2"/>
  <c r="G174" i="3"/>
  <c r="F174" i="3"/>
  <c r="I175" i="2" l="1"/>
  <c r="K175" i="2" s="1"/>
  <c r="H175" i="2"/>
  <c r="J175" i="2" s="1"/>
  <c r="I174" i="3"/>
  <c r="K174" i="3" s="1"/>
  <c r="M174" i="3" s="1"/>
  <c r="H174" i="3"/>
  <c r="J174" i="3" s="1"/>
  <c r="L174" i="3" s="1"/>
  <c r="L175" i="2" l="1"/>
  <c r="D176" i="2"/>
  <c r="M175" i="2"/>
  <c r="E176" i="2"/>
  <c r="D175" i="3"/>
  <c r="E175" i="3"/>
  <c r="F176" i="2" l="1"/>
  <c r="G176" i="2"/>
  <c r="F175" i="3"/>
  <c r="G175" i="3"/>
  <c r="I176" i="2" l="1"/>
  <c r="K176" i="2" s="1"/>
  <c r="H176" i="2"/>
  <c r="J176" i="2" s="1"/>
  <c r="I175" i="3"/>
  <c r="K175" i="3" s="1"/>
  <c r="M175" i="3" s="1"/>
  <c r="H175" i="3"/>
  <c r="J175" i="3" s="1"/>
  <c r="L175" i="3" s="1"/>
  <c r="L176" i="2" l="1"/>
  <c r="D177" i="2"/>
  <c r="M176" i="2"/>
  <c r="E177" i="2"/>
  <c r="D176" i="3"/>
  <c r="E176" i="3"/>
  <c r="F177" i="2" l="1"/>
  <c r="G177" i="2"/>
  <c r="G176" i="3"/>
  <c r="F176" i="3"/>
  <c r="I177" i="2" l="1"/>
  <c r="K177" i="2" s="1"/>
  <c r="H177" i="2"/>
  <c r="J177" i="2" s="1"/>
  <c r="I176" i="3"/>
  <c r="K176" i="3" s="1"/>
  <c r="M176" i="3" s="1"/>
  <c r="H176" i="3"/>
  <c r="J176" i="3" s="1"/>
  <c r="L176" i="3" s="1"/>
  <c r="L177" i="2" l="1"/>
  <c r="D178" i="2"/>
  <c r="M177" i="2"/>
  <c r="E178" i="2"/>
  <c r="D177" i="3"/>
  <c r="E177" i="3"/>
  <c r="F178" i="2" l="1"/>
  <c r="G178" i="2"/>
  <c r="G177" i="3"/>
  <c r="F177" i="3"/>
  <c r="I178" i="2" l="1"/>
  <c r="K178" i="2" s="1"/>
  <c r="H178" i="2"/>
  <c r="J178" i="2" s="1"/>
  <c r="H177" i="3"/>
  <c r="J177" i="3" s="1"/>
  <c r="L177" i="3" s="1"/>
  <c r="I177" i="3"/>
  <c r="K177" i="3" s="1"/>
  <c r="M177" i="3" s="1"/>
  <c r="L178" i="2" l="1"/>
  <c r="D179" i="2"/>
  <c r="M178" i="2"/>
  <c r="E179" i="2"/>
  <c r="E178" i="3"/>
  <c r="D178" i="3"/>
  <c r="F179" i="2" l="1"/>
  <c r="G179" i="2"/>
  <c r="G178" i="3"/>
  <c r="F178" i="3"/>
  <c r="I179" i="2" l="1"/>
  <c r="K179" i="2" s="1"/>
  <c r="H179" i="2"/>
  <c r="J179" i="2" s="1"/>
  <c r="I178" i="3"/>
  <c r="K178" i="3" s="1"/>
  <c r="M178" i="3" s="1"/>
  <c r="H178" i="3"/>
  <c r="J178" i="3" s="1"/>
  <c r="L178" i="3" s="1"/>
  <c r="L179" i="2" l="1"/>
  <c r="D180" i="2"/>
  <c r="M179" i="2"/>
  <c r="E180" i="2"/>
  <c r="D179" i="3"/>
  <c r="E179" i="3"/>
  <c r="F180" i="2" l="1"/>
  <c r="G180" i="2"/>
  <c r="F179" i="3"/>
  <c r="G179" i="3"/>
  <c r="H180" i="2" l="1"/>
  <c r="J180" i="2" s="1"/>
  <c r="I180" i="2"/>
  <c r="K180" i="2" s="1"/>
  <c r="I179" i="3"/>
  <c r="K179" i="3" s="1"/>
  <c r="M179" i="3" s="1"/>
  <c r="H179" i="3"/>
  <c r="J179" i="3" s="1"/>
  <c r="L179" i="3" s="1"/>
  <c r="M180" i="2" l="1"/>
  <c r="E181" i="2"/>
  <c r="L180" i="2"/>
  <c r="D181" i="2"/>
  <c r="D180" i="3"/>
  <c r="E180" i="3"/>
  <c r="F181" i="2" l="1"/>
  <c r="G181" i="2"/>
  <c r="G180" i="3"/>
  <c r="F180" i="3"/>
  <c r="I181" i="2" l="1"/>
  <c r="K181" i="2" s="1"/>
  <c r="H181" i="2"/>
  <c r="J181" i="2" s="1"/>
  <c r="I180" i="3"/>
  <c r="K180" i="3" s="1"/>
  <c r="M180" i="3" s="1"/>
  <c r="H180" i="3"/>
  <c r="J180" i="3" s="1"/>
  <c r="L180" i="3" s="1"/>
  <c r="L181" i="2" l="1"/>
  <c r="D182" i="2"/>
  <c r="M181" i="2"/>
  <c r="E182" i="2"/>
  <c r="D181" i="3"/>
  <c r="E181" i="3"/>
  <c r="F182" i="2" l="1"/>
  <c r="G182" i="2"/>
  <c r="G181" i="3"/>
  <c r="F181" i="3"/>
  <c r="I182" i="2" l="1"/>
  <c r="K182" i="2" s="1"/>
  <c r="H182" i="2"/>
  <c r="J182" i="2" s="1"/>
  <c r="H181" i="3"/>
  <c r="J181" i="3" s="1"/>
  <c r="L181" i="3" s="1"/>
  <c r="I181" i="3"/>
  <c r="K181" i="3" s="1"/>
  <c r="M181" i="3" s="1"/>
  <c r="L182" i="2" l="1"/>
  <c r="D183" i="2"/>
  <c r="M182" i="2"/>
  <c r="E183" i="2" s="1"/>
  <c r="E182" i="3"/>
  <c r="D182" i="3"/>
  <c r="F183" i="2" l="1"/>
  <c r="G183" i="2"/>
  <c r="G182" i="3"/>
  <c r="F182" i="3"/>
  <c r="I183" i="2" l="1"/>
  <c r="K183" i="2" s="1"/>
  <c r="H183" i="2"/>
  <c r="J183" i="2" s="1"/>
  <c r="I182" i="3"/>
  <c r="K182" i="3" s="1"/>
  <c r="M182" i="3" s="1"/>
  <c r="H182" i="3"/>
  <c r="J182" i="3" s="1"/>
  <c r="L182" i="3" s="1"/>
  <c r="L183" i="2" l="1"/>
  <c r="D184" i="2"/>
  <c r="M183" i="2"/>
  <c r="E184" i="2"/>
  <c r="D183" i="3"/>
  <c r="E183" i="3"/>
  <c r="F184" i="2" l="1"/>
  <c r="G184" i="2"/>
  <c r="F183" i="3"/>
  <c r="G183" i="3"/>
  <c r="I184" i="2" l="1"/>
  <c r="K184" i="2" s="1"/>
  <c r="H184" i="2"/>
  <c r="J184" i="2" s="1"/>
  <c r="I183" i="3"/>
  <c r="K183" i="3" s="1"/>
  <c r="M183" i="3" s="1"/>
  <c r="H183" i="3"/>
  <c r="J183" i="3" s="1"/>
  <c r="L183" i="3" s="1"/>
  <c r="L184" i="2" l="1"/>
  <c r="D185" i="2"/>
  <c r="M184" i="2"/>
  <c r="E185" i="2"/>
  <c r="D184" i="3"/>
  <c r="E184" i="3"/>
  <c r="F185" i="2" l="1"/>
  <c r="G185" i="2"/>
  <c r="G184" i="3"/>
  <c r="F184" i="3"/>
  <c r="H185" i="2" l="1"/>
  <c r="J185" i="2" s="1"/>
  <c r="I185" i="2"/>
  <c r="K185" i="2" s="1"/>
  <c r="I184" i="3"/>
  <c r="K184" i="3" s="1"/>
  <c r="M184" i="3" s="1"/>
  <c r="H184" i="3"/>
  <c r="J184" i="3" s="1"/>
  <c r="L184" i="3" s="1"/>
  <c r="M185" i="2" l="1"/>
  <c r="E186" i="2"/>
  <c r="L185" i="2"/>
  <c r="D186" i="2"/>
  <c r="D185" i="3"/>
  <c r="E185" i="3"/>
  <c r="F186" i="2" l="1"/>
  <c r="G186" i="2"/>
  <c r="G185" i="3"/>
  <c r="F185" i="3"/>
  <c r="H186" i="2" l="1"/>
  <c r="J186" i="2" s="1"/>
  <c r="I186" i="2"/>
  <c r="K186" i="2" s="1"/>
  <c r="H185" i="3"/>
  <c r="J185" i="3" s="1"/>
  <c r="L185" i="3" s="1"/>
  <c r="I185" i="3"/>
  <c r="K185" i="3" s="1"/>
  <c r="M185" i="3" s="1"/>
  <c r="M186" i="2" l="1"/>
  <c r="E187" i="2"/>
  <c r="L186" i="2"/>
  <c r="D187" i="2"/>
  <c r="E186" i="3"/>
  <c r="D186" i="3"/>
  <c r="F187" i="2" l="1"/>
  <c r="G187" i="2"/>
  <c r="G186" i="3"/>
  <c r="F186" i="3"/>
  <c r="H187" i="2" l="1"/>
  <c r="J187" i="2" s="1"/>
  <c r="I187" i="2"/>
  <c r="K187" i="2" s="1"/>
  <c r="I186" i="3"/>
  <c r="K186" i="3" s="1"/>
  <c r="M186" i="3" s="1"/>
  <c r="H186" i="3"/>
  <c r="J186" i="3" s="1"/>
  <c r="L186" i="3" s="1"/>
  <c r="M187" i="2" l="1"/>
  <c r="E188" i="2" s="1"/>
  <c r="L187" i="2"/>
  <c r="D188" i="2" s="1"/>
  <c r="D187" i="3"/>
  <c r="E187" i="3"/>
  <c r="F188" i="2" l="1"/>
  <c r="G188" i="2"/>
  <c r="F187" i="3"/>
  <c r="G187" i="3"/>
  <c r="I188" i="2" l="1"/>
  <c r="K188" i="2" s="1"/>
  <c r="H188" i="2"/>
  <c r="J188" i="2" s="1"/>
  <c r="I187" i="3"/>
  <c r="K187" i="3" s="1"/>
  <c r="M187" i="3" s="1"/>
  <c r="H187" i="3"/>
  <c r="J187" i="3" s="1"/>
  <c r="L187" i="3" s="1"/>
  <c r="L188" i="2" l="1"/>
  <c r="D189" i="2"/>
  <c r="M188" i="2"/>
  <c r="E189" i="2"/>
  <c r="D188" i="3"/>
  <c r="E188" i="3"/>
  <c r="F189" i="2" l="1"/>
  <c r="G189" i="2"/>
  <c r="G188" i="3"/>
  <c r="F188" i="3"/>
  <c r="I189" i="2" l="1"/>
  <c r="K189" i="2" s="1"/>
  <c r="H189" i="2"/>
  <c r="J189" i="2" s="1"/>
  <c r="I188" i="3"/>
  <c r="K188" i="3" s="1"/>
  <c r="M188" i="3" s="1"/>
  <c r="H188" i="3"/>
  <c r="J188" i="3" s="1"/>
  <c r="L188" i="3" s="1"/>
  <c r="L189" i="2" l="1"/>
  <c r="D190" i="2"/>
  <c r="M189" i="2"/>
  <c r="E190" i="2"/>
  <c r="D189" i="3"/>
  <c r="E189" i="3"/>
  <c r="F190" i="2" l="1"/>
  <c r="G190" i="2"/>
  <c r="F189" i="3"/>
  <c r="G189" i="3"/>
  <c r="I190" i="2" l="1"/>
  <c r="K190" i="2" s="1"/>
  <c r="H190" i="2"/>
  <c r="J190" i="2" s="1"/>
  <c r="I189" i="3"/>
  <c r="K189" i="3" s="1"/>
  <c r="M189" i="3" s="1"/>
  <c r="H189" i="3"/>
  <c r="J189" i="3" s="1"/>
  <c r="L189" i="3" s="1"/>
  <c r="L190" i="2" l="1"/>
  <c r="D191" i="2"/>
  <c r="M190" i="2"/>
  <c r="E191" i="2"/>
  <c r="D190" i="3"/>
  <c r="E190" i="3"/>
  <c r="F191" i="2" l="1"/>
  <c r="G191" i="2"/>
  <c r="G190" i="3"/>
  <c r="F190" i="3"/>
  <c r="I191" i="2" l="1"/>
  <c r="K191" i="2" s="1"/>
  <c r="H191" i="2"/>
  <c r="J191" i="2" s="1"/>
  <c r="I190" i="3"/>
  <c r="K190" i="3" s="1"/>
  <c r="M190" i="3" s="1"/>
  <c r="H190" i="3"/>
  <c r="J190" i="3" s="1"/>
  <c r="L190" i="3" s="1"/>
  <c r="L191" i="2" l="1"/>
  <c r="D192" i="2"/>
  <c r="M191" i="2"/>
  <c r="E192" i="2"/>
  <c r="D191" i="3"/>
  <c r="E191" i="3"/>
  <c r="F192" i="2" l="1"/>
  <c r="G192" i="2"/>
  <c r="G191" i="3"/>
  <c r="F191" i="3"/>
  <c r="I192" i="2" l="1"/>
  <c r="K192" i="2" s="1"/>
  <c r="H192" i="2"/>
  <c r="J192" i="2" s="1"/>
  <c r="H191" i="3"/>
  <c r="J191" i="3" s="1"/>
  <c r="L191" i="3" s="1"/>
  <c r="I191" i="3"/>
  <c r="K191" i="3" s="1"/>
  <c r="M191" i="3" s="1"/>
  <c r="L192" i="2" l="1"/>
  <c r="D193" i="2"/>
  <c r="M192" i="2"/>
  <c r="E193" i="2"/>
  <c r="E192" i="3"/>
  <c r="D192" i="3"/>
  <c r="F193" i="2" l="1"/>
  <c r="G193" i="2"/>
  <c r="G192" i="3"/>
  <c r="F192" i="3"/>
  <c r="H193" i="2" l="1"/>
  <c r="J193" i="2" s="1"/>
  <c r="I193" i="2"/>
  <c r="K193" i="2" s="1"/>
  <c r="I192" i="3"/>
  <c r="K192" i="3" s="1"/>
  <c r="M192" i="3" s="1"/>
  <c r="H192" i="3"/>
  <c r="J192" i="3" s="1"/>
  <c r="L192" i="3" s="1"/>
  <c r="M193" i="2" l="1"/>
  <c r="E194" i="2"/>
  <c r="L193" i="2"/>
  <c r="D194" i="2"/>
  <c r="D193" i="3"/>
  <c r="E193" i="3"/>
  <c r="F194" i="2" l="1"/>
  <c r="G194" i="2"/>
  <c r="F193" i="3"/>
  <c r="G193" i="3"/>
  <c r="H194" i="2" l="1"/>
  <c r="J194" i="2" s="1"/>
  <c r="I194" i="2"/>
  <c r="K194" i="2" s="1"/>
  <c r="H193" i="3"/>
  <c r="J193" i="3" s="1"/>
  <c r="L193" i="3" s="1"/>
  <c r="I193" i="3"/>
  <c r="K193" i="3" s="1"/>
  <c r="M193" i="3" s="1"/>
  <c r="M194" i="2" l="1"/>
  <c r="E195" i="2"/>
  <c r="L194" i="2"/>
  <c r="D195" i="2"/>
  <c r="E194" i="3"/>
  <c r="D194" i="3"/>
  <c r="F195" i="2" l="1"/>
  <c r="G195" i="2"/>
  <c r="G194" i="3"/>
  <c r="F194" i="3"/>
  <c r="H195" i="2" l="1"/>
  <c r="J195" i="2" s="1"/>
  <c r="I195" i="2"/>
  <c r="K195" i="2" s="1"/>
  <c r="I194" i="3"/>
  <c r="K194" i="3" s="1"/>
  <c r="M194" i="3" s="1"/>
  <c r="H194" i="3"/>
  <c r="J194" i="3" s="1"/>
  <c r="L194" i="3" s="1"/>
  <c r="M195" i="2" l="1"/>
  <c r="E196" i="2"/>
  <c r="L195" i="2"/>
  <c r="D196" i="2"/>
  <c r="D195" i="3"/>
  <c r="E195" i="3"/>
  <c r="F196" i="2" l="1"/>
  <c r="G196" i="2"/>
  <c r="F195" i="3"/>
  <c r="G195" i="3"/>
  <c r="I196" i="2" l="1"/>
  <c r="K196" i="2" s="1"/>
  <c r="H196" i="2"/>
  <c r="J196" i="2" s="1"/>
  <c r="H195" i="3"/>
  <c r="J195" i="3" s="1"/>
  <c r="L195" i="3" s="1"/>
  <c r="I195" i="3"/>
  <c r="K195" i="3" s="1"/>
  <c r="M195" i="3" s="1"/>
  <c r="L196" i="2" l="1"/>
  <c r="D197" i="2"/>
  <c r="M196" i="2"/>
  <c r="E197" i="2"/>
  <c r="E196" i="3"/>
  <c r="D196" i="3"/>
  <c r="F197" i="2" l="1"/>
  <c r="G197" i="2"/>
  <c r="G196" i="3"/>
  <c r="F196" i="3"/>
  <c r="I197" i="2" l="1"/>
  <c r="K197" i="2" s="1"/>
  <c r="H197" i="2"/>
  <c r="J197" i="2" s="1"/>
  <c r="I196" i="3"/>
  <c r="K196" i="3" s="1"/>
  <c r="M196" i="3" s="1"/>
  <c r="H196" i="3"/>
  <c r="J196" i="3" s="1"/>
  <c r="L196" i="3" s="1"/>
  <c r="L197" i="2" l="1"/>
  <c r="D198" i="2"/>
  <c r="M197" i="2"/>
  <c r="E198" i="2"/>
  <c r="D197" i="3"/>
  <c r="E197" i="3"/>
  <c r="F198" i="2" l="1"/>
  <c r="G198" i="2"/>
  <c r="F197" i="3"/>
  <c r="G197" i="3"/>
  <c r="I198" i="2" l="1"/>
  <c r="K198" i="2" s="1"/>
  <c r="H198" i="2"/>
  <c r="J198" i="2" s="1"/>
  <c r="H197" i="3"/>
  <c r="J197" i="3" s="1"/>
  <c r="L197" i="3" s="1"/>
  <c r="I197" i="3"/>
  <c r="K197" i="3" s="1"/>
  <c r="M197" i="3" s="1"/>
  <c r="L198" i="2" l="1"/>
  <c r="D199" i="2"/>
  <c r="M198" i="2"/>
  <c r="E199" i="2"/>
  <c r="E198" i="3"/>
  <c r="D198" i="3"/>
  <c r="F199" i="2" l="1"/>
  <c r="G199" i="2"/>
  <c r="G198" i="3"/>
  <c r="F198" i="3"/>
  <c r="H199" i="2" l="1"/>
  <c r="J199" i="2" s="1"/>
  <c r="I199" i="2"/>
  <c r="K199" i="2" s="1"/>
  <c r="I198" i="3"/>
  <c r="K198" i="3" s="1"/>
  <c r="M198" i="3" s="1"/>
  <c r="H198" i="3"/>
  <c r="J198" i="3" s="1"/>
  <c r="L198" i="3" s="1"/>
  <c r="M199" i="2" l="1"/>
  <c r="E200" i="2"/>
  <c r="L199" i="2"/>
  <c r="D200" i="2"/>
  <c r="D199" i="3"/>
  <c r="E199" i="3"/>
  <c r="F200" i="2" l="1"/>
  <c r="G200" i="2"/>
  <c r="F199" i="3"/>
  <c r="G199" i="3"/>
  <c r="I200" i="2" l="1"/>
  <c r="K200" i="2" s="1"/>
  <c r="H200" i="2"/>
  <c r="J200" i="2" s="1"/>
  <c r="H199" i="3"/>
  <c r="J199" i="3" s="1"/>
  <c r="L199" i="3" s="1"/>
  <c r="I199" i="3"/>
  <c r="K199" i="3" s="1"/>
  <c r="M199" i="3" s="1"/>
  <c r="L200" i="2" l="1"/>
  <c r="D201" i="2"/>
  <c r="M200" i="2"/>
  <c r="E201" i="2"/>
  <c r="E200" i="3"/>
  <c r="D200" i="3"/>
  <c r="F201" i="2" l="1"/>
  <c r="G201" i="2"/>
  <c r="G200" i="3"/>
  <c r="F200" i="3"/>
  <c r="H201" i="2" l="1"/>
  <c r="J201" i="2" s="1"/>
  <c r="I201" i="2"/>
  <c r="K201" i="2" s="1"/>
  <c r="I200" i="3"/>
  <c r="K200" i="3" s="1"/>
  <c r="M200" i="3" s="1"/>
  <c r="H200" i="3"/>
  <c r="J200" i="3" s="1"/>
  <c r="L200" i="3" s="1"/>
  <c r="M201" i="2" l="1"/>
  <c r="E202" i="2"/>
  <c r="L201" i="2"/>
  <c r="D202" i="2"/>
  <c r="D201" i="3"/>
  <c r="E201" i="3"/>
  <c r="F202" i="2" l="1"/>
  <c r="G202" i="2"/>
  <c r="F201" i="3"/>
  <c r="G201" i="3"/>
  <c r="H202" i="2" l="1"/>
  <c r="J202" i="2" s="1"/>
  <c r="I202" i="2"/>
  <c r="K202" i="2" s="1"/>
  <c r="H201" i="3"/>
  <c r="J201" i="3" s="1"/>
  <c r="L201" i="3" s="1"/>
  <c r="I201" i="3"/>
  <c r="K201" i="3" s="1"/>
  <c r="M201" i="3" s="1"/>
  <c r="M202" i="2" l="1"/>
  <c r="E203" i="2"/>
  <c r="L202" i="2"/>
  <c r="D203" i="2"/>
  <c r="E202" i="3"/>
  <c r="D202" i="3"/>
  <c r="F203" i="2" l="1"/>
  <c r="G203" i="2"/>
  <c r="G202" i="3"/>
  <c r="F202" i="3"/>
  <c r="I203" i="2" l="1"/>
  <c r="K203" i="2" s="1"/>
  <c r="H203" i="2"/>
  <c r="J203" i="2" s="1"/>
  <c r="I202" i="3"/>
  <c r="K202" i="3" s="1"/>
  <c r="M202" i="3" s="1"/>
  <c r="H202" i="3"/>
  <c r="J202" i="3" s="1"/>
  <c r="L202" i="3" s="1"/>
  <c r="L203" i="2" l="1"/>
  <c r="D204" i="2"/>
  <c r="M203" i="2"/>
  <c r="E204" i="2"/>
  <c r="D203" i="3"/>
  <c r="E203" i="3"/>
  <c r="F204" i="2" l="1"/>
  <c r="G204" i="2"/>
  <c r="F203" i="3"/>
  <c r="G203" i="3"/>
  <c r="I204" i="2" l="1"/>
  <c r="K204" i="2" s="1"/>
  <c r="H204" i="2"/>
  <c r="J204" i="2" s="1"/>
  <c r="H203" i="3"/>
  <c r="J203" i="3" s="1"/>
  <c r="L203" i="3" s="1"/>
  <c r="I203" i="3"/>
  <c r="K203" i="3" s="1"/>
  <c r="M203" i="3" s="1"/>
  <c r="L204" i="2" l="1"/>
  <c r="D205" i="2"/>
  <c r="M204" i="2"/>
  <c r="E205" i="2"/>
  <c r="E204" i="3"/>
  <c r="D204" i="3"/>
  <c r="F205" i="2" l="1"/>
  <c r="G205" i="2"/>
  <c r="G204" i="3"/>
  <c r="F204" i="3"/>
  <c r="I205" i="2" l="1"/>
  <c r="K205" i="2" s="1"/>
  <c r="H205" i="2"/>
  <c r="J205" i="2" s="1"/>
  <c r="I204" i="3"/>
  <c r="K204" i="3" s="1"/>
  <c r="M204" i="3" s="1"/>
  <c r="H204" i="3"/>
  <c r="J204" i="3" s="1"/>
  <c r="L204" i="3" s="1"/>
  <c r="L205" i="2" l="1"/>
  <c r="D206" i="2"/>
  <c r="M205" i="2"/>
  <c r="E206" i="2"/>
  <c r="D205" i="3"/>
  <c r="E205" i="3"/>
  <c r="F206" i="2" l="1"/>
  <c r="G206" i="2"/>
  <c r="F205" i="3"/>
  <c r="G205" i="3"/>
  <c r="I206" i="2" l="1"/>
  <c r="K206" i="2" s="1"/>
  <c r="H206" i="2"/>
  <c r="J206" i="2" s="1"/>
  <c r="H205" i="3"/>
  <c r="J205" i="3" s="1"/>
  <c r="L205" i="3" s="1"/>
  <c r="I205" i="3"/>
  <c r="K205" i="3" s="1"/>
  <c r="M205" i="3" s="1"/>
  <c r="L206" i="2" l="1"/>
  <c r="D207" i="2"/>
  <c r="M206" i="2"/>
  <c r="E207" i="2"/>
  <c r="E206" i="3"/>
  <c r="D206" i="3"/>
  <c r="F207" i="2" l="1"/>
  <c r="G207" i="2"/>
  <c r="G206" i="3"/>
  <c r="F206" i="3"/>
  <c r="I207" i="2" l="1"/>
  <c r="K207" i="2" s="1"/>
  <c r="H207" i="2"/>
  <c r="J207" i="2" s="1"/>
  <c r="I206" i="3"/>
  <c r="K206" i="3" s="1"/>
  <c r="M206" i="3" s="1"/>
  <c r="H206" i="3"/>
  <c r="J206" i="3" s="1"/>
  <c r="L206" i="3" s="1"/>
  <c r="L207" i="2" l="1"/>
  <c r="D208" i="2"/>
  <c r="M207" i="2"/>
  <c r="E208" i="2"/>
  <c r="D207" i="3"/>
  <c r="E207" i="3"/>
  <c r="F208" i="2" l="1"/>
  <c r="G208" i="2"/>
  <c r="F207" i="3"/>
  <c r="G207" i="3"/>
  <c r="I208" i="2" l="1"/>
  <c r="K208" i="2" s="1"/>
  <c r="H208" i="2"/>
  <c r="J208" i="2" s="1"/>
  <c r="H207" i="3"/>
  <c r="J207" i="3" s="1"/>
  <c r="L207" i="3" s="1"/>
  <c r="I207" i="3"/>
  <c r="K207" i="3" s="1"/>
  <c r="M207" i="3" s="1"/>
  <c r="L208" i="2" l="1"/>
  <c r="D209" i="2"/>
  <c r="M208" i="2"/>
  <c r="E209" i="2"/>
  <c r="E208" i="3"/>
  <c r="D208" i="3"/>
  <c r="F209" i="2" l="1"/>
  <c r="G209" i="2"/>
  <c r="G208" i="3"/>
  <c r="F208" i="3"/>
  <c r="H209" i="2" l="1"/>
  <c r="J209" i="2" s="1"/>
  <c r="I209" i="2"/>
  <c r="K209" i="2" s="1"/>
  <c r="I208" i="3"/>
  <c r="K208" i="3" s="1"/>
  <c r="M208" i="3" s="1"/>
  <c r="H208" i="3"/>
  <c r="J208" i="3" s="1"/>
  <c r="L208" i="3" s="1"/>
  <c r="L209" i="2" l="1"/>
  <c r="D210" i="2" s="1"/>
  <c r="M209" i="2"/>
  <c r="E210" i="2"/>
  <c r="D209" i="3"/>
  <c r="E209" i="3"/>
  <c r="F210" i="2" l="1"/>
  <c r="G210" i="2"/>
  <c r="F209" i="3"/>
  <c r="G209" i="3"/>
  <c r="H210" i="2" l="1"/>
  <c r="J210" i="2" s="1"/>
  <c r="I210" i="2"/>
  <c r="K210" i="2" s="1"/>
  <c r="H209" i="3"/>
  <c r="J209" i="3" s="1"/>
  <c r="L209" i="3" s="1"/>
  <c r="I209" i="3"/>
  <c r="K209" i="3" s="1"/>
  <c r="M209" i="3" s="1"/>
  <c r="L210" i="2" l="1"/>
  <c r="D211" i="2" s="1"/>
  <c r="M210" i="2"/>
  <c r="E211" i="2"/>
  <c r="E210" i="3"/>
  <c r="D210" i="3"/>
  <c r="F211" i="2" l="1"/>
  <c r="G211" i="2"/>
  <c r="G210" i="3"/>
  <c r="F210" i="3"/>
  <c r="H211" i="2" l="1"/>
  <c r="J211" i="2" s="1"/>
  <c r="I211" i="2"/>
  <c r="K211" i="2" s="1"/>
  <c r="I210" i="3"/>
  <c r="K210" i="3" s="1"/>
  <c r="M210" i="3" s="1"/>
  <c r="H210" i="3"/>
  <c r="J210" i="3" s="1"/>
  <c r="L210" i="3" s="1"/>
  <c r="L211" i="2" l="1"/>
  <c r="D212" i="2" s="1"/>
  <c r="M211" i="2"/>
  <c r="E212" i="2"/>
  <c r="D211" i="3"/>
  <c r="E211" i="3"/>
  <c r="F212" i="2" l="1"/>
  <c r="G212" i="2"/>
  <c r="F211" i="3"/>
  <c r="G211" i="3"/>
  <c r="I212" i="2" l="1"/>
  <c r="K212" i="2" s="1"/>
  <c r="H212" i="2"/>
  <c r="J212" i="2" s="1"/>
  <c r="H211" i="3"/>
  <c r="J211" i="3" s="1"/>
  <c r="L211" i="3" s="1"/>
  <c r="I211" i="3"/>
  <c r="K211" i="3" s="1"/>
  <c r="M211" i="3" s="1"/>
  <c r="M212" i="2" l="1"/>
  <c r="E213" i="2" s="1"/>
  <c r="L212" i="2"/>
  <c r="D213" i="2" s="1"/>
  <c r="E212" i="3"/>
  <c r="D212" i="3"/>
  <c r="F213" i="2" l="1"/>
  <c r="G213" i="2"/>
  <c r="G212" i="3"/>
  <c r="F212" i="3"/>
  <c r="I213" i="2" l="1"/>
  <c r="K213" i="2" s="1"/>
  <c r="H213" i="2"/>
  <c r="J213" i="2" s="1"/>
  <c r="I212" i="3"/>
  <c r="K212" i="3" s="1"/>
  <c r="M212" i="3" s="1"/>
  <c r="H212" i="3"/>
  <c r="J212" i="3" s="1"/>
  <c r="L212" i="3" s="1"/>
  <c r="M213" i="2" l="1"/>
  <c r="E214" i="2" s="1"/>
  <c r="L213" i="2"/>
  <c r="D214" i="2" s="1"/>
  <c r="D213" i="3"/>
  <c r="E213" i="3"/>
  <c r="F214" i="2" l="1"/>
  <c r="G214" i="2"/>
  <c r="F213" i="3"/>
  <c r="G213" i="3"/>
  <c r="I214" i="2" l="1"/>
  <c r="K214" i="2" s="1"/>
  <c r="H214" i="2"/>
  <c r="J214" i="2" s="1"/>
  <c r="H213" i="3"/>
  <c r="J213" i="3" s="1"/>
  <c r="L213" i="3" s="1"/>
  <c r="I213" i="3"/>
  <c r="K213" i="3" s="1"/>
  <c r="M213" i="3" s="1"/>
  <c r="M214" i="2" l="1"/>
  <c r="E215" i="2" s="1"/>
  <c r="L214" i="2"/>
  <c r="D215" i="2" s="1"/>
  <c r="E214" i="3"/>
  <c r="D214" i="3"/>
  <c r="F215" i="2" l="1"/>
  <c r="G215" i="2"/>
  <c r="G214" i="3"/>
  <c r="F214" i="3"/>
  <c r="H215" i="2" l="1"/>
  <c r="J215" i="2" s="1"/>
  <c r="I215" i="2"/>
  <c r="K215" i="2" s="1"/>
  <c r="I214" i="3"/>
  <c r="K214" i="3" s="1"/>
  <c r="M214" i="3" s="1"/>
  <c r="H214" i="3"/>
  <c r="J214" i="3" s="1"/>
  <c r="L214" i="3" s="1"/>
  <c r="L215" i="2" l="1"/>
  <c r="D216" i="2" s="1"/>
  <c r="M215" i="2"/>
  <c r="E216" i="2" s="1"/>
  <c r="D215" i="3"/>
  <c r="E215" i="3"/>
  <c r="F216" i="2" l="1"/>
  <c r="G216" i="2"/>
  <c r="F215" i="3"/>
  <c r="G215" i="3"/>
  <c r="I216" i="2" l="1"/>
  <c r="K216" i="2" s="1"/>
  <c r="H216" i="2"/>
  <c r="J216" i="2" s="1"/>
  <c r="H215" i="3"/>
  <c r="J215" i="3" s="1"/>
  <c r="L215" i="3" s="1"/>
  <c r="I215" i="3"/>
  <c r="K215" i="3" s="1"/>
  <c r="M215" i="3" s="1"/>
  <c r="M216" i="2" l="1"/>
  <c r="E217" i="2" s="1"/>
  <c r="L216" i="2"/>
  <c r="D217" i="2" s="1"/>
  <c r="E216" i="3"/>
  <c r="D216" i="3"/>
  <c r="F217" i="2" l="1"/>
  <c r="G217" i="2"/>
  <c r="G216" i="3"/>
  <c r="F216" i="3"/>
  <c r="I217" i="2" l="1"/>
  <c r="K217" i="2" s="1"/>
  <c r="H217" i="2"/>
  <c r="J217" i="2" s="1"/>
  <c r="I216" i="3"/>
  <c r="K216" i="3" s="1"/>
  <c r="M216" i="3" s="1"/>
  <c r="H216" i="3"/>
  <c r="J216" i="3" s="1"/>
  <c r="L216" i="3" s="1"/>
  <c r="M217" i="2" l="1"/>
  <c r="E218" i="2" s="1"/>
  <c r="L217" i="2"/>
  <c r="D218" i="2" s="1"/>
  <c r="D217" i="3"/>
  <c r="E217" i="3"/>
  <c r="F218" i="2" l="1"/>
  <c r="G218" i="2"/>
  <c r="G217" i="3"/>
  <c r="F217" i="3"/>
  <c r="I218" i="2" l="1"/>
  <c r="K218" i="2" s="1"/>
  <c r="H218" i="2"/>
  <c r="J218" i="2" s="1"/>
  <c r="H217" i="3"/>
  <c r="J217" i="3" s="1"/>
  <c r="L217" i="3" s="1"/>
  <c r="I217" i="3"/>
  <c r="K217" i="3" s="1"/>
  <c r="M217" i="3" s="1"/>
  <c r="M218" i="2" l="1"/>
  <c r="E219" i="2" s="1"/>
  <c r="L218" i="2"/>
  <c r="D219" i="2" s="1"/>
  <c r="E218" i="3"/>
  <c r="D218" i="3"/>
  <c r="F219" i="2" l="1"/>
  <c r="G219" i="2"/>
  <c r="G218" i="3"/>
  <c r="F218" i="3"/>
  <c r="I219" i="2" l="1"/>
  <c r="K219" i="2" s="1"/>
  <c r="H219" i="2"/>
  <c r="J219" i="2" s="1"/>
  <c r="I218" i="3"/>
  <c r="K218" i="3" s="1"/>
  <c r="M218" i="3" s="1"/>
  <c r="H218" i="3"/>
  <c r="J218" i="3" s="1"/>
  <c r="L218" i="3" s="1"/>
  <c r="M219" i="2" l="1"/>
  <c r="E220" i="2" s="1"/>
  <c r="L219" i="2"/>
  <c r="D220" i="2"/>
  <c r="D219" i="3"/>
  <c r="E219" i="3"/>
  <c r="F220" i="2" l="1"/>
  <c r="G220" i="2"/>
  <c r="F219" i="3"/>
  <c r="G219" i="3"/>
  <c r="I220" i="2" l="1"/>
  <c r="K220" i="2" s="1"/>
  <c r="H220" i="2"/>
  <c r="J220" i="2" s="1"/>
  <c r="I219" i="3"/>
  <c r="K219" i="3" s="1"/>
  <c r="M219" i="3" s="1"/>
  <c r="H219" i="3"/>
  <c r="J219" i="3" s="1"/>
  <c r="L219" i="3" s="1"/>
  <c r="L220" i="2" l="1"/>
  <c r="D221" i="2" s="1"/>
  <c r="M220" i="2"/>
  <c r="E221" i="2"/>
  <c r="D220" i="3"/>
  <c r="E220" i="3"/>
  <c r="F221" i="2" l="1"/>
  <c r="G221" i="2"/>
  <c r="G220" i="3"/>
  <c r="F220" i="3"/>
  <c r="H221" i="2" l="1"/>
  <c r="J221" i="2" s="1"/>
  <c r="I221" i="2"/>
  <c r="K221" i="2" s="1"/>
  <c r="H220" i="3"/>
  <c r="J220" i="3" s="1"/>
  <c r="L220" i="3" s="1"/>
  <c r="I220" i="3"/>
  <c r="K220" i="3" s="1"/>
  <c r="M220" i="3" s="1"/>
  <c r="L221" i="2" l="1"/>
  <c r="D222" i="2"/>
  <c r="M221" i="2"/>
  <c r="E222" i="2"/>
  <c r="E221" i="3"/>
  <c r="D221" i="3"/>
  <c r="F222" i="2" l="1"/>
  <c r="G222" i="2"/>
  <c r="G221" i="3"/>
  <c r="F221" i="3"/>
  <c r="I222" i="2" l="1"/>
  <c r="K222" i="2" s="1"/>
  <c r="H222" i="2"/>
  <c r="J222" i="2" s="1"/>
  <c r="H221" i="3"/>
  <c r="J221" i="3" s="1"/>
  <c r="L221" i="3" s="1"/>
  <c r="I221" i="3"/>
  <c r="K221" i="3" s="1"/>
  <c r="M221" i="3" s="1"/>
  <c r="L222" i="2" l="1"/>
  <c r="D223" i="2"/>
  <c r="M222" i="2"/>
  <c r="E223" i="2"/>
  <c r="E222" i="3"/>
  <c r="D222" i="3"/>
  <c r="F223" i="2" l="1"/>
  <c r="G223" i="2"/>
  <c r="G222" i="3"/>
  <c r="F222" i="3"/>
  <c r="I223" i="2" l="1"/>
  <c r="K223" i="2" s="1"/>
  <c r="H223" i="2"/>
  <c r="J223" i="2" s="1"/>
  <c r="I222" i="3"/>
  <c r="K222" i="3" s="1"/>
  <c r="M222" i="3" s="1"/>
  <c r="H222" i="3"/>
  <c r="J222" i="3" s="1"/>
  <c r="L222" i="3" s="1"/>
  <c r="L223" i="2" l="1"/>
  <c r="D224" i="2"/>
  <c r="M223" i="2"/>
  <c r="E224" i="2"/>
  <c r="D223" i="3"/>
  <c r="E223" i="3"/>
  <c r="F224" i="2" l="1"/>
  <c r="G224" i="2"/>
  <c r="F223" i="3"/>
  <c r="G223" i="3"/>
  <c r="I224" i="2" l="1"/>
  <c r="K224" i="2" s="1"/>
  <c r="H224" i="2"/>
  <c r="J224" i="2" s="1"/>
  <c r="I223" i="3"/>
  <c r="K223" i="3" s="1"/>
  <c r="M223" i="3" s="1"/>
  <c r="H223" i="3"/>
  <c r="J223" i="3" s="1"/>
  <c r="L223" i="3" s="1"/>
  <c r="L224" i="2" l="1"/>
  <c r="D225" i="2"/>
  <c r="M224" i="2"/>
  <c r="E225" i="2"/>
  <c r="D224" i="3"/>
  <c r="E224" i="3"/>
  <c r="F225" i="2" l="1"/>
  <c r="G225" i="2"/>
  <c r="G224" i="3"/>
  <c r="F224" i="3"/>
  <c r="I225" i="2" l="1"/>
  <c r="K225" i="2" s="1"/>
  <c r="H225" i="2"/>
  <c r="J225" i="2" s="1"/>
  <c r="H224" i="3"/>
  <c r="J224" i="3" s="1"/>
  <c r="L224" i="3" s="1"/>
  <c r="I224" i="3"/>
  <c r="K224" i="3" s="1"/>
  <c r="M224" i="3" s="1"/>
  <c r="L225" i="2" l="1"/>
  <c r="D226" i="2"/>
  <c r="M225" i="2"/>
  <c r="E226" i="2"/>
  <c r="E225" i="3"/>
  <c r="D225" i="3"/>
  <c r="F226" i="2" l="1"/>
  <c r="G226" i="2"/>
  <c r="G225" i="3"/>
  <c r="F225" i="3"/>
  <c r="I226" i="2" l="1"/>
  <c r="K226" i="2" s="1"/>
  <c r="H226" i="2"/>
  <c r="J226" i="2" s="1"/>
  <c r="H225" i="3"/>
  <c r="J225" i="3" s="1"/>
  <c r="L225" i="3" s="1"/>
  <c r="I225" i="3"/>
  <c r="K225" i="3" s="1"/>
  <c r="M225" i="3" s="1"/>
  <c r="L226" i="2" l="1"/>
  <c r="D227" i="2"/>
  <c r="M226" i="2"/>
  <c r="E227" i="2"/>
  <c r="E226" i="3"/>
  <c r="D226" i="3"/>
  <c r="F227" i="2" l="1"/>
  <c r="G227" i="2"/>
  <c r="G226" i="3"/>
  <c r="F226" i="3"/>
  <c r="H227" i="2" l="1"/>
  <c r="J227" i="2" s="1"/>
  <c r="I227" i="2"/>
  <c r="K227" i="2" s="1"/>
  <c r="I226" i="3"/>
  <c r="K226" i="3" s="1"/>
  <c r="M226" i="3" s="1"/>
  <c r="H226" i="3"/>
  <c r="J226" i="3" s="1"/>
  <c r="L226" i="3" s="1"/>
  <c r="M227" i="2" l="1"/>
  <c r="E228" i="2"/>
  <c r="L227" i="2"/>
  <c r="D228" i="2"/>
  <c r="D227" i="3"/>
  <c r="E227" i="3"/>
  <c r="F228" i="2" l="1"/>
  <c r="G228" i="2"/>
  <c r="F227" i="3"/>
  <c r="G227" i="3"/>
  <c r="I228" i="2" l="1"/>
  <c r="K228" i="2" s="1"/>
  <c r="H228" i="2"/>
  <c r="J228" i="2" s="1"/>
  <c r="I227" i="3"/>
  <c r="K227" i="3" s="1"/>
  <c r="M227" i="3" s="1"/>
  <c r="H227" i="3"/>
  <c r="J227" i="3" s="1"/>
  <c r="L227" i="3" s="1"/>
  <c r="L228" i="2" l="1"/>
  <c r="D229" i="2"/>
  <c r="M228" i="2"/>
  <c r="E229" i="2"/>
  <c r="D228" i="3"/>
  <c r="E228" i="3"/>
  <c r="F229" i="2" l="1"/>
  <c r="G229" i="2"/>
  <c r="G228" i="3"/>
  <c r="F228" i="3"/>
  <c r="I229" i="2" l="1"/>
  <c r="K229" i="2" s="1"/>
  <c r="H229" i="2"/>
  <c r="J229" i="2" s="1"/>
  <c r="H228" i="3"/>
  <c r="J228" i="3" s="1"/>
  <c r="L228" i="3" s="1"/>
  <c r="I228" i="3"/>
  <c r="K228" i="3" s="1"/>
  <c r="M228" i="3" s="1"/>
  <c r="L229" i="2" l="1"/>
  <c r="D230" i="2"/>
  <c r="M229" i="2"/>
  <c r="E230" i="2"/>
  <c r="E229" i="3"/>
  <c r="D229" i="3"/>
  <c r="F230" i="2" l="1"/>
  <c r="G230" i="2"/>
  <c r="G229" i="3"/>
  <c r="F229" i="3"/>
  <c r="I230" i="2" l="1"/>
  <c r="K230" i="2" s="1"/>
  <c r="H230" i="2"/>
  <c r="J230" i="2" s="1"/>
  <c r="H229" i="3"/>
  <c r="J229" i="3" s="1"/>
  <c r="L229" i="3" s="1"/>
  <c r="I229" i="3"/>
  <c r="K229" i="3" s="1"/>
  <c r="M229" i="3" s="1"/>
  <c r="L230" i="2" l="1"/>
  <c r="D231" i="2"/>
  <c r="M230" i="2"/>
  <c r="E231" i="2"/>
  <c r="E230" i="3"/>
  <c r="D230" i="3"/>
  <c r="F231" i="2" l="1"/>
  <c r="G231" i="2"/>
  <c r="G230" i="3"/>
  <c r="F230" i="3"/>
  <c r="H231" i="2" l="1"/>
  <c r="J231" i="2" s="1"/>
  <c r="I231" i="2"/>
  <c r="K231" i="2" s="1"/>
  <c r="I230" i="3"/>
  <c r="K230" i="3" s="1"/>
  <c r="M230" i="3" s="1"/>
  <c r="H230" i="3"/>
  <c r="J230" i="3" s="1"/>
  <c r="L230" i="3" s="1"/>
  <c r="M231" i="2" l="1"/>
  <c r="E232" i="2"/>
  <c r="L231" i="2"/>
  <c r="D232" i="2"/>
  <c r="D231" i="3"/>
  <c r="E231" i="3"/>
  <c r="F232" i="2" l="1"/>
  <c r="G232" i="2"/>
  <c r="F231" i="3"/>
  <c r="G231" i="3"/>
  <c r="I232" i="2" l="1"/>
  <c r="K232" i="2" s="1"/>
  <c r="H232" i="2"/>
  <c r="J232" i="2" s="1"/>
  <c r="I231" i="3"/>
  <c r="K231" i="3" s="1"/>
  <c r="M231" i="3" s="1"/>
  <c r="H231" i="3"/>
  <c r="J231" i="3" s="1"/>
  <c r="L231" i="3" s="1"/>
  <c r="L232" i="2" l="1"/>
  <c r="D233" i="2"/>
  <c r="M232" i="2"/>
  <c r="E233" i="2"/>
  <c r="D232" i="3"/>
  <c r="E232" i="3"/>
  <c r="F233" i="2" l="1"/>
  <c r="G233" i="2"/>
  <c r="G232" i="3"/>
  <c r="F232" i="3"/>
  <c r="I233" i="2" l="1"/>
  <c r="K233" i="2" s="1"/>
  <c r="H233" i="2"/>
  <c r="J233" i="2" s="1"/>
  <c r="H232" i="3"/>
  <c r="J232" i="3" s="1"/>
  <c r="L232" i="3" s="1"/>
  <c r="I232" i="3"/>
  <c r="K232" i="3" s="1"/>
  <c r="M232" i="3" s="1"/>
  <c r="L233" i="2" l="1"/>
  <c r="D234" i="2"/>
  <c r="M233" i="2"/>
  <c r="E234" i="2"/>
  <c r="E233" i="3"/>
  <c r="D233" i="3"/>
  <c r="F234" i="2" l="1"/>
  <c r="G234" i="2"/>
  <c r="G233" i="3"/>
  <c r="F233" i="3"/>
  <c r="I234" i="2" l="1"/>
  <c r="K234" i="2" s="1"/>
  <c r="H234" i="2"/>
  <c r="J234" i="2" s="1"/>
  <c r="H233" i="3"/>
  <c r="J233" i="3" s="1"/>
  <c r="L233" i="3" s="1"/>
  <c r="I233" i="3"/>
  <c r="K233" i="3" s="1"/>
  <c r="M233" i="3" s="1"/>
  <c r="L234" i="2" l="1"/>
  <c r="D235" i="2"/>
  <c r="M234" i="2"/>
  <c r="E235" i="2"/>
  <c r="E234" i="3"/>
  <c r="D234" i="3"/>
  <c r="F235" i="2" l="1"/>
  <c r="G235" i="2"/>
  <c r="G234" i="3"/>
  <c r="F234" i="3"/>
  <c r="H235" i="2" l="1"/>
  <c r="J235" i="2" s="1"/>
  <c r="I235" i="2"/>
  <c r="K235" i="2" s="1"/>
  <c r="I234" i="3"/>
  <c r="K234" i="3" s="1"/>
  <c r="M234" i="3" s="1"/>
  <c r="H234" i="3"/>
  <c r="J234" i="3" s="1"/>
  <c r="L234" i="3" s="1"/>
  <c r="M235" i="2" l="1"/>
  <c r="E236" i="2"/>
  <c r="L235" i="2"/>
  <c r="D236" i="2"/>
  <c r="D235" i="3"/>
  <c r="E235" i="3"/>
  <c r="F236" i="2" l="1"/>
  <c r="G236" i="2"/>
  <c r="F235" i="3"/>
  <c r="G235" i="3"/>
  <c r="H236" i="2" l="1"/>
  <c r="J236" i="2" s="1"/>
  <c r="I236" i="2"/>
  <c r="K236" i="2" s="1"/>
  <c r="I235" i="3"/>
  <c r="K235" i="3" s="1"/>
  <c r="M235" i="3" s="1"/>
  <c r="H235" i="3"/>
  <c r="J235" i="3" s="1"/>
  <c r="L235" i="3" s="1"/>
  <c r="M236" i="2" l="1"/>
  <c r="E237" i="2"/>
  <c r="L236" i="2"/>
  <c r="D237" i="2"/>
  <c r="D236" i="3"/>
  <c r="E236" i="3"/>
  <c r="F237" i="2" l="1"/>
  <c r="G237" i="2"/>
  <c r="G236" i="3"/>
  <c r="F236" i="3"/>
  <c r="I237" i="2" l="1"/>
  <c r="K237" i="2" s="1"/>
  <c r="H237" i="2"/>
  <c r="J237" i="2" s="1"/>
  <c r="H236" i="3"/>
  <c r="J236" i="3" s="1"/>
  <c r="L236" i="3" s="1"/>
  <c r="I236" i="3"/>
  <c r="K236" i="3" s="1"/>
  <c r="M236" i="3" s="1"/>
  <c r="L237" i="2" l="1"/>
  <c r="D238" i="2"/>
  <c r="M237" i="2"/>
  <c r="E238" i="2"/>
  <c r="E237" i="3"/>
  <c r="D237" i="3"/>
  <c r="F238" i="2" l="1"/>
  <c r="G238" i="2"/>
  <c r="G237" i="3"/>
  <c r="F237" i="3"/>
  <c r="I238" i="2" l="1"/>
  <c r="K238" i="2" s="1"/>
  <c r="H238" i="2"/>
  <c r="J238" i="2" s="1"/>
  <c r="H237" i="3"/>
  <c r="J237" i="3" s="1"/>
  <c r="L237" i="3" s="1"/>
  <c r="I237" i="3"/>
  <c r="K237" i="3" s="1"/>
  <c r="M237" i="3" s="1"/>
  <c r="L238" i="2" l="1"/>
  <c r="D239" i="2"/>
  <c r="M238" i="2"/>
  <c r="E239" i="2"/>
  <c r="E238" i="3"/>
  <c r="D238" i="3"/>
  <c r="F239" i="2" l="1"/>
  <c r="G239" i="2"/>
  <c r="G238" i="3"/>
  <c r="F238" i="3"/>
  <c r="I239" i="2" l="1"/>
  <c r="K239" i="2" s="1"/>
  <c r="H239" i="2"/>
  <c r="J239" i="2" s="1"/>
  <c r="I238" i="3"/>
  <c r="K238" i="3" s="1"/>
  <c r="M238" i="3" s="1"/>
  <c r="H238" i="3"/>
  <c r="J238" i="3" s="1"/>
  <c r="L238" i="3" s="1"/>
  <c r="L239" i="2" l="1"/>
  <c r="D240" i="2"/>
  <c r="M239" i="2"/>
  <c r="E240" i="2"/>
  <c r="D239" i="3"/>
  <c r="E239" i="3"/>
  <c r="F240" i="2" l="1"/>
  <c r="G240" i="2"/>
  <c r="F239" i="3"/>
  <c r="G239" i="3"/>
  <c r="I240" i="2" l="1"/>
  <c r="K240" i="2" s="1"/>
  <c r="H240" i="2"/>
  <c r="J240" i="2" s="1"/>
  <c r="I239" i="3"/>
  <c r="K239" i="3" s="1"/>
  <c r="M239" i="3" s="1"/>
  <c r="H239" i="3"/>
  <c r="J239" i="3" s="1"/>
  <c r="L239" i="3" s="1"/>
  <c r="L240" i="2" l="1"/>
  <c r="D241" i="2"/>
  <c r="M240" i="2"/>
  <c r="E241" i="2"/>
  <c r="D240" i="3"/>
  <c r="E240" i="3"/>
  <c r="F241" i="2" l="1"/>
  <c r="G241" i="2"/>
  <c r="G240" i="3"/>
  <c r="F240" i="3"/>
  <c r="I241" i="2" l="1"/>
  <c r="K241" i="2" s="1"/>
  <c r="H241" i="2"/>
  <c r="J241" i="2" s="1"/>
  <c r="H240" i="3"/>
  <c r="J240" i="3" s="1"/>
  <c r="L240" i="3" s="1"/>
  <c r="I240" i="3"/>
  <c r="K240" i="3" s="1"/>
  <c r="M240" i="3" s="1"/>
  <c r="L241" i="2" l="1"/>
  <c r="D242" i="2"/>
  <c r="M241" i="2"/>
  <c r="E242" i="2"/>
  <c r="E241" i="3"/>
  <c r="D241" i="3"/>
  <c r="F242" i="2" l="1"/>
  <c r="G242" i="2"/>
  <c r="G241" i="3"/>
  <c r="F241" i="3"/>
  <c r="I242" i="2" l="1"/>
  <c r="K242" i="2" s="1"/>
  <c r="H242" i="2"/>
  <c r="J242" i="2" s="1"/>
  <c r="H241" i="3"/>
  <c r="J241" i="3" s="1"/>
  <c r="L241" i="3" s="1"/>
  <c r="I241" i="3"/>
  <c r="K241" i="3" s="1"/>
  <c r="M241" i="3" s="1"/>
  <c r="L242" i="2" l="1"/>
  <c r="D243" i="2"/>
  <c r="M242" i="2"/>
  <c r="E243" i="2"/>
  <c r="E242" i="3"/>
  <c r="D242" i="3"/>
  <c r="F243" i="2" l="1"/>
  <c r="G243" i="2"/>
  <c r="G242" i="3"/>
  <c r="F242" i="3"/>
  <c r="I243" i="2" l="1"/>
  <c r="K243" i="2" s="1"/>
  <c r="H243" i="2"/>
  <c r="J243" i="2" s="1"/>
  <c r="I242" i="3"/>
  <c r="K242" i="3" s="1"/>
  <c r="M242" i="3" s="1"/>
  <c r="H242" i="3"/>
  <c r="J242" i="3" s="1"/>
  <c r="L242" i="3" s="1"/>
  <c r="L243" i="2" l="1"/>
  <c r="D244" i="2"/>
  <c r="M243" i="2"/>
  <c r="E244" i="2"/>
  <c r="D243" i="3"/>
  <c r="E243" i="3"/>
  <c r="F244" i="2" l="1"/>
  <c r="G244" i="2"/>
  <c r="F243" i="3"/>
  <c r="G243" i="3"/>
  <c r="I244" i="2" l="1"/>
  <c r="K244" i="2" s="1"/>
  <c r="H244" i="2"/>
  <c r="J244" i="2" s="1"/>
  <c r="I243" i="3"/>
  <c r="K243" i="3" s="1"/>
  <c r="M243" i="3" s="1"/>
  <c r="H243" i="3"/>
  <c r="J243" i="3" s="1"/>
  <c r="L243" i="3" s="1"/>
  <c r="L244" i="2" l="1"/>
  <c r="D245" i="2"/>
  <c r="M244" i="2"/>
  <c r="E245" i="2"/>
  <c r="D244" i="3"/>
  <c r="E244" i="3"/>
  <c r="F245" i="2" l="1"/>
  <c r="G245" i="2"/>
  <c r="G244" i="3"/>
  <c r="F244" i="3"/>
  <c r="I245" i="2" l="1"/>
  <c r="K245" i="2" s="1"/>
  <c r="H245" i="2"/>
  <c r="J245" i="2" s="1"/>
  <c r="H244" i="3"/>
  <c r="J244" i="3" s="1"/>
  <c r="L244" i="3" s="1"/>
  <c r="I244" i="3"/>
  <c r="K244" i="3" s="1"/>
  <c r="M244" i="3" s="1"/>
  <c r="L245" i="2" l="1"/>
  <c r="D246" i="2"/>
  <c r="M245" i="2"/>
  <c r="E246" i="2"/>
  <c r="E245" i="3"/>
  <c r="D245" i="3"/>
  <c r="F246" i="2" l="1"/>
  <c r="G246" i="2"/>
  <c r="G245" i="3"/>
  <c r="F245" i="3"/>
  <c r="I246" i="2" l="1"/>
  <c r="K246" i="2" s="1"/>
  <c r="H246" i="2"/>
  <c r="J246" i="2" s="1"/>
  <c r="H245" i="3"/>
  <c r="J245" i="3" s="1"/>
  <c r="L245" i="3" s="1"/>
  <c r="I245" i="3"/>
  <c r="K245" i="3" s="1"/>
  <c r="M245" i="3" s="1"/>
  <c r="L246" i="2" l="1"/>
  <c r="D247" i="2"/>
  <c r="M246" i="2"/>
  <c r="E247" i="2"/>
  <c r="E246" i="3"/>
  <c r="D246" i="3"/>
  <c r="F247" i="2" l="1"/>
  <c r="G247" i="2"/>
  <c r="G246" i="3"/>
  <c r="F246" i="3"/>
  <c r="I247" i="2" l="1"/>
  <c r="K247" i="2" s="1"/>
  <c r="H247" i="2"/>
  <c r="J247" i="2" s="1"/>
  <c r="I246" i="3"/>
  <c r="K246" i="3" s="1"/>
  <c r="M246" i="3" s="1"/>
  <c r="H246" i="3"/>
  <c r="J246" i="3" s="1"/>
  <c r="L246" i="3" s="1"/>
  <c r="L247" i="2" l="1"/>
  <c r="D248" i="2"/>
  <c r="M247" i="2"/>
  <c r="E248" i="2"/>
  <c r="D247" i="3"/>
  <c r="E247" i="3"/>
  <c r="F248" i="2" l="1"/>
  <c r="G248" i="2"/>
  <c r="F247" i="3"/>
  <c r="G247" i="3"/>
  <c r="I248" i="2" l="1"/>
  <c r="K248" i="2" s="1"/>
  <c r="H248" i="2"/>
  <c r="J248" i="2" s="1"/>
  <c r="I247" i="3"/>
  <c r="K247" i="3" s="1"/>
  <c r="M247" i="3" s="1"/>
  <c r="H247" i="3"/>
  <c r="J247" i="3" s="1"/>
  <c r="L247" i="3" s="1"/>
  <c r="L248" i="2" l="1"/>
  <c r="D249" i="2"/>
  <c r="M248" i="2"/>
  <c r="E249" i="2"/>
  <c r="D248" i="3"/>
  <c r="E248" i="3"/>
  <c r="F249" i="2" l="1"/>
  <c r="G249" i="2"/>
  <c r="G248" i="3"/>
  <c r="F248" i="3"/>
  <c r="I249" i="2" l="1"/>
  <c r="K249" i="2" s="1"/>
  <c r="H249" i="2"/>
  <c r="J249" i="2" s="1"/>
  <c r="H248" i="3"/>
  <c r="J248" i="3" s="1"/>
  <c r="L248" i="3" s="1"/>
  <c r="I248" i="3"/>
  <c r="K248" i="3" s="1"/>
  <c r="M248" i="3" s="1"/>
  <c r="L249" i="2" l="1"/>
  <c r="D250" i="2"/>
  <c r="M249" i="2"/>
  <c r="E250" i="2"/>
  <c r="E249" i="3"/>
  <c r="D249" i="3"/>
  <c r="F250" i="2" l="1"/>
  <c r="G250" i="2"/>
  <c r="G249" i="3"/>
  <c r="F249" i="3"/>
  <c r="I250" i="2" l="1"/>
  <c r="K250" i="2" s="1"/>
  <c r="H250" i="2"/>
  <c r="J250" i="2" s="1"/>
  <c r="H249" i="3"/>
  <c r="J249" i="3" s="1"/>
  <c r="L249" i="3" s="1"/>
  <c r="I249" i="3"/>
  <c r="K249" i="3" s="1"/>
  <c r="M249" i="3" s="1"/>
  <c r="L250" i="2" l="1"/>
  <c r="D251" i="2"/>
  <c r="M250" i="2"/>
  <c r="E251" i="2"/>
  <c r="E250" i="3"/>
  <c r="D250" i="3"/>
  <c r="F251" i="2" l="1"/>
  <c r="G251" i="2"/>
  <c r="G250" i="3"/>
  <c r="F250" i="3"/>
  <c r="I251" i="2" l="1"/>
  <c r="K251" i="2" s="1"/>
  <c r="H251" i="2"/>
  <c r="J251" i="2" s="1"/>
  <c r="I250" i="3"/>
  <c r="K250" i="3" s="1"/>
  <c r="M250" i="3" s="1"/>
  <c r="H250" i="3"/>
  <c r="J250" i="3" s="1"/>
  <c r="L250" i="3" s="1"/>
  <c r="L251" i="2" l="1"/>
  <c r="D252" i="2"/>
  <c r="M251" i="2"/>
  <c r="E252" i="2"/>
  <c r="D251" i="3"/>
  <c r="E251" i="3"/>
  <c r="F252" i="2" l="1"/>
  <c r="G252" i="2"/>
  <c r="F251" i="3"/>
  <c r="G251" i="3"/>
  <c r="I252" i="2" l="1"/>
  <c r="K252" i="2" s="1"/>
  <c r="H252" i="2"/>
  <c r="J252" i="2" s="1"/>
  <c r="I251" i="3"/>
  <c r="K251" i="3" s="1"/>
  <c r="M251" i="3" s="1"/>
  <c r="H251" i="3"/>
  <c r="J251" i="3" s="1"/>
  <c r="L251" i="3" s="1"/>
  <c r="L252" i="2" l="1"/>
  <c r="D253" i="2"/>
  <c r="M252" i="2"/>
  <c r="E253" i="2"/>
  <c r="D252" i="3"/>
  <c r="E252" i="3"/>
  <c r="F253" i="2" l="1"/>
  <c r="G253" i="2"/>
  <c r="G252" i="3"/>
  <c r="F252" i="3"/>
  <c r="I253" i="2" l="1"/>
  <c r="K253" i="2" s="1"/>
  <c r="H253" i="2"/>
  <c r="J253" i="2" s="1"/>
  <c r="H252" i="3"/>
  <c r="J252" i="3" s="1"/>
  <c r="L252" i="3" s="1"/>
  <c r="I252" i="3"/>
  <c r="K252" i="3" s="1"/>
  <c r="M252" i="3" s="1"/>
  <c r="L253" i="2" l="1"/>
  <c r="D254" i="2"/>
  <c r="M253" i="2"/>
  <c r="E254" i="2"/>
  <c r="E253" i="3"/>
  <c r="D253" i="3"/>
  <c r="F254" i="2" l="1"/>
  <c r="G254" i="2"/>
  <c r="G253" i="3"/>
  <c r="F253" i="3"/>
  <c r="I254" i="2" l="1"/>
  <c r="K254" i="2" s="1"/>
  <c r="H254" i="2"/>
  <c r="J254" i="2" s="1"/>
  <c r="H253" i="3"/>
  <c r="J253" i="3" s="1"/>
  <c r="L253" i="3" s="1"/>
  <c r="I253" i="3"/>
  <c r="K253" i="3" s="1"/>
  <c r="M253" i="3" s="1"/>
  <c r="L254" i="2" l="1"/>
  <c r="D255" i="2"/>
  <c r="M254" i="2"/>
  <c r="E255" i="2"/>
  <c r="E254" i="3"/>
  <c r="D254" i="3"/>
  <c r="F255" i="2" l="1"/>
  <c r="G255" i="2"/>
  <c r="G254" i="3"/>
  <c r="F254" i="3"/>
  <c r="H255" i="2" l="1"/>
  <c r="J255" i="2" s="1"/>
  <c r="I255" i="2"/>
  <c r="K255" i="2" s="1"/>
  <c r="I254" i="3"/>
  <c r="K254" i="3" s="1"/>
  <c r="M254" i="3" s="1"/>
  <c r="H254" i="3"/>
  <c r="J254" i="3" s="1"/>
  <c r="L254" i="3" s="1"/>
  <c r="M255" i="2" l="1"/>
  <c r="E256" i="2"/>
  <c r="L255" i="2"/>
  <c r="D256" i="2"/>
  <c r="D255" i="3"/>
  <c r="E255" i="3"/>
  <c r="F256" i="2" l="1"/>
  <c r="G256" i="2"/>
  <c r="F255" i="3"/>
  <c r="G255" i="3"/>
  <c r="H256" i="2" l="1"/>
  <c r="J256" i="2" s="1"/>
  <c r="I256" i="2"/>
  <c r="K256" i="2" s="1"/>
  <c r="I255" i="3"/>
  <c r="K255" i="3" s="1"/>
  <c r="M255" i="3" s="1"/>
  <c r="H255" i="3"/>
  <c r="J255" i="3" s="1"/>
  <c r="L255" i="3" s="1"/>
  <c r="M256" i="2" l="1"/>
  <c r="E257" i="2"/>
  <c r="L256" i="2"/>
  <c r="D257" i="2"/>
  <c r="D256" i="3"/>
  <c r="E256" i="3"/>
  <c r="F257" i="2" l="1"/>
  <c r="G257" i="2"/>
  <c r="F256" i="3"/>
  <c r="G256" i="3"/>
  <c r="I257" i="2" l="1"/>
  <c r="K257" i="2" s="1"/>
  <c r="H257" i="2"/>
  <c r="J257" i="2" s="1"/>
  <c r="H256" i="3"/>
  <c r="J256" i="3" s="1"/>
  <c r="L256" i="3" s="1"/>
  <c r="I256" i="3"/>
  <c r="K256" i="3" s="1"/>
  <c r="M256" i="3" s="1"/>
  <c r="L257" i="2" l="1"/>
  <c r="D258" i="2"/>
  <c r="M257" i="2"/>
  <c r="E258" i="2"/>
  <c r="E257" i="3"/>
  <c r="D257" i="3"/>
  <c r="F258" i="2" l="1"/>
  <c r="G258" i="2"/>
  <c r="G257" i="3"/>
  <c r="F257" i="3"/>
  <c r="I258" i="2" l="1"/>
  <c r="K258" i="2" s="1"/>
  <c r="H258" i="2"/>
  <c r="J258" i="2" s="1"/>
  <c r="I257" i="3"/>
  <c r="K257" i="3" s="1"/>
  <c r="M257" i="3" s="1"/>
  <c r="H257" i="3"/>
  <c r="J257" i="3" s="1"/>
  <c r="L257" i="3" s="1"/>
  <c r="L258" i="2" l="1"/>
  <c r="D259" i="2"/>
  <c r="M258" i="2"/>
  <c r="E259" i="2"/>
  <c r="D258" i="3"/>
  <c r="E258" i="3"/>
  <c r="F259" i="2" l="1"/>
  <c r="G259" i="2"/>
  <c r="F258" i="3"/>
  <c r="G258" i="3"/>
  <c r="I259" i="2" l="1"/>
  <c r="K259" i="2" s="1"/>
  <c r="H259" i="2"/>
  <c r="J259" i="2" s="1"/>
  <c r="H258" i="3"/>
  <c r="J258" i="3" s="1"/>
  <c r="L258" i="3" s="1"/>
  <c r="I258" i="3"/>
  <c r="K258" i="3" s="1"/>
  <c r="M258" i="3" s="1"/>
  <c r="L259" i="2" l="1"/>
  <c r="D260" i="2"/>
  <c r="M259" i="2"/>
  <c r="E260" i="2"/>
  <c r="E259" i="3"/>
  <c r="D259" i="3"/>
  <c r="F260" i="2" l="1"/>
  <c r="G260" i="2"/>
  <c r="G259" i="3"/>
  <c r="F259" i="3"/>
  <c r="I260" i="2" l="1"/>
  <c r="K260" i="2" s="1"/>
  <c r="H260" i="2"/>
  <c r="J260" i="2" s="1"/>
  <c r="I259" i="3"/>
  <c r="K259" i="3" s="1"/>
  <c r="M259" i="3" s="1"/>
  <c r="H259" i="3"/>
  <c r="J259" i="3" s="1"/>
  <c r="L259" i="3" s="1"/>
  <c r="L260" i="2" l="1"/>
  <c r="D261" i="2"/>
  <c r="M260" i="2"/>
  <c r="E261" i="2"/>
  <c r="D260" i="3"/>
  <c r="E260" i="3"/>
  <c r="F261" i="2" l="1"/>
  <c r="G261" i="2"/>
  <c r="F260" i="3"/>
  <c r="G260" i="3"/>
  <c r="I261" i="2" l="1"/>
  <c r="K261" i="2" s="1"/>
  <c r="H261" i="2"/>
  <c r="J261" i="2" s="1"/>
  <c r="H260" i="3"/>
  <c r="J260" i="3" s="1"/>
  <c r="L260" i="3" s="1"/>
  <c r="I260" i="3"/>
  <c r="K260" i="3" s="1"/>
  <c r="M260" i="3" s="1"/>
  <c r="L261" i="2" l="1"/>
  <c r="D262" i="2"/>
  <c r="M261" i="2"/>
  <c r="E262" i="2"/>
  <c r="E261" i="3"/>
  <c r="D261" i="3"/>
  <c r="F262" i="2" l="1"/>
  <c r="G262" i="2"/>
  <c r="G261" i="3"/>
  <c r="F261" i="3"/>
  <c r="I262" i="2" l="1"/>
  <c r="K262" i="2" s="1"/>
  <c r="H262" i="2"/>
  <c r="J262" i="2" s="1"/>
  <c r="I261" i="3"/>
  <c r="K261" i="3" s="1"/>
  <c r="M261" i="3" s="1"/>
  <c r="H261" i="3"/>
  <c r="J261" i="3" s="1"/>
  <c r="L261" i="3" s="1"/>
  <c r="L262" i="2" l="1"/>
  <c r="D263" i="2"/>
  <c r="M262" i="2"/>
  <c r="E263" i="2"/>
  <c r="D262" i="3"/>
  <c r="E262" i="3"/>
  <c r="F263" i="2" l="1"/>
  <c r="G263" i="2"/>
  <c r="F262" i="3"/>
  <c r="G262" i="3"/>
  <c r="H263" i="2" l="1"/>
  <c r="J263" i="2" s="1"/>
  <c r="I263" i="2"/>
  <c r="K263" i="2" s="1"/>
  <c r="H262" i="3"/>
  <c r="J262" i="3" s="1"/>
  <c r="L262" i="3" s="1"/>
  <c r="I262" i="3"/>
  <c r="K262" i="3" s="1"/>
  <c r="M262" i="3" s="1"/>
  <c r="M263" i="2" l="1"/>
  <c r="E264" i="2"/>
  <c r="L263" i="2"/>
  <c r="D264" i="2"/>
  <c r="E263" i="3"/>
  <c r="D263" i="3"/>
  <c r="F264" i="2" l="1"/>
  <c r="G264" i="2"/>
  <c r="G263" i="3"/>
  <c r="F263" i="3"/>
  <c r="I264" i="2" l="1"/>
  <c r="K264" i="2" s="1"/>
  <c r="H264" i="2"/>
  <c r="J264" i="2" s="1"/>
  <c r="I263" i="3"/>
  <c r="K263" i="3" s="1"/>
  <c r="M263" i="3" s="1"/>
  <c r="H263" i="3"/>
  <c r="J263" i="3" s="1"/>
  <c r="L263" i="3" s="1"/>
  <c r="L264" i="2" l="1"/>
  <c r="D265" i="2"/>
  <c r="M264" i="2"/>
  <c r="E265" i="2"/>
  <c r="D264" i="3"/>
  <c r="E264" i="3"/>
  <c r="F265" i="2" l="1"/>
  <c r="G265" i="2"/>
  <c r="F264" i="3"/>
  <c r="G264" i="3"/>
  <c r="I265" i="2" l="1"/>
  <c r="K265" i="2" s="1"/>
  <c r="H265" i="2"/>
  <c r="J265" i="2" s="1"/>
  <c r="H264" i="3"/>
  <c r="J264" i="3" s="1"/>
  <c r="L264" i="3" s="1"/>
  <c r="I264" i="3"/>
  <c r="K264" i="3" s="1"/>
  <c r="M264" i="3" s="1"/>
  <c r="L265" i="2" l="1"/>
  <c r="D266" i="2"/>
  <c r="M265" i="2"/>
  <c r="E266" i="2"/>
  <c r="E265" i="3"/>
  <c r="D265" i="3"/>
  <c r="F266" i="2" l="1"/>
  <c r="G266" i="2"/>
  <c r="G265" i="3"/>
  <c r="F265" i="3"/>
  <c r="I266" i="2" l="1"/>
  <c r="K266" i="2" s="1"/>
  <c r="H266" i="2"/>
  <c r="J266" i="2" s="1"/>
  <c r="I265" i="3"/>
  <c r="K265" i="3" s="1"/>
  <c r="M265" i="3" s="1"/>
  <c r="H265" i="3"/>
  <c r="J265" i="3" s="1"/>
  <c r="L265" i="3" s="1"/>
  <c r="L266" i="2" l="1"/>
  <c r="D267" i="2"/>
  <c r="M266" i="2"/>
  <c r="E267" i="2"/>
  <c r="D266" i="3"/>
  <c r="E266" i="3"/>
  <c r="F267" i="2" l="1"/>
  <c r="G267" i="2"/>
  <c r="F266" i="3"/>
  <c r="G266" i="3"/>
  <c r="I267" i="2" l="1"/>
  <c r="K267" i="2" s="1"/>
  <c r="H267" i="2"/>
  <c r="J267" i="2" s="1"/>
  <c r="H266" i="3"/>
  <c r="J266" i="3" s="1"/>
  <c r="L266" i="3" s="1"/>
  <c r="I266" i="3"/>
  <c r="K266" i="3" s="1"/>
  <c r="M266" i="3" s="1"/>
  <c r="L267" i="2" l="1"/>
  <c r="D268" i="2"/>
  <c r="M267" i="2"/>
  <c r="E268" i="2"/>
  <c r="E267" i="3"/>
  <c r="D267" i="3"/>
  <c r="F268" i="2" l="1"/>
  <c r="G268" i="2"/>
  <c r="G267" i="3"/>
  <c r="F267" i="3"/>
  <c r="I268" i="2" l="1"/>
  <c r="K268" i="2" s="1"/>
  <c r="H268" i="2"/>
  <c r="J268" i="2" s="1"/>
  <c r="I267" i="3"/>
  <c r="K267" i="3" s="1"/>
  <c r="M267" i="3" s="1"/>
  <c r="H267" i="3"/>
  <c r="J267" i="3" s="1"/>
  <c r="L267" i="3" s="1"/>
  <c r="L268" i="2" l="1"/>
  <c r="D269" i="2"/>
  <c r="M268" i="2"/>
  <c r="E269" i="2"/>
  <c r="D268" i="3"/>
  <c r="E268" i="3"/>
  <c r="F269" i="2" l="1"/>
  <c r="G269" i="2"/>
  <c r="F268" i="3"/>
  <c r="G268" i="3"/>
  <c r="I269" i="2" l="1"/>
  <c r="K269" i="2" s="1"/>
  <c r="H269" i="2"/>
  <c r="J269" i="2" s="1"/>
  <c r="H268" i="3"/>
  <c r="J268" i="3" s="1"/>
  <c r="L268" i="3" s="1"/>
  <c r="I268" i="3"/>
  <c r="K268" i="3" s="1"/>
  <c r="M268" i="3" s="1"/>
  <c r="L269" i="2" l="1"/>
  <c r="D270" i="2"/>
  <c r="M269" i="2"/>
  <c r="E270" i="2"/>
  <c r="E269" i="3"/>
  <c r="D269" i="3"/>
  <c r="F270" i="2" l="1"/>
  <c r="G270" i="2"/>
  <c r="G269" i="3"/>
  <c r="F269" i="3"/>
  <c r="I270" i="2" l="1"/>
  <c r="K270" i="2" s="1"/>
  <c r="H270" i="2"/>
  <c r="J270" i="2" s="1"/>
  <c r="I269" i="3"/>
  <c r="K269" i="3" s="1"/>
  <c r="M269" i="3" s="1"/>
  <c r="H269" i="3"/>
  <c r="J269" i="3" s="1"/>
  <c r="L269" i="3" s="1"/>
  <c r="L270" i="2" l="1"/>
  <c r="D271" i="2"/>
  <c r="M270" i="2"/>
  <c r="E271" i="2"/>
  <c r="D270" i="3"/>
  <c r="E270" i="3"/>
  <c r="F271" i="2" l="1"/>
  <c r="G271" i="2"/>
  <c r="F270" i="3"/>
  <c r="G270" i="3"/>
  <c r="H271" i="2" l="1"/>
  <c r="J271" i="2" s="1"/>
  <c r="I271" i="2"/>
  <c r="K271" i="2" s="1"/>
  <c r="H270" i="3"/>
  <c r="J270" i="3" s="1"/>
  <c r="L270" i="3" s="1"/>
  <c r="I270" i="3"/>
  <c r="K270" i="3" s="1"/>
  <c r="M270" i="3" s="1"/>
  <c r="M271" i="2" l="1"/>
  <c r="E272" i="2"/>
  <c r="L271" i="2"/>
  <c r="D272" i="2"/>
  <c r="E271" i="3"/>
  <c r="D271" i="3"/>
  <c r="F272" i="2" l="1"/>
  <c r="G272" i="2"/>
  <c r="G271" i="3"/>
  <c r="F271" i="3"/>
  <c r="H272" i="2" l="1"/>
  <c r="J272" i="2" s="1"/>
  <c r="I272" i="2"/>
  <c r="K272" i="2" s="1"/>
  <c r="I271" i="3"/>
  <c r="K271" i="3" s="1"/>
  <c r="M271" i="3" s="1"/>
  <c r="H271" i="3"/>
  <c r="J271" i="3" s="1"/>
  <c r="L271" i="3" s="1"/>
  <c r="M272" i="2" l="1"/>
  <c r="E273" i="2"/>
  <c r="L272" i="2"/>
  <c r="D273" i="2"/>
  <c r="D272" i="3"/>
  <c r="E272" i="3"/>
  <c r="F273" i="2" l="1"/>
  <c r="G273" i="2"/>
  <c r="F272" i="3"/>
  <c r="G272" i="3"/>
  <c r="I273" i="2" l="1"/>
  <c r="K273" i="2" s="1"/>
  <c r="H273" i="2"/>
  <c r="J273" i="2" s="1"/>
  <c r="H272" i="3"/>
  <c r="J272" i="3" s="1"/>
  <c r="L272" i="3" s="1"/>
  <c r="I272" i="3"/>
  <c r="K272" i="3" s="1"/>
  <c r="M272" i="3" s="1"/>
  <c r="L273" i="2" l="1"/>
  <c r="D274" i="2"/>
  <c r="M273" i="2"/>
  <c r="E274" i="2"/>
  <c r="E273" i="3"/>
  <c r="D273" i="3"/>
  <c r="F274" i="2" l="1"/>
  <c r="G274" i="2"/>
  <c r="G273" i="3"/>
  <c r="F273" i="3"/>
  <c r="I274" i="2" l="1"/>
  <c r="K274" i="2" s="1"/>
  <c r="H274" i="2"/>
  <c r="J274" i="2" s="1"/>
  <c r="I273" i="3"/>
  <c r="K273" i="3" s="1"/>
  <c r="M273" i="3" s="1"/>
  <c r="H273" i="3"/>
  <c r="J273" i="3" s="1"/>
  <c r="L273" i="3" s="1"/>
  <c r="L274" i="2" l="1"/>
  <c r="D275" i="2"/>
  <c r="M274" i="2"/>
  <c r="E275" i="2"/>
  <c r="D274" i="3"/>
  <c r="E274" i="3"/>
  <c r="F275" i="2" l="1"/>
  <c r="G275" i="2"/>
  <c r="F274" i="3"/>
  <c r="G274" i="3"/>
  <c r="I275" i="2" l="1"/>
  <c r="K275" i="2" s="1"/>
  <c r="H275" i="2"/>
  <c r="J275" i="2" s="1"/>
  <c r="H274" i="3"/>
  <c r="J274" i="3" s="1"/>
  <c r="L274" i="3" s="1"/>
  <c r="I274" i="3"/>
  <c r="K274" i="3" s="1"/>
  <c r="M274" i="3" s="1"/>
  <c r="L275" i="2" l="1"/>
  <c r="D276" i="2"/>
  <c r="M275" i="2"/>
  <c r="E276" i="2"/>
  <c r="E275" i="3"/>
  <c r="D275" i="3"/>
  <c r="F276" i="2" l="1"/>
  <c r="G276" i="2"/>
  <c r="G275" i="3"/>
  <c r="F275" i="3"/>
  <c r="I276" i="2" l="1"/>
  <c r="K276" i="2" s="1"/>
  <c r="H276" i="2"/>
  <c r="J276" i="2" s="1"/>
  <c r="I275" i="3"/>
  <c r="K275" i="3" s="1"/>
  <c r="M275" i="3" s="1"/>
  <c r="H275" i="3"/>
  <c r="J275" i="3" s="1"/>
  <c r="L275" i="3" s="1"/>
  <c r="L276" i="2" l="1"/>
  <c r="D277" i="2"/>
  <c r="M276" i="2"/>
  <c r="E277" i="2"/>
  <c r="D276" i="3"/>
  <c r="E276" i="3"/>
  <c r="F277" i="2" l="1"/>
  <c r="G277" i="2"/>
  <c r="F276" i="3"/>
  <c r="G276" i="3"/>
  <c r="I277" i="2" l="1"/>
  <c r="K277" i="2" s="1"/>
  <c r="H277" i="2"/>
  <c r="J277" i="2" s="1"/>
  <c r="H276" i="3"/>
  <c r="J276" i="3" s="1"/>
  <c r="L276" i="3" s="1"/>
  <c r="I276" i="3"/>
  <c r="K276" i="3" s="1"/>
  <c r="M276" i="3" s="1"/>
  <c r="L277" i="2" l="1"/>
  <c r="D278" i="2"/>
  <c r="M277" i="2"/>
  <c r="E278" i="2"/>
  <c r="E277" i="3"/>
  <c r="D277" i="3"/>
  <c r="F278" i="2" l="1"/>
  <c r="G278" i="2"/>
  <c r="G277" i="3"/>
  <c r="F277" i="3"/>
  <c r="I278" i="2" l="1"/>
  <c r="K278" i="2" s="1"/>
  <c r="H278" i="2"/>
  <c r="J278" i="2" s="1"/>
  <c r="I277" i="3"/>
  <c r="K277" i="3" s="1"/>
  <c r="M277" i="3" s="1"/>
  <c r="H277" i="3"/>
  <c r="J277" i="3" s="1"/>
  <c r="L277" i="3" s="1"/>
  <c r="L278" i="2" l="1"/>
  <c r="D279" i="2"/>
  <c r="M278" i="2"/>
  <c r="E279" i="2"/>
  <c r="D278" i="3"/>
  <c r="E278" i="3"/>
  <c r="F279" i="2" l="1"/>
  <c r="G279" i="2"/>
  <c r="F278" i="3"/>
  <c r="G278" i="3"/>
  <c r="I279" i="2" l="1"/>
  <c r="K279" i="2" s="1"/>
  <c r="H279" i="2"/>
  <c r="J279" i="2" s="1"/>
  <c r="H278" i="3"/>
  <c r="J278" i="3" s="1"/>
  <c r="L278" i="3" s="1"/>
  <c r="I278" i="3"/>
  <c r="K278" i="3" s="1"/>
  <c r="M278" i="3" s="1"/>
  <c r="L279" i="2" l="1"/>
  <c r="D280" i="2"/>
  <c r="M279" i="2"/>
  <c r="E280" i="2"/>
  <c r="E279" i="3"/>
  <c r="D279" i="3"/>
  <c r="F280" i="2" l="1"/>
  <c r="G280" i="2"/>
  <c r="G279" i="3"/>
  <c r="F279" i="3"/>
  <c r="I280" i="2" l="1"/>
  <c r="K280" i="2" s="1"/>
  <c r="H280" i="2"/>
  <c r="J280" i="2" s="1"/>
  <c r="I279" i="3"/>
  <c r="K279" i="3" s="1"/>
  <c r="M279" i="3" s="1"/>
  <c r="H279" i="3"/>
  <c r="J279" i="3" s="1"/>
  <c r="L279" i="3" s="1"/>
  <c r="L280" i="2" l="1"/>
  <c r="D281" i="2"/>
  <c r="M280" i="2"/>
  <c r="E281" i="2"/>
  <c r="D280" i="3"/>
  <c r="E280" i="3"/>
  <c r="F281" i="2" l="1"/>
  <c r="G281" i="2"/>
  <c r="F280" i="3"/>
  <c r="G280" i="3"/>
  <c r="I281" i="2" l="1"/>
  <c r="K281" i="2" s="1"/>
  <c r="H281" i="2"/>
  <c r="J281" i="2" s="1"/>
  <c r="H280" i="3"/>
  <c r="J280" i="3" s="1"/>
  <c r="L280" i="3" s="1"/>
  <c r="I280" i="3"/>
  <c r="K280" i="3" s="1"/>
  <c r="M280" i="3" s="1"/>
  <c r="L281" i="2" l="1"/>
  <c r="D282" i="2"/>
  <c r="M281" i="2"/>
  <c r="E282" i="2"/>
  <c r="E281" i="3"/>
  <c r="D281" i="3"/>
  <c r="F282" i="2" l="1"/>
  <c r="G282" i="2"/>
  <c r="G281" i="3"/>
  <c r="F281" i="3"/>
  <c r="I282" i="2" l="1"/>
  <c r="K282" i="2" s="1"/>
  <c r="H282" i="2"/>
  <c r="J282" i="2" s="1"/>
  <c r="I281" i="3"/>
  <c r="K281" i="3" s="1"/>
  <c r="M281" i="3" s="1"/>
  <c r="H281" i="3"/>
  <c r="J281" i="3" s="1"/>
  <c r="L281" i="3" s="1"/>
  <c r="L282" i="2" l="1"/>
  <c r="D283" i="2"/>
  <c r="M282" i="2"/>
  <c r="E283" i="2"/>
  <c r="D282" i="3"/>
  <c r="E282" i="3"/>
  <c r="F283" i="2" l="1"/>
  <c r="G283" i="2"/>
  <c r="F282" i="3"/>
  <c r="G282" i="3"/>
  <c r="H283" i="2" l="1"/>
  <c r="J283" i="2" s="1"/>
  <c r="I283" i="2"/>
  <c r="K283" i="2" s="1"/>
  <c r="H282" i="3"/>
  <c r="J282" i="3" s="1"/>
  <c r="L282" i="3" s="1"/>
  <c r="I282" i="3"/>
  <c r="K282" i="3" s="1"/>
  <c r="M282" i="3" s="1"/>
  <c r="M283" i="2" l="1"/>
  <c r="E284" i="2"/>
  <c r="L283" i="2"/>
  <c r="D284" i="2"/>
  <c r="E283" i="3"/>
  <c r="D283" i="3"/>
  <c r="F284" i="2" l="1"/>
  <c r="G284" i="2"/>
  <c r="G283" i="3"/>
  <c r="F283" i="3"/>
  <c r="I284" i="2" l="1"/>
  <c r="K284" i="2" s="1"/>
  <c r="H284" i="2"/>
  <c r="J284" i="2" s="1"/>
  <c r="I283" i="3"/>
  <c r="K283" i="3" s="1"/>
  <c r="M283" i="3" s="1"/>
  <c r="H283" i="3"/>
  <c r="J283" i="3" s="1"/>
  <c r="L283" i="3" s="1"/>
  <c r="L284" i="2" l="1"/>
  <c r="D285" i="2" s="1"/>
  <c r="M284" i="2"/>
  <c r="E285" i="2" s="1"/>
  <c r="D284" i="3"/>
  <c r="E284" i="3"/>
  <c r="F285" i="2" l="1"/>
  <c r="G285" i="2"/>
  <c r="F284" i="3"/>
  <c r="G284" i="3"/>
  <c r="I285" i="2" l="1"/>
  <c r="K285" i="2" s="1"/>
  <c r="H285" i="2"/>
  <c r="J285" i="2" s="1"/>
  <c r="H284" i="3"/>
  <c r="J284" i="3" s="1"/>
  <c r="L284" i="3" s="1"/>
  <c r="I284" i="3"/>
  <c r="K284" i="3" s="1"/>
  <c r="M284" i="3" s="1"/>
  <c r="L285" i="2" l="1"/>
  <c r="D286" i="2"/>
  <c r="M285" i="2"/>
  <c r="E286" i="2"/>
  <c r="E285" i="3"/>
  <c r="D285" i="3"/>
  <c r="F286" i="2" l="1"/>
  <c r="G286" i="2"/>
  <c r="G285" i="3"/>
  <c r="F285" i="3"/>
  <c r="I286" i="2" l="1"/>
  <c r="K286" i="2" s="1"/>
  <c r="H286" i="2"/>
  <c r="J286" i="2" s="1"/>
  <c r="I285" i="3"/>
  <c r="K285" i="3" s="1"/>
  <c r="M285" i="3" s="1"/>
  <c r="H285" i="3"/>
  <c r="J285" i="3" s="1"/>
  <c r="L285" i="3" s="1"/>
  <c r="L286" i="2" l="1"/>
  <c r="D287" i="2"/>
  <c r="M286" i="2"/>
  <c r="E287" i="2"/>
  <c r="D286" i="3"/>
  <c r="E286" i="3"/>
  <c r="F287" i="2" l="1"/>
  <c r="G287" i="2"/>
  <c r="F286" i="3"/>
  <c r="G286" i="3"/>
  <c r="H287" i="2" l="1"/>
  <c r="J287" i="2" s="1"/>
  <c r="I287" i="2"/>
  <c r="K287" i="2" s="1"/>
  <c r="H286" i="3"/>
  <c r="J286" i="3" s="1"/>
  <c r="L286" i="3" s="1"/>
  <c r="I286" i="3"/>
  <c r="K286" i="3" s="1"/>
  <c r="M286" i="3" s="1"/>
  <c r="M287" i="2" l="1"/>
  <c r="E288" i="2"/>
  <c r="L287" i="2"/>
  <c r="D288" i="2"/>
  <c r="E287" i="3"/>
  <c r="D287" i="3"/>
  <c r="F288" i="2" l="1"/>
  <c r="G288" i="2"/>
  <c r="G287" i="3"/>
  <c r="F287" i="3"/>
  <c r="H288" i="2" l="1"/>
  <c r="J288" i="2" s="1"/>
  <c r="I288" i="2"/>
  <c r="K288" i="2" s="1"/>
  <c r="I287" i="3"/>
  <c r="K287" i="3" s="1"/>
  <c r="M287" i="3" s="1"/>
  <c r="H287" i="3"/>
  <c r="J287" i="3" s="1"/>
  <c r="L287" i="3" s="1"/>
  <c r="M288" i="2" l="1"/>
  <c r="E289" i="2"/>
  <c r="L288" i="2"/>
  <c r="D289" i="2"/>
  <c r="D288" i="3"/>
  <c r="E288" i="3"/>
  <c r="F289" i="2" l="1"/>
  <c r="G289" i="2"/>
  <c r="F288" i="3"/>
  <c r="G288" i="3"/>
  <c r="I289" i="2" l="1"/>
  <c r="K289" i="2" s="1"/>
  <c r="H289" i="2"/>
  <c r="J289" i="2" s="1"/>
  <c r="H288" i="3"/>
  <c r="J288" i="3" s="1"/>
  <c r="L288" i="3" s="1"/>
  <c r="I288" i="3"/>
  <c r="K288" i="3" s="1"/>
  <c r="M288" i="3" s="1"/>
  <c r="L289" i="2" l="1"/>
  <c r="D290" i="2"/>
  <c r="M289" i="2"/>
  <c r="E290" i="2"/>
  <c r="E289" i="3"/>
  <c r="D289" i="3"/>
  <c r="F290" i="2" l="1"/>
  <c r="G290" i="2"/>
  <c r="G289" i="3"/>
  <c r="F289" i="3"/>
  <c r="I290" i="2" l="1"/>
  <c r="K290" i="2" s="1"/>
  <c r="H290" i="2"/>
  <c r="J290" i="2" s="1"/>
  <c r="I289" i="3"/>
  <c r="K289" i="3" s="1"/>
  <c r="M289" i="3" s="1"/>
  <c r="H289" i="3"/>
  <c r="J289" i="3" s="1"/>
  <c r="L289" i="3" s="1"/>
  <c r="L290" i="2" l="1"/>
  <c r="D291" i="2"/>
  <c r="M290" i="2"/>
  <c r="E291" i="2"/>
  <c r="D290" i="3"/>
  <c r="E290" i="3"/>
  <c r="F291" i="2" l="1"/>
  <c r="G291" i="2"/>
  <c r="F290" i="3"/>
  <c r="G290" i="3"/>
  <c r="I291" i="2" l="1"/>
  <c r="K291" i="2" s="1"/>
  <c r="H291" i="2"/>
  <c r="J291" i="2" s="1"/>
  <c r="H290" i="3"/>
  <c r="J290" i="3" s="1"/>
  <c r="L290" i="3" s="1"/>
  <c r="I290" i="3"/>
  <c r="K290" i="3" s="1"/>
  <c r="M290" i="3" s="1"/>
  <c r="L291" i="2" l="1"/>
  <c r="D292" i="2"/>
  <c r="M291" i="2"/>
  <c r="E292" i="2"/>
  <c r="E291" i="3"/>
  <c r="D291" i="3"/>
  <c r="F292" i="2" l="1"/>
  <c r="G292" i="2"/>
  <c r="G291" i="3"/>
  <c r="F291" i="3"/>
  <c r="I292" i="2" l="1"/>
  <c r="K292" i="2" s="1"/>
  <c r="H292" i="2"/>
  <c r="J292" i="2" s="1"/>
  <c r="I291" i="3"/>
  <c r="K291" i="3" s="1"/>
  <c r="M291" i="3" s="1"/>
  <c r="H291" i="3"/>
  <c r="J291" i="3" s="1"/>
  <c r="L291" i="3" s="1"/>
  <c r="L292" i="2" l="1"/>
  <c r="D293" i="2"/>
  <c r="M292" i="2"/>
  <c r="E293" i="2"/>
  <c r="D292" i="3"/>
  <c r="E292" i="3"/>
  <c r="F293" i="2" l="1"/>
  <c r="G293" i="2"/>
  <c r="F292" i="3"/>
  <c r="G292" i="3"/>
  <c r="I293" i="2" l="1"/>
  <c r="K293" i="2" s="1"/>
  <c r="H293" i="2"/>
  <c r="J293" i="2" s="1"/>
  <c r="H292" i="3"/>
  <c r="J292" i="3" s="1"/>
  <c r="L292" i="3" s="1"/>
  <c r="I292" i="3"/>
  <c r="K292" i="3" s="1"/>
  <c r="M292" i="3" s="1"/>
  <c r="L293" i="2" l="1"/>
  <c r="D294" i="2"/>
  <c r="M293" i="2"/>
  <c r="E294" i="2"/>
  <c r="E293" i="3"/>
  <c r="D293" i="3"/>
  <c r="F294" i="2" l="1"/>
  <c r="G294" i="2"/>
  <c r="G293" i="3"/>
  <c r="F293" i="3"/>
  <c r="I294" i="2" l="1"/>
  <c r="K294" i="2" s="1"/>
  <c r="H294" i="2"/>
  <c r="J294" i="2" s="1"/>
  <c r="I293" i="3"/>
  <c r="K293" i="3" s="1"/>
  <c r="M293" i="3" s="1"/>
  <c r="H293" i="3"/>
  <c r="J293" i="3" s="1"/>
  <c r="L293" i="3" s="1"/>
  <c r="L294" i="2" l="1"/>
  <c r="D295" i="2"/>
  <c r="M294" i="2"/>
  <c r="E295" i="2"/>
  <c r="D294" i="3"/>
  <c r="E294" i="3"/>
  <c r="F295" i="2" l="1"/>
  <c r="G295" i="2"/>
  <c r="F294" i="3"/>
  <c r="G294" i="3"/>
  <c r="I295" i="2" l="1"/>
  <c r="K295" i="2" s="1"/>
  <c r="H295" i="2"/>
  <c r="J295" i="2" s="1"/>
  <c r="H294" i="3"/>
  <c r="J294" i="3" s="1"/>
  <c r="L294" i="3" s="1"/>
  <c r="I294" i="3"/>
  <c r="K294" i="3" s="1"/>
  <c r="M294" i="3" s="1"/>
  <c r="L295" i="2" l="1"/>
  <c r="D296" i="2"/>
  <c r="M295" i="2"/>
  <c r="E296" i="2"/>
  <c r="E295" i="3"/>
  <c r="D295" i="3"/>
  <c r="F296" i="2" l="1"/>
  <c r="G296" i="2"/>
  <c r="G295" i="3"/>
  <c r="F295" i="3"/>
  <c r="H296" i="2" l="1"/>
  <c r="J296" i="2" s="1"/>
  <c r="I296" i="2"/>
  <c r="K296" i="2" s="1"/>
  <c r="I295" i="3"/>
  <c r="K295" i="3" s="1"/>
  <c r="M295" i="3" s="1"/>
  <c r="H295" i="3"/>
  <c r="J295" i="3" s="1"/>
  <c r="L295" i="3" s="1"/>
  <c r="M296" i="2" l="1"/>
  <c r="E297" i="2"/>
  <c r="L296" i="2"/>
  <c r="D297" i="2"/>
  <c r="D296" i="3"/>
  <c r="E296" i="3"/>
  <c r="F297" i="2" l="1"/>
  <c r="G297" i="2"/>
  <c r="F296" i="3"/>
  <c r="G296" i="3"/>
  <c r="I297" i="2" l="1"/>
  <c r="K297" i="2" s="1"/>
  <c r="H297" i="2"/>
  <c r="J297" i="2" s="1"/>
  <c r="H296" i="3"/>
  <c r="J296" i="3" s="1"/>
  <c r="L296" i="3" s="1"/>
  <c r="I296" i="3"/>
  <c r="K296" i="3" s="1"/>
  <c r="M296" i="3" s="1"/>
  <c r="L297" i="2" l="1"/>
  <c r="D298" i="2"/>
  <c r="M297" i="2"/>
  <c r="E298" i="2"/>
  <c r="E297" i="3"/>
  <c r="D297" i="3"/>
  <c r="F298" i="2" l="1"/>
  <c r="G298" i="2"/>
  <c r="G297" i="3"/>
  <c r="F297" i="3"/>
  <c r="I298" i="2" l="1"/>
  <c r="K298" i="2" s="1"/>
  <c r="H298" i="2"/>
  <c r="J298" i="2" s="1"/>
  <c r="I297" i="3"/>
  <c r="K297" i="3" s="1"/>
  <c r="M297" i="3" s="1"/>
  <c r="H297" i="3"/>
  <c r="J297" i="3" s="1"/>
  <c r="L297" i="3" s="1"/>
  <c r="L298" i="2" l="1"/>
  <c r="D299" i="2"/>
  <c r="M298" i="2"/>
  <c r="E299" i="2"/>
  <c r="D298" i="3"/>
  <c r="E298" i="3"/>
  <c r="F299" i="2" l="1"/>
  <c r="G299" i="2"/>
  <c r="F298" i="3"/>
  <c r="G298" i="3"/>
  <c r="I299" i="2" l="1"/>
  <c r="K299" i="2" s="1"/>
  <c r="H299" i="2"/>
  <c r="J299" i="2" s="1"/>
  <c r="H298" i="3"/>
  <c r="J298" i="3" s="1"/>
  <c r="L298" i="3" s="1"/>
  <c r="I298" i="3"/>
  <c r="K298" i="3" s="1"/>
  <c r="M298" i="3" s="1"/>
  <c r="L299" i="2" l="1"/>
  <c r="D300" i="2"/>
  <c r="M299" i="2"/>
  <c r="E300" i="2"/>
  <c r="E299" i="3"/>
  <c r="D299" i="3"/>
  <c r="F300" i="2" l="1"/>
  <c r="G300" i="2"/>
  <c r="G299" i="3"/>
  <c r="F299" i="3"/>
  <c r="I300" i="2" l="1"/>
  <c r="K300" i="2" s="1"/>
  <c r="H300" i="2"/>
  <c r="J300" i="2" s="1"/>
  <c r="I299" i="3"/>
  <c r="K299" i="3" s="1"/>
  <c r="M299" i="3" s="1"/>
  <c r="H299" i="3"/>
  <c r="J299" i="3" s="1"/>
  <c r="L299" i="3" s="1"/>
  <c r="L300" i="2" l="1"/>
  <c r="D301" i="2"/>
  <c r="M300" i="2"/>
  <c r="E301" i="2"/>
  <c r="D300" i="3"/>
  <c r="E300" i="3"/>
  <c r="F301" i="2" l="1"/>
  <c r="G301" i="2"/>
  <c r="F300" i="3"/>
  <c r="G300" i="3"/>
  <c r="I301" i="2" l="1"/>
  <c r="K301" i="2" s="1"/>
  <c r="H301" i="2"/>
  <c r="J301" i="2" s="1"/>
  <c r="H300" i="3"/>
  <c r="J300" i="3" s="1"/>
  <c r="L300" i="3" s="1"/>
  <c r="I300" i="3"/>
  <c r="K300" i="3" s="1"/>
  <c r="M300" i="3" s="1"/>
  <c r="L301" i="2" l="1"/>
  <c r="D302" i="2"/>
  <c r="M301" i="2"/>
  <c r="E302" i="2"/>
  <c r="E301" i="3"/>
  <c r="D301" i="3"/>
  <c r="F302" i="2" l="1"/>
  <c r="G302" i="2"/>
  <c r="G301" i="3"/>
  <c r="F301" i="3"/>
  <c r="I302" i="2" l="1"/>
  <c r="K302" i="2" s="1"/>
  <c r="H302" i="2"/>
  <c r="J302" i="2" s="1"/>
  <c r="I301" i="3"/>
  <c r="K301" i="3" s="1"/>
  <c r="M301" i="3" s="1"/>
  <c r="H301" i="3"/>
  <c r="J301" i="3" s="1"/>
  <c r="L301" i="3" s="1"/>
  <c r="L302" i="2" l="1"/>
  <c r="D303" i="2"/>
  <c r="M302" i="2"/>
  <c r="E303" i="2"/>
  <c r="D302" i="3"/>
  <c r="E302" i="3"/>
  <c r="F303" i="2" l="1"/>
  <c r="G303" i="2"/>
  <c r="F302" i="3"/>
  <c r="G302" i="3"/>
  <c r="H303" i="2" l="1"/>
  <c r="J303" i="2" s="1"/>
  <c r="I303" i="2"/>
  <c r="K303" i="2" s="1"/>
  <c r="H302" i="3"/>
  <c r="J302" i="3" s="1"/>
  <c r="L302" i="3" s="1"/>
  <c r="I302" i="3"/>
  <c r="K302" i="3" s="1"/>
  <c r="M302" i="3" s="1"/>
  <c r="M303" i="2" l="1"/>
  <c r="E304" i="2"/>
  <c r="L303" i="2"/>
  <c r="D304" i="2"/>
  <c r="E303" i="3"/>
  <c r="D303" i="3"/>
  <c r="F304" i="2" l="1"/>
  <c r="G304" i="2"/>
  <c r="G303" i="3"/>
  <c r="F303" i="3"/>
  <c r="H304" i="2" l="1"/>
  <c r="J304" i="2" s="1"/>
  <c r="I304" i="2"/>
  <c r="K304" i="2" s="1"/>
  <c r="I303" i="3"/>
  <c r="K303" i="3" s="1"/>
  <c r="M303" i="3" s="1"/>
  <c r="H303" i="3"/>
  <c r="J303" i="3" s="1"/>
  <c r="L303" i="3" s="1"/>
  <c r="M304" i="2" l="1"/>
  <c r="E305" i="2"/>
  <c r="L304" i="2"/>
  <c r="D305" i="2"/>
  <c r="D304" i="3"/>
  <c r="E304" i="3"/>
  <c r="F305" i="2" l="1"/>
  <c r="G305" i="2"/>
  <c r="G304" i="3"/>
  <c r="F304" i="3"/>
  <c r="I305" i="2" l="1"/>
  <c r="K305" i="2" s="1"/>
  <c r="H305" i="2"/>
  <c r="J305" i="2" s="1"/>
  <c r="I304" i="3"/>
  <c r="K304" i="3" s="1"/>
  <c r="M304" i="3" s="1"/>
  <c r="H304" i="3"/>
  <c r="J304" i="3" s="1"/>
  <c r="L304" i="3" s="1"/>
  <c r="L305" i="2" l="1"/>
  <c r="D306" i="2"/>
  <c r="M305" i="2"/>
  <c r="E306" i="2"/>
  <c r="D305" i="3"/>
  <c r="E305" i="3"/>
  <c r="F306" i="2" l="1"/>
  <c r="G306" i="2"/>
  <c r="F305" i="3"/>
  <c r="G305" i="3"/>
  <c r="I306" i="2" l="1"/>
  <c r="K306" i="2" s="1"/>
  <c r="H306" i="2"/>
  <c r="J306" i="2" s="1"/>
  <c r="H305" i="3"/>
  <c r="J305" i="3" s="1"/>
  <c r="L305" i="3" s="1"/>
  <c r="I305" i="3"/>
  <c r="K305" i="3" s="1"/>
  <c r="M305" i="3" s="1"/>
  <c r="L306" i="2" l="1"/>
  <c r="D307" i="2"/>
  <c r="M306" i="2"/>
  <c r="E307" i="2"/>
  <c r="E306" i="3"/>
  <c r="D306" i="3"/>
  <c r="F307" i="2" l="1"/>
  <c r="G307" i="2"/>
  <c r="F306" i="3"/>
  <c r="G306" i="3"/>
  <c r="I307" i="2" l="1"/>
  <c r="K307" i="2" s="1"/>
  <c r="H307" i="2"/>
  <c r="J307" i="2" s="1"/>
  <c r="I306" i="3"/>
  <c r="K306" i="3" s="1"/>
  <c r="M306" i="3" s="1"/>
  <c r="H306" i="3"/>
  <c r="J306" i="3" s="1"/>
  <c r="L306" i="3" s="1"/>
  <c r="L307" i="2" l="1"/>
  <c r="D308" i="2"/>
  <c r="M307" i="2"/>
  <c r="E308" i="2"/>
  <c r="D307" i="3"/>
  <c r="E307" i="3"/>
  <c r="F308" i="2" l="1"/>
  <c r="G308" i="2"/>
  <c r="F307" i="3"/>
  <c r="G307" i="3"/>
  <c r="H308" i="2" l="1"/>
  <c r="J308" i="2" s="1"/>
  <c r="I308" i="2"/>
  <c r="K308" i="2" s="1"/>
  <c r="H307" i="3"/>
  <c r="J307" i="3" s="1"/>
  <c r="L307" i="3" s="1"/>
  <c r="I307" i="3"/>
  <c r="K307" i="3" s="1"/>
  <c r="M307" i="3" s="1"/>
  <c r="M308" i="2" l="1"/>
  <c r="E309" i="2"/>
  <c r="L308" i="2"/>
  <c r="D309" i="2"/>
  <c r="E308" i="3"/>
  <c r="D308" i="3"/>
  <c r="F309" i="2" l="1"/>
  <c r="G309" i="2"/>
  <c r="G308" i="3"/>
  <c r="F308" i="3"/>
  <c r="I309" i="2" l="1"/>
  <c r="K309" i="2" s="1"/>
  <c r="H309" i="2"/>
  <c r="J309" i="2" s="1"/>
  <c r="I308" i="3"/>
  <c r="K308" i="3" s="1"/>
  <c r="M308" i="3" s="1"/>
  <c r="H308" i="3"/>
  <c r="J308" i="3" s="1"/>
  <c r="L308" i="3" s="1"/>
  <c r="L309" i="2" l="1"/>
  <c r="D310" i="2"/>
  <c r="M309" i="2"/>
  <c r="E310" i="2"/>
  <c r="D309" i="3"/>
  <c r="E309" i="3"/>
  <c r="F310" i="2" l="1"/>
  <c r="G310" i="2"/>
  <c r="F309" i="3"/>
  <c r="G309" i="3"/>
  <c r="I310" i="2" l="1"/>
  <c r="K310" i="2" s="1"/>
  <c r="H310" i="2"/>
  <c r="J310" i="2" s="1"/>
  <c r="H309" i="3"/>
  <c r="J309" i="3" s="1"/>
  <c r="L309" i="3" s="1"/>
  <c r="I309" i="3"/>
  <c r="K309" i="3" s="1"/>
  <c r="M309" i="3" s="1"/>
  <c r="L310" i="2" l="1"/>
  <c r="D311" i="2"/>
  <c r="M310" i="2"/>
  <c r="E311" i="2"/>
  <c r="E310" i="3"/>
  <c r="D310" i="3"/>
  <c r="F311" i="2" l="1"/>
  <c r="G311" i="2"/>
  <c r="F310" i="3"/>
  <c r="G310" i="3"/>
  <c r="H311" i="2" l="1"/>
  <c r="J311" i="2" s="1"/>
  <c r="I311" i="2"/>
  <c r="K311" i="2" s="1"/>
  <c r="I310" i="3"/>
  <c r="K310" i="3" s="1"/>
  <c r="M310" i="3" s="1"/>
  <c r="H310" i="3"/>
  <c r="J310" i="3" s="1"/>
  <c r="L310" i="3" s="1"/>
  <c r="M311" i="2" l="1"/>
  <c r="E312" i="2"/>
  <c r="L311" i="2"/>
  <c r="D312" i="2"/>
  <c r="D311" i="3"/>
  <c r="E311" i="3"/>
  <c r="F312" i="2" l="1"/>
  <c r="G312" i="2"/>
  <c r="F311" i="3"/>
  <c r="G311" i="3"/>
  <c r="I312" i="2" l="1"/>
  <c r="K312" i="2" s="1"/>
  <c r="H312" i="2"/>
  <c r="J312" i="2" s="1"/>
  <c r="H311" i="3"/>
  <c r="J311" i="3" s="1"/>
  <c r="L311" i="3" s="1"/>
  <c r="I311" i="3"/>
  <c r="K311" i="3" s="1"/>
  <c r="M311" i="3" s="1"/>
  <c r="L312" i="2" l="1"/>
  <c r="D313" i="2"/>
  <c r="M312" i="2"/>
  <c r="E313" i="2" s="1"/>
  <c r="E312" i="3"/>
  <c r="D312" i="3"/>
  <c r="F313" i="2" l="1"/>
  <c r="G313" i="2"/>
  <c r="G312" i="3"/>
  <c r="F312" i="3"/>
  <c r="I313" i="2" l="1"/>
  <c r="K313" i="2" s="1"/>
  <c r="H313" i="2"/>
  <c r="J313" i="2" s="1"/>
  <c r="I312" i="3"/>
  <c r="K312" i="3" s="1"/>
  <c r="M312" i="3" s="1"/>
  <c r="H312" i="3"/>
  <c r="J312" i="3" s="1"/>
  <c r="L312" i="3" s="1"/>
  <c r="L313" i="2" l="1"/>
  <c r="D314" i="2"/>
  <c r="M313" i="2"/>
  <c r="E314" i="2"/>
  <c r="D313" i="3"/>
  <c r="E313" i="3"/>
  <c r="F314" i="2" l="1"/>
  <c r="G314" i="2"/>
  <c r="G313" i="3"/>
  <c r="F313" i="3"/>
  <c r="I314" i="2" l="1"/>
  <c r="K314" i="2" s="1"/>
  <c r="H314" i="2"/>
  <c r="J314" i="2" s="1"/>
  <c r="H313" i="3"/>
  <c r="J313" i="3" s="1"/>
  <c r="L313" i="3" s="1"/>
  <c r="I313" i="3"/>
  <c r="K313" i="3" s="1"/>
  <c r="M313" i="3" s="1"/>
  <c r="L314" i="2" l="1"/>
  <c r="D315" i="2"/>
  <c r="M314" i="2"/>
  <c r="E315" i="2" s="1"/>
  <c r="E314" i="3"/>
  <c r="D314" i="3"/>
  <c r="F315" i="2" l="1"/>
  <c r="G315" i="2"/>
  <c r="G314" i="3"/>
  <c r="F314" i="3"/>
  <c r="I315" i="2" l="1"/>
  <c r="K315" i="2" s="1"/>
  <c r="H315" i="2"/>
  <c r="J315" i="2" s="1"/>
  <c r="I314" i="3"/>
  <c r="K314" i="3" s="1"/>
  <c r="M314" i="3" s="1"/>
  <c r="H314" i="3"/>
  <c r="J314" i="3" s="1"/>
  <c r="L314" i="3" s="1"/>
  <c r="L315" i="2" l="1"/>
  <c r="D316" i="2"/>
  <c r="M315" i="2"/>
  <c r="E316" i="2" s="1"/>
  <c r="D315" i="3"/>
  <c r="E315" i="3"/>
  <c r="F316" i="2" l="1"/>
  <c r="G316" i="2"/>
  <c r="F315" i="3"/>
  <c r="G315" i="3"/>
  <c r="I316" i="2" l="1"/>
  <c r="K316" i="2" s="1"/>
  <c r="H316" i="2"/>
  <c r="J316" i="2" s="1"/>
  <c r="I315" i="3"/>
  <c r="K315" i="3" s="1"/>
  <c r="M315" i="3" s="1"/>
  <c r="H315" i="3"/>
  <c r="J315" i="3" s="1"/>
  <c r="L315" i="3" s="1"/>
  <c r="L316" i="2" l="1"/>
  <c r="D317" i="2"/>
  <c r="M316" i="2"/>
  <c r="E317" i="2"/>
  <c r="D316" i="3"/>
  <c r="E316" i="3"/>
  <c r="F317" i="2" l="1"/>
  <c r="G317" i="2"/>
  <c r="G316" i="3"/>
  <c r="F316" i="3"/>
  <c r="I317" i="2" l="1"/>
  <c r="K317" i="2" s="1"/>
  <c r="H317" i="2"/>
  <c r="J317" i="2" s="1"/>
  <c r="I316" i="3"/>
  <c r="K316" i="3" s="1"/>
  <c r="M316" i="3" s="1"/>
  <c r="H316" i="3"/>
  <c r="J316" i="3" s="1"/>
  <c r="L316" i="3" s="1"/>
  <c r="L317" i="2" l="1"/>
  <c r="D318" i="2"/>
  <c r="M317" i="2"/>
  <c r="E318" i="2" s="1"/>
  <c r="D317" i="3"/>
  <c r="E317" i="3"/>
  <c r="F318" i="2" l="1"/>
  <c r="G318" i="2"/>
  <c r="G317" i="3"/>
  <c r="F317" i="3"/>
  <c r="I318" i="2" l="1"/>
  <c r="K318" i="2" s="1"/>
  <c r="H318" i="2"/>
  <c r="J318" i="2" s="1"/>
  <c r="H317" i="3"/>
  <c r="J317" i="3" s="1"/>
  <c r="L317" i="3" s="1"/>
  <c r="I317" i="3"/>
  <c r="K317" i="3" s="1"/>
  <c r="M317" i="3" s="1"/>
  <c r="L318" i="2" l="1"/>
  <c r="D319" i="2"/>
  <c r="M318" i="2"/>
  <c r="E319" i="2"/>
  <c r="E318" i="3"/>
  <c r="D318" i="3"/>
  <c r="F319" i="2" l="1"/>
  <c r="G319" i="2"/>
  <c r="G318" i="3"/>
  <c r="F318" i="3"/>
  <c r="H319" i="2" l="1"/>
  <c r="J319" i="2" s="1"/>
  <c r="I319" i="2"/>
  <c r="K319" i="2" s="1"/>
  <c r="I318" i="3"/>
  <c r="K318" i="3" s="1"/>
  <c r="M318" i="3" s="1"/>
  <c r="H318" i="3"/>
  <c r="J318" i="3" s="1"/>
  <c r="L318" i="3" s="1"/>
  <c r="M319" i="2" l="1"/>
  <c r="E320" i="2" s="1"/>
  <c r="L319" i="2"/>
  <c r="D320" i="2" s="1"/>
  <c r="D319" i="3"/>
  <c r="E319" i="3"/>
  <c r="F320" i="2" l="1"/>
  <c r="G320" i="2"/>
  <c r="F319" i="3"/>
  <c r="G319" i="3"/>
  <c r="H320" i="2" l="1"/>
  <c r="J320" i="2" s="1"/>
  <c r="I320" i="2"/>
  <c r="K320" i="2" s="1"/>
  <c r="I319" i="3"/>
  <c r="K319" i="3" s="1"/>
  <c r="M319" i="3" s="1"/>
  <c r="H319" i="3"/>
  <c r="J319" i="3" s="1"/>
  <c r="L319" i="3" s="1"/>
  <c r="L320" i="2" l="1"/>
  <c r="D321" i="2" s="1"/>
  <c r="M320" i="2"/>
  <c r="E321" i="2"/>
  <c r="D320" i="3"/>
  <c r="E320" i="3"/>
  <c r="F321" i="2" l="1"/>
  <c r="G321" i="2"/>
  <c r="G320" i="3"/>
  <c r="F320" i="3"/>
  <c r="I321" i="2" l="1"/>
  <c r="K321" i="2" s="1"/>
  <c r="H321" i="2"/>
  <c r="J321" i="2" s="1"/>
  <c r="I320" i="3"/>
  <c r="K320" i="3" s="1"/>
  <c r="M320" i="3" s="1"/>
  <c r="H320" i="3"/>
  <c r="J320" i="3" s="1"/>
  <c r="L320" i="3" s="1"/>
  <c r="L321" i="2" l="1"/>
  <c r="D322" i="2"/>
  <c r="M321" i="2"/>
  <c r="E322" i="2"/>
  <c r="D321" i="3"/>
  <c r="E321" i="3"/>
  <c r="F322" i="2" l="1"/>
  <c r="G322" i="2"/>
  <c r="G321" i="3"/>
  <c r="F321" i="3"/>
  <c r="I322" i="2" l="1"/>
  <c r="K322" i="2" s="1"/>
  <c r="H322" i="2"/>
  <c r="J322" i="2" s="1"/>
  <c r="H321" i="3"/>
  <c r="J321" i="3" s="1"/>
  <c r="L321" i="3" s="1"/>
  <c r="I321" i="3"/>
  <c r="K321" i="3" s="1"/>
  <c r="M321" i="3" s="1"/>
  <c r="L322" i="2" l="1"/>
  <c r="D323" i="2"/>
  <c r="M322" i="2"/>
  <c r="E323" i="2"/>
  <c r="E322" i="3"/>
  <c r="D322" i="3"/>
  <c r="F323" i="2" l="1"/>
  <c r="G323" i="2"/>
  <c r="G322" i="3"/>
  <c r="F322" i="3"/>
  <c r="H323" i="2" l="1"/>
  <c r="J323" i="2" s="1"/>
  <c r="I323" i="2"/>
  <c r="K323" i="2" s="1"/>
  <c r="I322" i="3"/>
  <c r="K322" i="3" s="1"/>
  <c r="M322" i="3" s="1"/>
  <c r="H322" i="3"/>
  <c r="J322" i="3" s="1"/>
  <c r="L322" i="3" s="1"/>
  <c r="M323" i="2" l="1"/>
  <c r="E324" i="2"/>
  <c r="L323" i="2"/>
  <c r="D324" i="2"/>
  <c r="D323" i="3"/>
  <c r="E323" i="3"/>
  <c r="F324" i="2" l="1"/>
  <c r="G324" i="2"/>
  <c r="F323" i="3"/>
  <c r="G323" i="3"/>
  <c r="I324" i="2" l="1"/>
  <c r="K324" i="2" s="1"/>
  <c r="H324" i="2"/>
  <c r="J324" i="2" s="1"/>
  <c r="I323" i="3"/>
  <c r="K323" i="3" s="1"/>
  <c r="M323" i="3" s="1"/>
  <c r="H323" i="3"/>
  <c r="J323" i="3" s="1"/>
  <c r="L323" i="3" s="1"/>
  <c r="L324" i="2" l="1"/>
  <c r="D325" i="2"/>
  <c r="M324" i="2"/>
  <c r="E325" i="2"/>
  <c r="D324" i="3"/>
  <c r="E324" i="3"/>
  <c r="F325" i="2" l="1"/>
  <c r="G325" i="2"/>
  <c r="G324" i="3"/>
  <c r="F324" i="3"/>
  <c r="I325" i="2" l="1"/>
  <c r="K325" i="2" s="1"/>
  <c r="H325" i="2"/>
  <c r="J325" i="2" s="1"/>
  <c r="I324" i="3"/>
  <c r="K324" i="3" s="1"/>
  <c r="M324" i="3" s="1"/>
  <c r="H324" i="3"/>
  <c r="J324" i="3" s="1"/>
  <c r="L324" i="3" s="1"/>
  <c r="L325" i="2" l="1"/>
  <c r="D326" i="2"/>
  <c r="M325" i="2"/>
  <c r="E326" i="2"/>
  <c r="D325" i="3"/>
  <c r="E325" i="3"/>
  <c r="F326" i="2" l="1"/>
  <c r="G326" i="2"/>
  <c r="G325" i="3"/>
  <c r="F325" i="3"/>
  <c r="I326" i="2" l="1"/>
  <c r="K326" i="2" s="1"/>
  <c r="H326" i="2"/>
  <c r="J326" i="2" s="1"/>
  <c r="H325" i="3"/>
  <c r="J325" i="3" s="1"/>
  <c r="L325" i="3" s="1"/>
  <c r="I325" i="3"/>
  <c r="K325" i="3" s="1"/>
  <c r="M325" i="3" s="1"/>
  <c r="L326" i="2" l="1"/>
  <c r="D327" i="2"/>
  <c r="M326" i="2"/>
  <c r="E327" i="2"/>
  <c r="E326" i="3"/>
  <c r="D326" i="3"/>
  <c r="F327" i="2" l="1"/>
  <c r="G327" i="2"/>
  <c r="G326" i="3"/>
  <c r="F326" i="3"/>
  <c r="I327" i="2" l="1"/>
  <c r="K327" i="2" s="1"/>
  <c r="H327" i="2"/>
  <c r="J327" i="2" s="1"/>
  <c r="I326" i="3"/>
  <c r="K326" i="3" s="1"/>
  <c r="M326" i="3" s="1"/>
  <c r="H326" i="3"/>
  <c r="J326" i="3" s="1"/>
  <c r="L326" i="3" s="1"/>
  <c r="L327" i="2" l="1"/>
  <c r="D328" i="2"/>
  <c r="M327" i="2"/>
  <c r="E328" i="2" s="1"/>
  <c r="D327" i="3"/>
  <c r="E327" i="3"/>
  <c r="F328" i="2" l="1"/>
  <c r="G328" i="2"/>
  <c r="F327" i="3"/>
  <c r="G327" i="3"/>
  <c r="I328" i="2" l="1"/>
  <c r="K328" i="2" s="1"/>
  <c r="H328" i="2"/>
  <c r="J328" i="2" s="1"/>
  <c r="H327" i="3"/>
  <c r="J327" i="3" s="1"/>
  <c r="L327" i="3" s="1"/>
  <c r="I327" i="3"/>
  <c r="K327" i="3" s="1"/>
  <c r="M327" i="3" s="1"/>
  <c r="L328" i="2" l="1"/>
  <c r="D329" i="2"/>
  <c r="M328" i="2"/>
  <c r="E329" i="2"/>
  <c r="E328" i="3"/>
  <c r="D328" i="3"/>
  <c r="F329" i="2" l="1"/>
  <c r="G329" i="2"/>
  <c r="F328" i="3"/>
  <c r="G328" i="3"/>
  <c r="I329" i="2" l="1"/>
  <c r="K329" i="2" s="1"/>
  <c r="H329" i="2"/>
  <c r="J329" i="2" s="1"/>
  <c r="I328" i="3"/>
  <c r="K328" i="3" s="1"/>
  <c r="M328" i="3" s="1"/>
  <c r="H328" i="3"/>
  <c r="J328" i="3" s="1"/>
  <c r="L328" i="3" s="1"/>
  <c r="L329" i="2" l="1"/>
  <c r="D330" i="2"/>
  <c r="M329" i="2"/>
  <c r="E330" i="2"/>
  <c r="D329" i="3"/>
  <c r="E329" i="3"/>
  <c r="F330" i="2" l="1"/>
  <c r="G330" i="2"/>
  <c r="F329" i="3"/>
  <c r="G329" i="3"/>
  <c r="I330" i="2" l="1"/>
  <c r="K330" i="2" s="1"/>
  <c r="H330" i="2"/>
  <c r="J330" i="2" s="1"/>
  <c r="I329" i="3"/>
  <c r="K329" i="3" s="1"/>
  <c r="M329" i="3" s="1"/>
  <c r="H329" i="3"/>
  <c r="J329" i="3" s="1"/>
  <c r="L329" i="3" s="1"/>
  <c r="L330" i="2" l="1"/>
  <c r="D331" i="2"/>
  <c r="M330" i="2"/>
  <c r="E331" i="2"/>
  <c r="D330" i="3"/>
  <c r="E330" i="3"/>
  <c r="F331" i="2" l="1"/>
  <c r="G331" i="2"/>
  <c r="G330" i="3"/>
  <c r="F330" i="3"/>
  <c r="I331" i="2" l="1"/>
  <c r="K331" i="2" s="1"/>
  <c r="H331" i="2"/>
  <c r="J331" i="2" s="1"/>
  <c r="I330" i="3"/>
  <c r="K330" i="3" s="1"/>
  <c r="M330" i="3" s="1"/>
  <c r="H330" i="3"/>
  <c r="J330" i="3" s="1"/>
  <c r="L330" i="3" s="1"/>
  <c r="L331" i="2" l="1"/>
  <c r="D332" i="2"/>
  <c r="M331" i="2"/>
  <c r="E332" i="2"/>
  <c r="D331" i="3"/>
  <c r="E331" i="3"/>
  <c r="F332" i="2" l="1"/>
  <c r="G332" i="2"/>
  <c r="G331" i="3"/>
  <c r="F331" i="3"/>
  <c r="I332" i="2" l="1"/>
  <c r="K332" i="2" s="1"/>
  <c r="H332" i="2"/>
  <c r="J332" i="2" s="1"/>
  <c r="H331" i="3"/>
  <c r="J331" i="3" s="1"/>
  <c r="L331" i="3" s="1"/>
  <c r="I331" i="3"/>
  <c r="K331" i="3" s="1"/>
  <c r="M331" i="3" s="1"/>
  <c r="L332" i="2" l="1"/>
  <c r="D333" i="2"/>
  <c r="M332" i="2"/>
  <c r="E333" i="2"/>
  <c r="E332" i="3"/>
  <c r="D332" i="3"/>
  <c r="F333" i="2" l="1"/>
  <c r="G333" i="2"/>
  <c r="G332" i="3"/>
  <c r="F332" i="3"/>
  <c r="I333" i="2" l="1"/>
  <c r="K333" i="2" s="1"/>
  <c r="H333" i="2"/>
  <c r="J333" i="2" s="1"/>
  <c r="I332" i="3"/>
  <c r="K332" i="3" s="1"/>
  <c r="M332" i="3" s="1"/>
  <c r="H332" i="3"/>
  <c r="J332" i="3" s="1"/>
  <c r="L332" i="3" s="1"/>
  <c r="L333" i="2" l="1"/>
  <c r="D334" i="2"/>
  <c r="M333" i="2"/>
  <c r="E334" i="2"/>
  <c r="D333" i="3"/>
  <c r="E333" i="3"/>
  <c r="F334" i="2" l="1"/>
  <c r="G334" i="2"/>
  <c r="F333" i="3"/>
  <c r="G333" i="3"/>
  <c r="I334" i="2" l="1"/>
  <c r="K334" i="2" s="1"/>
  <c r="H334" i="2"/>
  <c r="J334" i="2" s="1"/>
  <c r="H333" i="3"/>
  <c r="J333" i="3" s="1"/>
  <c r="L333" i="3" s="1"/>
  <c r="I333" i="3"/>
  <c r="K333" i="3" s="1"/>
  <c r="M333" i="3" s="1"/>
  <c r="L334" i="2" l="1"/>
  <c r="D335" i="2"/>
  <c r="M334" i="2"/>
  <c r="E335" i="2"/>
  <c r="E334" i="3"/>
  <c r="D334" i="3"/>
  <c r="F335" i="2" l="1"/>
  <c r="G335" i="2"/>
  <c r="F334" i="3"/>
  <c r="G334" i="3"/>
  <c r="H335" i="2" l="1"/>
  <c r="J335" i="2" s="1"/>
  <c r="I335" i="2"/>
  <c r="K335" i="2" s="1"/>
  <c r="I334" i="3"/>
  <c r="K334" i="3" s="1"/>
  <c r="M334" i="3" s="1"/>
  <c r="H334" i="3"/>
  <c r="J334" i="3" s="1"/>
  <c r="L334" i="3" s="1"/>
  <c r="M335" i="2" l="1"/>
  <c r="E336" i="2"/>
  <c r="L335" i="2"/>
  <c r="D336" i="2"/>
  <c r="D335" i="3"/>
  <c r="E335" i="3"/>
  <c r="F336" i="2" l="1"/>
  <c r="G336" i="2"/>
  <c r="G335" i="3"/>
  <c r="F335" i="3"/>
  <c r="H336" i="2" l="1"/>
  <c r="J336" i="2" s="1"/>
  <c r="I336" i="2"/>
  <c r="K336" i="2" s="1"/>
  <c r="H335" i="3"/>
  <c r="J335" i="3" s="1"/>
  <c r="L335" i="3" s="1"/>
  <c r="I335" i="3"/>
  <c r="K335" i="3" s="1"/>
  <c r="M335" i="3" s="1"/>
  <c r="M336" i="2" l="1"/>
  <c r="E337" i="2"/>
  <c r="L336" i="2"/>
  <c r="D337" i="2"/>
  <c r="E336" i="3"/>
  <c r="D336" i="3"/>
  <c r="F337" i="2" l="1"/>
  <c r="G337" i="2"/>
  <c r="G336" i="3"/>
  <c r="F336" i="3"/>
  <c r="I337" i="2" l="1"/>
  <c r="K337" i="2" s="1"/>
  <c r="H337" i="2"/>
  <c r="J337" i="2" s="1"/>
  <c r="H336" i="3"/>
  <c r="J336" i="3" s="1"/>
  <c r="L336" i="3" s="1"/>
  <c r="I336" i="3"/>
  <c r="K336" i="3" s="1"/>
  <c r="M336" i="3" s="1"/>
  <c r="L337" i="2" l="1"/>
  <c r="D338" i="2"/>
  <c r="M337" i="2"/>
  <c r="E338" i="2"/>
  <c r="E337" i="3"/>
  <c r="D337" i="3"/>
  <c r="F338" i="2" l="1"/>
  <c r="G338" i="2"/>
  <c r="G337" i="3"/>
  <c r="F337" i="3"/>
  <c r="I338" i="2" l="1"/>
  <c r="K338" i="2" s="1"/>
  <c r="H338" i="2"/>
  <c r="J338" i="2" s="1"/>
  <c r="I337" i="3"/>
  <c r="K337" i="3" s="1"/>
  <c r="M337" i="3" s="1"/>
  <c r="H337" i="3"/>
  <c r="J337" i="3" s="1"/>
  <c r="L337" i="3" s="1"/>
  <c r="L338" i="2" l="1"/>
  <c r="D339" i="2"/>
  <c r="M338" i="2"/>
  <c r="E339" i="2"/>
  <c r="D338" i="3"/>
  <c r="E338" i="3"/>
  <c r="F339" i="2" l="1"/>
  <c r="G339" i="2"/>
  <c r="F338" i="3"/>
  <c r="G338" i="3"/>
  <c r="I339" i="2" l="1"/>
  <c r="K339" i="2" s="1"/>
  <c r="H339" i="2"/>
  <c r="J339" i="2" s="1"/>
  <c r="I338" i="3"/>
  <c r="K338" i="3" s="1"/>
  <c r="M338" i="3" s="1"/>
  <c r="H338" i="3"/>
  <c r="J338" i="3" s="1"/>
  <c r="L338" i="3" s="1"/>
  <c r="L339" i="2" l="1"/>
  <c r="D340" i="2"/>
  <c r="M339" i="2"/>
  <c r="E340" i="2"/>
  <c r="D339" i="3"/>
  <c r="E339" i="3"/>
  <c r="F340" i="2" l="1"/>
  <c r="G340" i="2"/>
  <c r="G339" i="3"/>
  <c r="F339" i="3"/>
  <c r="I340" i="2" l="1"/>
  <c r="K340" i="2" s="1"/>
  <c r="H340" i="2"/>
  <c r="J340" i="2" s="1"/>
  <c r="I339" i="3"/>
  <c r="K339" i="3" s="1"/>
  <c r="M339" i="3" s="1"/>
  <c r="H339" i="3"/>
  <c r="J339" i="3" s="1"/>
  <c r="L339" i="3" s="1"/>
  <c r="L340" i="2" l="1"/>
  <c r="D341" i="2"/>
  <c r="M340" i="2"/>
  <c r="E341" i="2"/>
  <c r="D340" i="3"/>
  <c r="E340" i="3"/>
  <c r="F341" i="2" l="1"/>
  <c r="G341" i="2"/>
  <c r="F340" i="3"/>
  <c r="G340" i="3"/>
  <c r="I341" i="2" l="1"/>
  <c r="K341" i="2" s="1"/>
  <c r="H341" i="2"/>
  <c r="J341" i="2" s="1"/>
  <c r="H340" i="3"/>
  <c r="J340" i="3" s="1"/>
  <c r="L340" i="3" s="1"/>
  <c r="I340" i="3"/>
  <c r="K340" i="3" s="1"/>
  <c r="M340" i="3" s="1"/>
  <c r="L341" i="2" l="1"/>
  <c r="D342" i="2"/>
  <c r="M341" i="2"/>
  <c r="E342" i="2"/>
  <c r="E341" i="3"/>
  <c r="D341" i="3"/>
  <c r="F342" i="2" l="1"/>
  <c r="G342" i="2"/>
  <c r="G341" i="3"/>
  <c r="F341" i="3"/>
  <c r="I342" i="2" l="1"/>
  <c r="K342" i="2" s="1"/>
  <c r="H342" i="2"/>
  <c r="J342" i="2" s="1"/>
  <c r="I341" i="3"/>
  <c r="K341" i="3" s="1"/>
  <c r="M341" i="3" s="1"/>
  <c r="H341" i="3"/>
  <c r="J341" i="3" s="1"/>
  <c r="L341" i="3" s="1"/>
  <c r="L342" i="2" l="1"/>
  <c r="D343" i="2"/>
  <c r="M342" i="2"/>
  <c r="E343" i="2"/>
  <c r="D342" i="3"/>
  <c r="E342" i="3"/>
  <c r="F343" i="2" l="1"/>
  <c r="G343" i="2"/>
  <c r="F342" i="3"/>
  <c r="G342" i="3"/>
  <c r="I343" i="2" l="1"/>
  <c r="K343" i="2" s="1"/>
  <c r="H343" i="2"/>
  <c r="J343" i="2" s="1"/>
  <c r="I342" i="3"/>
  <c r="K342" i="3" s="1"/>
  <c r="M342" i="3" s="1"/>
  <c r="H342" i="3"/>
  <c r="J342" i="3" s="1"/>
  <c r="L342" i="3" s="1"/>
  <c r="L343" i="2" l="1"/>
  <c r="D344" i="2"/>
  <c r="M343" i="2"/>
  <c r="E344" i="2"/>
  <c r="D343" i="3"/>
  <c r="E343" i="3"/>
  <c r="F344" i="2" l="1"/>
  <c r="G344" i="2"/>
  <c r="G343" i="3"/>
  <c r="F343" i="3"/>
  <c r="H344" i="2" l="1"/>
  <c r="J344" i="2" s="1"/>
  <c r="I344" i="2"/>
  <c r="K344" i="2" s="1"/>
  <c r="H343" i="3"/>
  <c r="J343" i="3" s="1"/>
  <c r="L343" i="3" s="1"/>
  <c r="I343" i="3"/>
  <c r="K343" i="3" s="1"/>
  <c r="M343" i="3" s="1"/>
  <c r="M344" i="2" l="1"/>
  <c r="E345" i="2"/>
  <c r="L344" i="2"/>
  <c r="D345" i="2"/>
  <c r="E344" i="3"/>
  <c r="D344" i="3"/>
  <c r="F345" i="2" l="1"/>
  <c r="G345" i="2"/>
  <c r="G344" i="3"/>
  <c r="F344" i="3"/>
  <c r="I345" i="2" l="1"/>
  <c r="K345" i="2" s="1"/>
  <c r="H345" i="2"/>
  <c r="J345" i="2" s="1"/>
  <c r="H344" i="3"/>
  <c r="J344" i="3" s="1"/>
  <c r="L344" i="3" s="1"/>
  <c r="I344" i="3"/>
  <c r="K344" i="3" s="1"/>
  <c r="M344" i="3" s="1"/>
  <c r="L345" i="2" l="1"/>
  <c r="D346" i="2"/>
  <c r="M345" i="2"/>
  <c r="E346" i="2"/>
  <c r="E345" i="3"/>
  <c r="D345" i="3"/>
  <c r="F346" i="2" l="1"/>
  <c r="G346" i="2"/>
  <c r="G345" i="3"/>
  <c r="F345" i="3"/>
  <c r="I346" i="2" l="1"/>
  <c r="K346" i="2" s="1"/>
  <c r="H346" i="2"/>
  <c r="J346" i="2" s="1"/>
  <c r="I345" i="3"/>
  <c r="K345" i="3" s="1"/>
  <c r="M345" i="3" s="1"/>
  <c r="H345" i="3"/>
  <c r="J345" i="3" s="1"/>
  <c r="L345" i="3" s="1"/>
  <c r="L346" i="2" l="1"/>
  <c r="D347" i="2"/>
  <c r="M346" i="2"/>
  <c r="E347" i="2"/>
  <c r="D346" i="3"/>
  <c r="E346" i="3"/>
  <c r="F347" i="2" l="1"/>
  <c r="G347" i="2"/>
  <c r="F346" i="3"/>
  <c r="G346" i="3"/>
  <c r="H347" i="2" l="1"/>
  <c r="J347" i="2" s="1"/>
  <c r="I347" i="2"/>
  <c r="K347" i="2" s="1"/>
  <c r="I346" i="3"/>
  <c r="K346" i="3" s="1"/>
  <c r="M346" i="3" s="1"/>
  <c r="H346" i="3"/>
  <c r="J346" i="3" s="1"/>
  <c r="L346" i="3" s="1"/>
  <c r="M347" i="2" l="1"/>
  <c r="E348" i="2"/>
  <c r="L347" i="2"/>
  <c r="D348" i="2"/>
  <c r="D347" i="3"/>
  <c r="E347" i="3"/>
  <c r="F348" i="2" l="1"/>
  <c r="G348" i="2"/>
  <c r="G347" i="3"/>
  <c r="F347" i="3"/>
  <c r="H348" i="2" l="1"/>
  <c r="J348" i="2" s="1"/>
  <c r="I348" i="2"/>
  <c r="K348" i="2" s="1"/>
  <c r="I347" i="3"/>
  <c r="K347" i="3" s="1"/>
  <c r="M347" i="3" s="1"/>
  <c r="H347" i="3"/>
  <c r="J347" i="3" s="1"/>
  <c r="L347" i="3" s="1"/>
  <c r="M348" i="2" l="1"/>
  <c r="E349" i="2"/>
  <c r="L348" i="2"/>
  <c r="D349" i="2"/>
  <c r="D348" i="3"/>
  <c r="E348" i="3"/>
  <c r="F349" i="2" l="1"/>
  <c r="G349" i="2"/>
  <c r="G348" i="3"/>
  <c r="F348" i="3"/>
  <c r="I349" i="2" l="1"/>
  <c r="K349" i="2" s="1"/>
  <c r="H349" i="2"/>
  <c r="J349" i="2" s="1"/>
  <c r="H348" i="3"/>
  <c r="J348" i="3" s="1"/>
  <c r="L348" i="3" s="1"/>
  <c r="I348" i="3"/>
  <c r="K348" i="3" s="1"/>
  <c r="M348" i="3" s="1"/>
  <c r="L349" i="2" l="1"/>
  <c r="D350" i="2"/>
  <c r="M349" i="2"/>
  <c r="E350" i="2"/>
  <c r="E349" i="3"/>
  <c r="D349" i="3"/>
  <c r="F350" i="2" l="1"/>
  <c r="G350" i="2"/>
  <c r="G349" i="3"/>
  <c r="F349" i="3"/>
  <c r="I350" i="2" l="1"/>
  <c r="K350" i="2" s="1"/>
  <c r="H350" i="2"/>
  <c r="J350" i="2" s="1"/>
  <c r="I349" i="3"/>
  <c r="K349" i="3" s="1"/>
  <c r="M349" i="3" s="1"/>
  <c r="H349" i="3"/>
  <c r="J349" i="3" s="1"/>
  <c r="L349" i="3" s="1"/>
  <c r="L350" i="2" l="1"/>
  <c r="D351" i="2"/>
  <c r="M350" i="2"/>
  <c r="E351" i="2"/>
  <c r="D350" i="3"/>
  <c r="E350" i="3"/>
  <c r="F351" i="2" l="1"/>
  <c r="G351" i="2"/>
  <c r="F350" i="3"/>
  <c r="G350" i="3"/>
  <c r="I351" i="2" l="1"/>
  <c r="K351" i="2" s="1"/>
  <c r="H351" i="2"/>
  <c r="J351" i="2" s="1"/>
  <c r="I350" i="3"/>
  <c r="K350" i="3" s="1"/>
  <c r="M350" i="3" s="1"/>
  <c r="H350" i="3"/>
  <c r="J350" i="3" s="1"/>
  <c r="L350" i="3" s="1"/>
  <c r="L351" i="2" l="1"/>
  <c r="D352" i="2"/>
  <c r="M351" i="2"/>
  <c r="E352" i="2"/>
  <c r="D351" i="3"/>
  <c r="E351" i="3"/>
  <c r="F352" i="2" l="1"/>
  <c r="G352" i="2"/>
  <c r="G351" i="3"/>
  <c r="F351" i="3"/>
  <c r="I352" i="2" l="1"/>
  <c r="K352" i="2" s="1"/>
  <c r="H352" i="2"/>
  <c r="J352" i="2" s="1"/>
  <c r="H351" i="3"/>
  <c r="J351" i="3" s="1"/>
  <c r="L351" i="3" s="1"/>
  <c r="I351" i="3"/>
  <c r="K351" i="3" s="1"/>
  <c r="M351" i="3" s="1"/>
  <c r="L352" i="2" l="1"/>
  <c r="D353" i="2"/>
  <c r="M352" i="2"/>
  <c r="E353" i="2"/>
  <c r="E352" i="3"/>
  <c r="D352" i="3"/>
  <c r="F353" i="2" l="1"/>
  <c r="G353" i="2"/>
  <c r="G352" i="3"/>
  <c r="F352" i="3"/>
  <c r="I353" i="2" l="1"/>
  <c r="K353" i="2" s="1"/>
  <c r="H353" i="2"/>
  <c r="J353" i="2" s="1"/>
  <c r="H352" i="3"/>
  <c r="J352" i="3" s="1"/>
  <c r="L352" i="3" s="1"/>
  <c r="I352" i="3"/>
  <c r="K352" i="3" s="1"/>
  <c r="M352" i="3" s="1"/>
  <c r="L353" i="2" l="1"/>
  <c r="D354" i="2"/>
  <c r="M353" i="2"/>
  <c r="E354" i="2"/>
  <c r="E353" i="3"/>
  <c r="D353" i="3"/>
  <c r="F354" i="2" l="1"/>
  <c r="G354" i="2"/>
  <c r="G353" i="3"/>
  <c r="F353" i="3"/>
  <c r="I354" i="2" l="1"/>
  <c r="K354" i="2" s="1"/>
  <c r="H354" i="2"/>
  <c r="J354" i="2" s="1"/>
  <c r="I353" i="3"/>
  <c r="K353" i="3" s="1"/>
  <c r="M353" i="3" s="1"/>
  <c r="H353" i="3"/>
  <c r="J353" i="3" s="1"/>
  <c r="L353" i="3" s="1"/>
  <c r="L354" i="2" l="1"/>
  <c r="D355" i="2"/>
  <c r="M354" i="2"/>
  <c r="E355" i="2"/>
  <c r="D354" i="3"/>
  <c r="E354" i="3"/>
  <c r="F355" i="2" l="1"/>
  <c r="G355" i="2"/>
  <c r="F354" i="3"/>
  <c r="G354" i="3"/>
  <c r="H355" i="2" l="1"/>
  <c r="J355" i="2" s="1"/>
  <c r="I355" i="2"/>
  <c r="K355" i="2" s="1"/>
  <c r="I354" i="3"/>
  <c r="K354" i="3" s="1"/>
  <c r="M354" i="3" s="1"/>
  <c r="H354" i="3"/>
  <c r="J354" i="3" s="1"/>
  <c r="L354" i="3" s="1"/>
  <c r="M355" i="2" l="1"/>
  <c r="E356" i="2"/>
  <c r="L355" i="2"/>
  <c r="D356" i="2"/>
  <c r="D355" i="3"/>
  <c r="E355" i="3"/>
  <c r="F356" i="2" l="1"/>
  <c r="G356" i="2"/>
  <c r="G355" i="3"/>
  <c r="F355" i="3"/>
  <c r="H356" i="2" l="1"/>
  <c r="J356" i="2" s="1"/>
  <c r="I356" i="2"/>
  <c r="K356" i="2" s="1"/>
  <c r="I355" i="3"/>
  <c r="K355" i="3" s="1"/>
  <c r="M355" i="3" s="1"/>
  <c r="H355" i="3"/>
  <c r="J355" i="3" s="1"/>
  <c r="L355" i="3" s="1"/>
  <c r="M356" i="2" l="1"/>
  <c r="E357" i="2"/>
  <c r="L356" i="2"/>
  <c r="D357" i="2"/>
  <c r="D356" i="3"/>
  <c r="E356" i="3"/>
  <c r="F357" i="2" l="1"/>
  <c r="G357" i="2"/>
  <c r="F356" i="3"/>
  <c r="G356" i="3"/>
  <c r="I357" i="2" l="1"/>
  <c r="K357" i="2" s="1"/>
  <c r="H357" i="2"/>
  <c r="J357" i="2" s="1"/>
  <c r="H356" i="3"/>
  <c r="J356" i="3" s="1"/>
  <c r="L356" i="3" s="1"/>
  <c r="I356" i="3"/>
  <c r="K356" i="3" s="1"/>
  <c r="M356" i="3" s="1"/>
  <c r="L357" i="2" l="1"/>
  <c r="D358" i="2"/>
  <c r="M357" i="2"/>
  <c r="E358" i="2"/>
  <c r="E357" i="3"/>
  <c r="D357" i="3"/>
  <c r="F358" i="2" l="1"/>
  <c r="G358" i="2"/>
  <c r="G357" i="3"/>
  <c r="F357" i="3"/>
  <c r="I358" i="2" l="1"/>
  <c r="K358" i="2" s="1"/>
  <c r="H358" i="2"/>
  <c r="J358" i="2" s="1"/>
  <c r="I357" i="3"/>
  <c r="K357" i="3" s="1"/>
  <c r="M357" i="3" s="1"/>
  <c r="H357" i="3"/>
  <c r="J357" i="3" s="1"/>
  <c r="L357" i="3" s="1"/>
  <c r="L358" i="2" l="1"/>
  <c r="D359" i="2"/>
  <c r="M358" i="2"/>
  <c r="E359" i="2"/>
  <c r="D358" i="3"/>
  <c r="E358" i="3"/>
  <c r="F359" i="2" l="1"/>
  <c r="G359" i="2"/>
  <c r="F358" i="3"/>
  <c r="G358" i="3"/>
  <c r="I359" i="2" l="1"/>
  <c r="K359" i="2" s="1"/>
  <c r="H359" i="2"/>
  <c r="J359" i="2" s="1"/>
  <c r="I358" i="3"/>
  <c r="K358" i="3" s="1"/>
  <c r="M358" i="3" s="1"/>
  <c r="H358" i="3"/>
  <c r="J358" i="3" s="1"/>
  <c r="L358" i="3" s="1"/>
  <c r="L359" i="2" l="1"/>
  <c r="D360" i="2"/>
  <c r="M359" i="2"/>
  <c r="E360" i="2"/>
  <c r="D359" i="3"/>
  <c r="E359" i="3"/>
  <c r="F360" i="2" l="1"/>
  <c r="G360" i="2"/>
  <c r="G359" i="3"/>
  <c r="F359" i="3"/>
  <c r="I360" i="2" l="1"/>
  <c r="K360" i="2" s="1"/>
  <c r="H360" i="2"/>
  <c r="J360" i="2" s="1"/>
  <c r="H359" i="3"/>
  <c r="J359" i="3" s="1"/>
  <c r="L359" i="3" s="1"/>
  <c r="I359" i="3"/>
  <c r="K359" i="3" s="1"/>
  <c r="M359" i="3" s="1"/>
  <c r="L360" i="2" l="1"/>
  <c r="D361" i="2"/>
  <c r="M360" i="2"/>
  <c r="E361" i="2"/>
  <c r="E360" i="3"/>
  <c r="D360" i="3"/>
  <c r="F361" i="2" l="1"/>
  <c r="G361" i="2"/>
  <c r="G360" i="3"/>
  <c r="F360" i="3"/>
  <c r="I361" i="2" l="1"/>
  <c r="K361" i="2" s="1"/>
  <c r="H361" i="2"/>
  <c r="J361" i="2" s="1"/>
  <c r="H360" i="3"/>
  <c r="J360" i="3" s="1"/>
  <c r="L360" i="3" s="1"/>
  <c r="I360" i="3"/>
  <c r="K360" i="3" s="1"/>
  <c r="M360" i="3" s="1"/>
  <c r="L361" i="2" l="1"/>
  <c r="D362" i="2"/>
  <c r="M361" i="2"/>
  <c r="E362" i="2"/>
  <c r="E361" i="3"/>
  <c r="D361" i="3"/>
  <c r="F362" i="2" l="1"/>
  <c r="G362" i="2"/>
  <c r="G361" i="3"/>
  <c r="F361" i="3"/>
  <c r="I362" i="2" l="1"/>
  <c r="K362" i="2" s="1"/>
  <c r="H362" i="2"/>
  <c r="J362" i="2" s="1"/>
  <c r="I361" i="3"/>
  <c r="K361" i="3" s="1"/>
  <c r="M361" i="3" s="1"/>
  <c r="H361" i="3"/>
  <c r="J361" i="3" s="1"/>
  <c r="L361" i="3" s="1"/>
  <c r="L362" i="2" l="1"/>
  <c r="D363" i="2"/>
  <c r="M362" i="2"/>
  <c r="E363" i="2"/>
  <c r="D362" i="3"/>
  <c r="E362" i="3"/>
  <c r="F363" i="2" l="1"/>
  <c r="G363" i="2"/>
  <c r="F362" i="3"/>
  <c r="G362" i="3"/>
  <c r="H363" i="2" l="1"/>
  <c r="J363" i="2" s="1"/>
  <c r="I363" i="2"/>
  <c r="K363" i="2" s="1"/>
  <c r="I362" i="3"/>
  <c r="K362" i="3" s="1"/>
  <c r="M362" i="3" s="1"/>
  <c r="H362" i="3"/>
  <c r="J362" i="3" s="1"/>
  <c r="L362" i="3" s="1"/>
  <c r="M363" i="2" l="1"/>
  <c r="E364" i="2"/>
  <c r="L363" i="2"/>
  <c r="D364" i="2"/>
  <c r="D363" i="3"/>
  <c r="E363" i="3"/>
  <c r="F364" i="2" l="1"/>
  <c r="G364" i="2"/>
  <c r="G363" i="3"/>
  <c r="F363" i="3"/>
  <c r="H364" i="2" l="1"/>
  <c r="J364" i="2" s="1"/>
  <c r="I364" i="2"/>
  <c r="K364" i="2" s="1"/>
  <c r="I363" i="3"/>
  <c r="K363" i="3" s="1"/>
  <c r="M363" i="3" s="1"/>
  <c r="H363" i="3"/>
  <c r="J363" i="3" s="1"/>
  <c r="L363" i="3" s="1"/>
  <c r="M364" i="2" l="1"/>
  <c r="E365" i="2"/>
  <c r="L364" i="2"/>
  <c r="D365" i="2"/>
  <c r="D364" i="3"/>
  <c r="E364" i="3"/>
  <c r="F365" i="2" l="1"/>
  <c r="G365" i="2"/>
  <c r="G364" i="3"/>
  <c r="F364" i="3"/>
  <c r="I365" i="2" l="1"/>
  <c r="K365" i="2" s="1"/>
  <c r="H365" i="2"/>
  <c r="J365" i="2" s="1"/>
  <c r="H364" i="3"/>
  <c r="J364" i="3" s="1"/>
  <c r="L364" i="3" s="1"/>
  <c r="I364" i="3"/>
  <c r="K364" i="3" s="1"/>
  <c r="M364" i="3" s="1"/>
  <c r="L365" i="2" l="1"/>
  <c r="D366" i="2"/>
  <c r="M365" i="2"/>
  <c r="E366" i="2"/>
  <c r="E365" i="3"/>
  <c r="D365" i="3"/>
  <c r="F366" i="2" l="1"/>
  <c r="G366" i="2"/>
  <c r="G365" i="3"/>
  <c r="F365" i="3"/>
  <c r="I366" i="2" l="1"/>
  <c r="K366" i="2" s="1"/>
  <c r="H366" i="2"/>
  <c r="J366" i="2" s="1"/>
  <c r="I365" i="3"/>
  <c r="K365" i="3" s="1"/>
  <c r="M365" i="3" s="1"/>
  <c r="H365" i="3"/>
  <c r="J365" i="3" s="1"/>
  <c r="L365" i="3" s="1"/>
  <c r="L366" i="2" l="1"/>
  <c r="D367" i="2"/>
  <c r="M366" i="2"/>
  <c r="E367" i="2"/>
  <c r="D366" i="3"/>
  <c r="E366" i="3"/>
  <c r="F367" i="2" l="1"/>
  <c r="O12" i="2" s="1"/>
  <c r="G367" i="2"/>
  <c r="F366" i="3"/>
  <c r="G366" i="3"/>
  <c r="P9" i="2" l="1"/>
  <c r="I367" i="2"/>
  <c r="K367" i="2" s="1"/>
  <c r="H367" i="2"/>
  <c r="J367" i="2" s="1"/>
  <c r="I366" i="3"/>
  <c r="K366" i="3" s="1"/>
  <c r="M366" i="3" s="1"/>
  <c r="H366" i="3"/>
  <c r="J366" i="3" s="1"/>
  <c r="L366" i="3" s="1"/>
  <c r="P8" i="2" l="1"/>
  <c r="M367" i="2"/>
  <c r="P7" i="2"/>
  <c r="L367" i="2"/>
  <c r="D367" i="3"/>
  <c r="E367" i="3"/>
  <c r="G367" i="3" l="1"/>
  <c r="F367" i="3"/>
  <c r="H367" i="3" l="1"/>
  <c r="J367" i="3" s="1"/>
  <c r="L367" i="3" s="1"/>
  <c r="I367" i="3"/>
  <c r="K367" i="3" s="1"/>
  <c r="M36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2D2D1-3DA0-4DD5-9AD3-D64012727163}" keepAlive="1" name="Zapytanie — lpg" description="Połączenie z zapytaniem „lpg” w skoroszycie." type="5" refreshedVersion="0" background="1">
    <dbPr connection="Provider=Microsoft.Mashup.OleDb.1;Data Source=$Workbook$;Location=lpg;Extended Properties=&quot;&quot;" command="SELECT * FROM [lpg]"/>
  </connection>
</connections>
</file>

<file path=xl/sharedStrings.xml><?xml version="1.0" encoding="utf-8"?>
<sst xmlns="http://schemas.openxmlformats.org/spreadsheetml/2006/main" count="56" uniqueCount="26">
  <si>
    <t>data</t>
  </si>
  <si>
    <t>km</t>
  </si>
  <si>
    <t>paliwo</t>
  </si>
  <si>
    <t>pojemnosc</t>
  </si>
  <si>
    <t>spalanie</t>
  </si>
  <si>
    <t>Pb95</t>
  </si>
  <si>
    <t>LPG</t>
  </si>
  <si>
    <t>pb</t>
  </si>
  <si>
    <t>lpg</t>
  </si>
  <si>
    <t>rano</t>
  </si>
  <si>
    <t>naped</t>
  </si>
  <si>
    <t>spalone</t>
  </si>
  <si>
    <t>d_tyg</t>
  </si>
  <si>
    <t>wieczorem</t>
  </si>
  <si>
    <t>tankowanie</t>
  </si>
  <si>
    <t>Zadanie 1</t>
  </si>
  <si>
    <t>PB</t>
  </si>
  <si>
    <t>tylko LPG</t>
  </si>
  <si>
    <t>Zadanie 2</t>
  </si>
  <si>
    <t>czy &lt; 5,25</t>
  </si>
  <si>
    <t>Zadanie 3</t>
  </si>
  <si>
    <t>koszt l</t>
  </si>
  <si>
    <t>koszt</t>
  </si>
  <si>
    <t>LPG i PB</t>
  </si>
  <si>
    <t>lacznie przejechanych</t>
  </si>
  <si>
    <t>spalone l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</si>
</sst>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14" fontId="0" fillId="3" borderId="1" xfId="0" applyNumberFormat="1" applyFont="1" applyFill="1" applyBorder="1"/>
    <xf numFmtId="0" fontId="0" fillId="0" borderId="7" xfId="0" applyBorder="1" applyAlignment="1">
      <alignment horizontal="center"/>
    </xf>
    <xf numFmtId="0" fontId="0" fillId="3" borderId="5" xfId="0" applyNumberFormat="1" applyFont="1" applyFill="1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1" fillId="2" borderId="0" xfId="0" applyFont="1" applyFill="1" applyBorder="1"/>
    <xf numFmtId="0" fontId="0" fillId="3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stanu zbiornika</a:t>
            </a:r>
            <a:r>
              <a:rPr lang="pl-PL" baseline="0"/>
              <a:t> LPG przed i po podróży w pierwszych 31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lpg!$E$3:$E$33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0-4B83-8DE2-4A7A13883DE1}"/>
            </c:ext>
          </c:extLst>
        </c:ser>
        <c:ser>
          <c:idx val="1"/>
          <c:order val="1"/>
          <c:tx>
            <c:v>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lpg!$K$3:$K$33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50-4B83-8DE2-4A7A1388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09599"/>
        <c:axId val="863906687"/>
      </c:scatterChart>
      <c:valAx>
        <c:axId val="863909599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906687"/>
        <c:crosses val="autoZero"/>
        <c:crossBetween val="midCat"/>
      </c:valAx>
      <c:valAx>
        <c:axId val="8639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9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354438</xdr:colOff>
      <xdr:row>4</xdr:row>
      <xdr:rowOff>114270</xdr:rowOff>
    </xdr:from>
    <xdr:to>
      <xdr:col>25</xdr:col>
      <xdr:colOff>108529</xdr:colOff>
      <xdr:row>20</xdr:row>
      <xdr:rowOff>76827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FD3CC9-1477-4397-B676-D5D73F1F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75FC-FA9C-4FAE-BF3A-BC555ADDCDF0}">
  <dimension ref="A1:R367"/>
  <sheetViews>
    <sheetView topLeftCell="B1" zoomScale="115" zoomScaleNormal="115"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0.5703125" customWidth="1"/>
    <col min="3" max="3" width="6" bestFit="1" customWidth="1"/>
    <col min="15" max="15" width="11.140625" bestFit="1" customWidth="1"/>
  </cols>
  <sheetData>
    <row r="1" spans="1:18" x14ac:dyDescent="0.25">
      <c r="D1" s="5" t="s">
        <v>9</v>
      </c>
      <c r="E1" s="5"/>
      <c r="F1" s="4"/>
      <c r="G1" s="4"/>
      <c r="H1" s="16" t="s">
        <v>11</v>
      </c>
      <c r="I1" s="16"/>
      <c r="J1" s="16" t="s">
        <v>13</v>
      </c>
      <c r="K1" s="16"/>
      <c r="L1" s="19" t="s">
        <v>14</v>
      </c>
      <c r="M1" s="19"/>
      <c r="N1" s="18"/>
    </row>
    <row r="2" spans="1:18" x14ac:dyDescent="0.25">
      <c r="A2" s="6" t="s">
        <v>0</v>
      </c>
      <c r="B2" s="7" t="s">
        <v>12</v>
      </c>
      <c r="C2" s="7" t="s">
        <v>1</v>
      </c>
      <c r="D2" s="7" t="s">
        <v>7</v>
      </c>
      <c r="E2" s="7" t="s">
        <v>8</v>
      </c>
      <c r="F2" s="7" t="s">
        <v>19</v>
      </c>
      <c r="G2" s="8" t="s">
        <v>10</v>
      </c>
      <c r="H2" s="8" t="s">
        <v>7</v>
      </c>
      <c r="I2" s="8" t="s">
        <v>8</v>
      </c>
      <c r="J2" s="8" t="s">
        <v>7</v>
      </c>
      <c r="K2" s="8" t="s">
        <v>8</v>
      </c>
      <c r="L2" s="20" t="s">
        <v>7</v>
      </c>
      <c r="M2" s="20" t="s">
        <v>8</v>
      </c>
      <c r="P2" t="s">
        <v>2</v>
      </c>
      <c r="Q2" t="s">
        <v>3</v>
      </c>
      <c r="R2" t="s">
        <v>4</v>
      </c>
    </row>
    <row r="3" spans="1:18" x14ac:dyDescent="0.25">
      <c r="A3" s="9">
        <v>41640</v>
      </c>
      <c r="B3" s="17">
        <f>WEEKDAY(A3,2)</f>
        <v>3</v>
      </c>
      <c r="C3" s="10">
        <v>159</v>
      </c>
      <c r="D3" s="10">
        <v>45</v>
      </c>
      <c r="E3" s="10">
        <v>30</v>
      </c>
      <c r="F3" s="10" t="b">
        <f>E3&lt;5.25</f>
        <v>0</v>
      </c>
      <c r="G3" s="11" t="str">
        <f>IF(lpg!$E3&gt;15,"LPG","PL")</f>
        <v>LPG</v>
      </c>
      <c r="H3" s="11">
        <f>ROUND(IF(G3="PL",$R$3*C3/2/100,0),2)</f>
        <v>0</v>
      </c>
      <c r="I3" s="11">
        <f>ROUND(IF(G3="PL",$R$4*C3/2/100,C3*$R$4/100),2)</f>
        <v>14.31</v>
      </c>
      <c r="J3" s="11">
        <f>D3-H3</f>
        <v>45</v>
      </c>
      <c r="K3" s="11">
        <f>E3-I3</f>
        <v>15.69</v>
      </c>
      <c r="L3" s="21">
        <f>IF(AND(B3=4,J3&lt;40),$Q$3-J3,0)</f>
        <v>0</v>
      </c>
      <c r="M3" s="21">
        <f>IF(K3&lt;5,$Q$4-K3,0)</f>
        <v>0</v>
      </c>
      <c r="P3" t="s">
        <v>5</v>
      </c>
      <c r="Q3">
        <v>45</v>
      </c>
      <c r="R3">
        <v>6</v>
      </c>
    </row>
    <row r="4" spans="1:18" x14ac:dyDescent="0.25">
      <c r="A4" s="12">
        <v>41641</v>
      </c>
      <c r="B4" s="17">
        <f t="shared" ref="B4:B67" si="0">WEEKDAY(A4,2)</f>
        <v>4</v>
      </c>
      <c r="C4" s="13">
        <v>82</v>
      </c>
      <c r="D4" s="13">
        <f>J3+L3</f>
        <v>45</v>
      </c>
      <c r="E4" s="13">
        <f>K3+M3</f>
        <v>15.69</v>
      </c>
      <c r="F4" s="10" t="b">
        <f t="shared" ref="F4:F67" si="1">E4&lt;5.25</f>
        <v>0</v>
      </c>
      <c r="G4" s="14" t="str">
        <f>IF(lpg!$E4&gt;15,"LPG","PL")</f>
        <v>LPG</v>
      </c>
      <c r="H4" s="11">
        <f t="shared" ref="H4:H67" si="2">ROUND(IF(G4="PL",$R$3*C4/2/100,0),2)</f>
        <v>0</v>
      </c>
      <c r="I4" s="11">
        <f>ROUND(IF(G4="PL",$R$4*C4/2/100,C4*$R$4/100),2)</f>
        <v>7.38</v>
      </c>
      <c r="J4" s="11">
        <f t="shared" ref="J4:J67" si="3">D4-H4</f>
        <v>45</v>
      </c>
      <c r="K4" s="11">
        <f t="shared" ref="K4:K67" si="4">E4-I4</f>
        <v>8.3099999999999987</v>
      </c>
      <c r="L4" s="21">
        <f t="shared" ref="L4:L67" si="5">IF(AND(B4=4,J4&lt;40),$Q$3-J4,0)</f>
        <v>0</v>
      </c>
      <c r="M4" s="21">
        <f t="shared" ref="M4:M67" si="6">IF(K4&lt;5,$Q$4-K4,0)</f>
        <v>0</v>
      </c>
      <c r="P4" t="s">
        <v>6</v>
      </c>
      <c r="Q4">
        <v>30</v>
      </c>
      <c r="R4">
        <v>9</v>
      </c>
    </row>
    <row r="5" spans="1:18" x14ac:dyDescent="0.25">
      <c r="A5" s="9">
        <v>41642</v>
      </c>
      <c r="B5" s="17">
        <f t="shared" si="0"/>
        <v>5</v>
      </c>
      <c r="C5" s="10">
        <v>108</v>
      </c>
      <c r="D5" s="13">
        <f t="shared" ref="D5:D68" si="7">J4+L4</f>
        <v>45</v>
      </c>
      <c r="E5" s="13">
        <f t="shared" ref="E5:E68" si="8">K4+M4</f>
        <v>8.3099999999999987</v>
      </c>
      <c r="F5" s="10" t="b">
        <f t="shared" si="1"/>
        <v>0</v>
      </c>
      <c r="G5" s="11" t="str">
        <f>IF(lpg!$E5&gt;15,"LPG","PL")</f>
        <v>PL</v>
      </c>
      <c r="H5" s="11">
        <f t="shared" si="2"/>
        <v>3.24</v>
      </c>
      <c r="I5" s="11">
        <f>ROUND(IF(G5="PL",$R$4*C5/2/100,C5*$R$4/100),2)</f>
        <v>4.8600000000000003</v>
      </c>
      <c r="J5" s="11">
        <f t="shared" si="3"/>
        <v>41.76</v>
      </c>
      <c r="K5" s="11">
        <f t="shared" si="4"/>
        <v>3.4499999999999984</v>
      </c>
      <c r="L5" s="21">
        <f t="shared" si="5"/>
        <v>0</v>
      </c>
      <c r="M5" s="21">
        <f t="shared" si="6"/>
        <v>26.55</v>
      </c>
    </row>
    <row r="6" spans="1:18" x14ac:dyDescent="0.25">
      <c r="A6" s="12">
        <v>41643</v>
      </c>
      <c r="B6" s="17">
        <f t="shared" si="0"/>
        <v>6</v>
      </c>
      <c r="C6" s="13">
        <v>149</v>
      </c>
      <c r="D6" s="13">
        <f t="shared" si="7"/>
        <v>41.76</v>
      </c>
      <c r="E6" s="13">
        <f t="shared" si="8"/>
        <v>30</v>
      </c>
      <c r="F6" s="10" t="b">
        <f t="shared" si="1"/>
        <v>0</v>
      </c>
      <c r="G6" s="14" t="str">
        <f>IF(lpg!$E6&gt;15,"LPG","PL")</f>
        <v>LPG</v>
      </c>
      <c r="H6" s="11">
        <f t="shared" si="2"/>
        <v>0</v>
      </c>
      <c r="I6" s="11">
        <f>ROUND(IF(G6="PL",$R$4*C6/2/100,C6*$R$4/100),2)</f>
        <v>13.41</v>
      </c>
      <c r="J6" s="11">
        <f t="shared" si="3"/>
        <v>41.76</v>
      </c>
      <c r="K6" s="11">
        <f t="shared" si="4"/>
        <v>16.59</v>
      </c>
      <c r="L6" s="21">
        <f t="shared" si="5"/>
        <v>0</v>
      </c>
      <c r="M6" s="21">
        <f t="shared" si="6"/>
        <v>0</v>
      </c>
      <c r="O6" t="s">
        <v>15</v>
      </c>
    </row>
    <row r="7" spans="1:18" x14ac:dyDescent="0.25">
      <c r="A7" s="9">
        <v>41644</v>
      </c>
      <c r="B7" s="17">
        <f t="shared" si="0"/>
        <v>7</v>
      </c>
      <c r="C7" s="10">
        <v>118</v>
      </c>
      <c r="D7" s="13">
        <f t="shared" si="7"/>
        <v>41.76</v>
      </c>
      <c r="E7" s="13">
        <f t="shared" si="8"/>
        <v>16.59</v>
      </c>
      <c r="F7" s="10" t="b">
        <f t="shared" si="1"/>
        <v>0</v>
      </c>
      <c r="G7" s="11" t="str">
        <f>IF(lpg!$E7&gt;15,"LPG","PL")</f>
        <v>LPG</v>
      </c>
      <c r="H7" s="11">
        <f t="shared" si="2"/>
        <v>0</v>
      </c>
      <c r="I7" s="11">
        <f>ROUND(IF(G7="PL",$R$4*C7/2/100,C7*$R$4/100),2)</f>
        <v>10.62</v>
      </c>
      <c r="J7" s="11">
        <f t="shared" si="3"/>
        <v>41.76</v>
      </c>
      <c r="K7" s="11">
        <f t="shared" si="4"/>
        <v>5.9700000000000006</v>
      </c>
      <c r="L7" s="21">
        <f t="shared" si="5"/>
        <v>0</v>
      </c>
      <c r="M7" s="21">
        <f t="shared" si="6"/>
        <v>0</v>
      </c>
      <c r="O7" t="s">
        <v>16</v>
      </c>
      <c r="P7">
        <f>COUNTIF(L3:L367,"&gt;0")</f>
        <v>43</v>
      </c>
    </row>
    <row r="8" spans="1:18" x14ac:dyDescent="0.25">
      <c r="A8" s="12">
        <v>41645</v>
      </c>
      <c r="B8" s="17">
        <f t="shared" si="0"/>
        <v>1</v>
      </c>
      <c r="C8" s="13">
        <v>99</v>
      </c>
      <c r="D8" s="13">
        <f t="shared" si="7"/>
        <v>41.76</v>
      </c>
      <c r="E8" s="13">
        <f t="shared" si="8"/>
        <v>5.9700000000000006</v>
      </c>
      <c r="F8" s="10" t="b">
        <f t="shared" si="1"/>
        <v>0</v>
      </c>
      <c r="G8" s="14" t="str">
        <f>IF(lpg!$E8&gt;15,"LPG","PL")</f>
        <v>PL</v>
      </c>
      <c r="H8" s="11">
        <f t="shared" si="2"/>
        <v>2.97</v>
      </c>
      <c r="I8" s="11">
        <f>ROUND(IF(G8="PL",$R$4*C8/2/100,C8*$R$4/100),2)</f>
        <v>4.46</v>
      </c>
      <c r="J8" s="11">
        <f t="shared" si="3"/>
        <v>38.79</v>
      </c>
      <c r="K8" s="11">
        <f t="shared" si="4"/>
        <v>1.5100000000000007</v>
      </c>
      <c r="L8" s="21">
        <f t="shared" si="5"/>
        <v>0</v>
      </c>
      <c r="M8" s="21">
        <f t="shared" si="6"/>
        <v>28.49</v>
      </c>
      <c r="O8" t="s">
        <v>6</v>
      </c>
      <c r="P8">
        <f>COUNTIF(M3:M367,"&gt;0")</f>
        <v>78</v>
      </c>
    </row>
    <row r="9" spans="1:18" x14ac:dyDescent="0.25">
      <c r="A9" s="9">
        <v>41646</v>
      </c>
      <c r="B9" s="17">
        <f t="shared" si="0"/>
        <v>2</v>
      </c>
      <c r="C9" s="10">
        <v>67</v>
      </c>
      <c r="D9" s="13">
        <f t="shared" si="7"/>
        <v>38.79</v>
      </c>
      <c r="E9" s="13">
        <f t="shared" si="8"/>
        <v>30</v>
      </c>
      <c r="F9" s="10" t="b">
        <f t="shared" si="1"/>
        <v>0</v>
      </c>
      <c r="G9" s="11" t="str">
        <f>IF(lpg!$E9&gt;15,"LPG","PL")</f>
        <v>LPG</v>
      </c>
      <c r="H9" s="11">
        <f t="shared" si="2"/>
        <v>0</v>
      </c>
      <c r="I9" s="11">
        <f>ROUND(IF(G9="PL",$R$4*C9/2/100,C9*$R$4/100),2)</f>
        <v>6.03</v>
      </c>
      <c r="J9" s="11">
        <f t="shared" si="3"/>
        <v>38.79</v>
      </c>
      <c r="K9" s="11">
        <f t="shared" si="4"/>
        <v>23.97</v>
      </c>
      <c r="L9" s="21">
        <f t="shared" si="5"/>
        <v>0</v>
      </c>
      <c r="M9" s="21">
        <f t="shared" si="6"/>
        <v>0</v>
      </c>
      <c r="O9" t="s">
        <v>17</v>
      </c>
      <c r="P9">
        <f>COUNTIF(G3:G367,"LPG")</f>
        <v>200</v>
      </c>
    </row>
    <row r="10" spans="1:18" x14ac:dyDescent="0.25">
      <c r="A10" s="12">
        <v>41647</v>
      </c>
      <c r="B10" s="17">
        <f t="shared" si="0"/>
        <v>3</v>
      </c>
      <c r="C10" s="13">
        <v>152</v>
      </c>
      <c r="D10" s="13">
        <f t="shared" si="7"/>
        <v>38.79</v>
      </c>
      <c r="E10" s="13">
        <f t="shared" si="8"/>
        <v>23.97</v>
      </c>
      <c r="F10" s="10" t="b">
        <f t="shared" si="1"/>
        <v>0</v>
      </c>
      <c r="G10" s="14" t="str">
        <f>IF(lpg!$E10&gt;15,"LPG","PL")</f>
        <v>LPG</v>
      </c>
      <c r="H10" s="11">
        <f t="shared" si="2"/>
        <v>0</v>
      </c>
      <c r="I10" s="11">
        <f>ROUND(IF(G10="PL",$R$4*C10/2/100,C10*$R$4/100),2)</f>
        <v>13.68</v>
      </c>
      <c r="J10" s="11">
        <f t="shared" si="3"/>
        <v>38.79</v>
      </c>
      <c r="K10" s="11">
        <f t="shared" si="4"/>
        <v>10.29</v>
      </c>
      <c r="L10" s="21">
        <f t="shared" si="5"/>
        <v>0</v>
      </c>
      <c r="M10" s="21">
        <f t="shared" si="6"/>
        <v>0</v>
      </c>
    </row>
    <row r="11" spans="1:18" x14ac:dyDescent="0.25">
      <c r="A11" s="9">
        <v>41648</v>
      </c>
      <c r="B11" s="17">
        <f t="shared" si="0"/>
        <v>4</v>
      </c>
      <c r="C11" s="10">
        <v>84</v>
      </c>
      <c r="D11" s="13">
        <f t="shared" si="7"/>
        <v>38.79</v>
      </c>
      <c r="E11" s="13">
        <f t="shared" si="8"/>
        <v>10.29</v>
      </c>
      <c r="F11" s="10" t="b">
        <f t="shared" si="1"/>
        <v>0</v>
      </c>
      <c r="G11" s="11" t="str">
        <f>IF(lpg!$E11&gt;15,"LPG","PL")</f>
        <v>PL</v>
      </c>
      <c r="H11" s="11">
        <f t="shared" si="2"/>
        <v>2.52</v>
      </c>
      <c r="I11" s="11">
        <f>ROUND(IF(G11="PL",$R$4*C11/2/100,C11*$R$4/100),2)</f>
        <v>3.78</v>
      </c>
      <c r="J11" s="11">
        <f t="shared" si="3"/>
        <v>36.269999999999996</v>
      </c>
      <c r="K11" s="11">
        <f t="shared" si="4"/>
        <v>6.51</v>
      </c>
      <c r="L11" s="21">
        <f t="shared" si="5"/>
        <v>8.730000000000004</v>
      </c>
      <c r="M11" s="21">
        <f t="shared" si="6"/>
        <v>0</v>
      </c>
      <c r="O11" t="s">
        <v>18</v>
      </c>
    </row>
    <row r="12" spans="1:18" x14ac:dyDescent="0.25">
      <c r="A12" s="12">
        <v>41649</v>
      </c>
      <c r="B12" s="17">
        <f t="shared" si="0"/>
        <v>5</v>
      </c>
      <c r="C12" s="13">
        <v>144</v>
      </c>
      <c r="D12" s="13">
        <f t="shared" si="7"/>
        <v>45</v>
      </c>
      <c r="E12" s="13">
        <f t="shared" si="8"/>
        <v>6.51</v>
      </c>
      <c r="F12" s="10" t="b">
        <f t="shared" si="1"/>
        <v>0</v>
      </c>
      <c r="G12" s="14" t="str">
        <f>IF(lpg!$E12&gt;15,"LPG","PL")</f>
        <v>PL</v>
      </c>
      <c r="H12" s="11">
        <f t="shared" si="2"/>
        <v>4.32</v>
      </c>
      <c r="I12" s="11">
        <f>ROUND(IF(G12="PL",$R$4*C12/2/100,C12*$R$4/100),2)</f>
        <v>6.48</v>
      </c>
      <c r="J12" s="11">
        <f t="shared" si="3"/>
        <v>40.68</v>
      </c>
      <c r="K12" s="11">
        <f t="shared" si="4"/>
        <v>2.9999999999999361E-2</v>
      </c>
      <c r="L12" s="21">
        <f t="shared" si="5"/>
        <v>0</v>
      </c>
      <c r="M12" s="21">
        <f t="shared" si="6"/>
        <v>29.97</v>
      </c>
      <c r="O12" s="1">
        <f>INDEX(A3:M367,MATCH(TRUE,F3:F367,0),1)</f>
        <v>41665</v>
      </c>
    </row>
    <row r="13" spans="1:18" x14ac:dyDescent="0.25">
      <c r="A13" s="9">
        <v>41650</v>
      </c>
      <c r="B13" s="17">
        <f t="shared" si="0"/>
        <v>6</v>
      </c>
      <c r="C13" s="10">
        <v>16</v>
      </c>
      <c r="D13" s="13">
        <f t="shared" si="7"/>
        <v>40.68</v>
      </c>
      <c r="E13" s="13">
        <f t="shared" si="8"/>
        <v>30</v>
      </c>
      <c r="F13" s="10" t="b">
        <f t="shared" si="1"/>
        <v>0</v>
      </c>
      <c r="G13" s="11" t="str">
        <f>IF(lpg!$E13&gt;15,"LPG","PL")</f>
        <v>LPG</v>
      </c>
      <c r="H13" s="11">
        <f t="shared" si="2"/>
        <v>0</v>
      </c>
      <c r="I13" s="11">
        <f>ROUND(IF(G13="PL",$R$4*C13/2/100,C13*$R$4/100),2)</f>
        <v>1.44</v>
      </c>
      <c r="J13" s="11">
        <f t="shared" si="3"/>
        <v>40.68</v>
      </c>
      <c r="K13" s="11">
        <f t="shared" si="4"/>
        <v>28.56</v>
      </c>
      <c r="L13" s="21">
        <f t="shared" si="5"/>
        <v>0</v>
      </c>
      <c r="M13" s="21">
        <f t="shared" si="6"/>
        <v>0</v>
      </c>
    </row>
    <row r="14" spans="1:18" x14ac:dyDescent="0.25">
      <c r="A14" s="12">
        <v>41651</v>
      </c>
      <c r="B14" s="17">
        <f t="shared" si="0"/>
        <v>7</v>
      </c>
      <c r="C14" s="13">
        <v>124</v>
      </c>
      <c r="D14" s="13">
        <f t="shared" si="7"/>
        <v>40.68</v>
      </c>
      <c r="E14" s="13">
        <f t="shared" si="8"/>
        <v>28.56</v>
      </c>
      <c r="F14" s="10" t="b">
        <f t="shared" si="1"/>
        <v>0</v>
      </c>
      <c r="G14" s="14" t="str">
        <f>IF(lpg!$E14&gt;15,"LPG","PL")</f>
        <v>LPG</v>
      </c>
      <c r="H14" s="11">
        <f t="shared" si="2"/>
        <v>0</v>
      </c>
      <c r="I14" s="11">
        <f>ROUND(IF(G14="PL",$R$4*C14/2/100,C14*$R$4/100),2)</f>
        <v>11.16</v>
      </c>
      <c r="J14" s="11">
        <f t="shared" si="3"/>
        <v>40.68</v>
      </c>
      <c r="K14" s="11">
        <f t="shared" si="4"/>
        <v>17.399999999999999</v>
      </c>
      <c r="L14" s="21">
        <f t="shared" si="5"/>
        <v>0</v>
      </c>
      <c r="M14" s="21">
        <f t="shared" si="6"/>
        <v>0</v>
      </c>
      <c r="O14" t="s">
        <v>20</v>
      </c>
    </row>
    <row r="15" spans="1:18" x14ac:dyDescent="0.25">
      <c r="A15" s="9">
        <v>41652</v>
      </c>
      <c r="B15" s="17">
        <f t="shared" si="0"/>
        <v>1</v>
      </c>
      <c r="C15" s="10">
        <v>65</v>
      </c>
      <c r="D15" s="13">
        <f t="shared" si="7"/>
        <v>40.68</v>
      </c>
      <c r="E15" s="13">
        <f t="shared" si="8"/>
        <v>17.399999999999999</v>
      </c>
      <c r="F15" s="10" t="b">
        <f t="shared" si="1"/>
        <v>0</v>
      </c>
      <c r="G15" s="11" t="str">
        <f>IF(lpg!$E15&gt;15,"LPG","PL")</f>
        <v>LPG</v>
      </c>
      <c r="H15" s="11">
        <f t="shared" si="2"/>
        <v>0</v>
      </c>
      <c r="I15" s="11">
        <f>ROUND(IF(G15="PL",$R$4*C15/2/100,C15*$R$4/100),2)</f>
        <v>5.85</v>
      </c>
      <c r="J15" s="11">
        <f t="shared" si="3"/>
        <v>40.68</v>
      </c>
      <c r="K15" s="11">
        <f t="shared" si="4"/>
        <v>11.549999999999999</v>
      </c>
      <c r="L15" s="21">
        <f t="shared" si="5"/>
        <v>0</v>
      </c>
      <c r="M15" s="21">
        <f t="shared" si="6"/>
        <v>0</v>
      </c>
    </row>
    <row r="16" spans="1:18" x14ac:dyDescent="0.25">
      <c r="A16" s="12">
        <v>41653</v>
      </c>
      <c r="B16" s="17">
        <f t="shared" si="0"/>
        <v>2</v>
      </c>
      <c r="C16" s="13">
        <v>101</v>
      </c>
      <c r="D16" s="13">
        <f t="shared" si="7"/>
        <v>40.68</v>
      </c>
      <c r="E16" s="13">
        <f t="shared" si="8"/>
        <v>11.549999999999999</v>
      </c>
      <c r="F16" s="10" t="b">
        <f t="shared" si="1"/>
        <v>0</v>
      </c>
      <c r="G16" s="14" t="str">
        <f>IF(lpg!$E16&gt;15,"LPG","PL")</f>
        <v>PL</v>
      </c>
      <c r="H16" s="11">
        <f t="shared" si="2"/>
        <v>3.03</v>
      </c>
      <c r="I16" s="11">
        <f>ROUND(IF(G16="PL",$R$4*C16/2/100,C16*$R$4/100),2)</f>
        <v>4.55</v>
      </c>
      <c r="J16" s="11">
        <f t="shared" si="3"/>
        <v>37.65</v>
      </c>
      <c r="K16" s="11">
        <f t="shared" si="4"/>
        <v>6.9999999999999991</v>
      </c>
      <c r="L16" s="21">
        <f t="shared" si="5"/>
        <v>0</v>
      </c>
      <c r="M16" s="21">
        <f t="shared" si="6"/>
        <v>0</v>
      </c>
    </row>
    <row r="17" spans="1:13" x14ac:dyDescent="0.25">
      <c r="A17" s="9">
        <v>41654</v>
      </c>
      <c r="B17" s="17">
        <f t="shared" si="0"/>
        <v>3</v>
      </c>
      <c r="C17" s="10">
        <v>19</v>
      </c>
      <c r="D17" s="13">
        <f t="shared" si="7"/>
        <v>37.65</v>
      </c>
      <c r="E17" s="13">
        <f t="shared" si="8"/>
        <v>6.9999999999999991</v>
      </c>
      <c r="F17" s="10" t="b">
        <f t="shared" si="1"/>
        <v>0</v>
      </c>
      <c r="G17" s="11" t="str">
        <f>IF(lpg!$E17&gt;15,"LPG","PL")</f>
        <v>PL</v>
      </c>
      <c r="H17" s="11">
        <f t="shared" si="2"/>
        <v>0.56999999999999995</v>
      </c>
      <c r="I17" s="11">
        <f>ROUND(IF(G17="PL",$R$4*C17/2/100,C17*$R$4/100),2)</f>
        <v>0.86</v>
      </c>
      <c r="J17" s="11">
        <f t="shared" si="3"/>
        <v>37.08</v>
      </c>
      <c r="K17" s="11">
        <f t="shared" si="4"/>
        <v>6.1399999999999988</v>
      </c>
      <c r="L17" s="21">
        <f t="shared" si="5"/>
        <v>0</v>
      </c>
      <c r="M17" s="21">
        <f t="shared" si="6"/>
        <v>0</v>
      </c>
    </row>
    <row r="18" spans="1:13" x14ac:dyDescent="0.25">
      <c r="A18" s="12">
        <v>41655</v>
      </c>
      <c r="B18" s="17">
        <f t="shared" si="0"/>
        <v>4</v>
      </c>
      <c r="C18" s="13">
        <v>31</v>
      </c>
      <c r="D18" s="13">
        <f t="shared" si="7"/>
        <v>37.08</v>
      </c>
      <c r="E18" s="13">
        <f t="shared" si="8"/>
        <v>6.1399999999999988</v>
      </c>
      <c r="F18" s="10" t="b">
        <f t="shared" si="1"/>
        <v>0</v>
      </c>
      <c r="G18" s="14" t="str">
        <f>IF(lpg!$E18&gt;15,"LPG","PL")</f>
        <v>PL</v>
      </c>
      <c r="H18" s="11">
        <f t="shared" si="2"/>
        <v>0.93</v>
      </c>
      <c r="I18" s="11">
        <f>ROUND(IF(G18="PL",$R$4*C18/2/100,C18*$R$4/100),2)</f>
        <v>1.4</v>
      </c>
      <c r="J18" s="11">
        <f t="shared" si="3"/>
        <v>36.15</v>
      </c>
      <c r="K18" s="11">
        <f t="shared" si="4"/>
        <v>4.7399999999999984</v>
      </c>
      <c r="L18" s="21">
        <f t="shared" si="5"/>
        <v>8.8500000000000014</v>
      </c>
      <c r="M18" s="21">
        <f t="shared" si="6"/>
        <v>25.26</v>
      </c>
    </row>
    <row r="19" spans="1:13" x14ac:dyDescent="0.25">
      <c r="A19" s="9">
        <v>41656</v>
      </c>
      <c r="B19" s="17">
        <f t="shared" si="0"/>
        <v>5</v>
      </c>
      <c r="C19" s="10">
        <v>109</v>
      </c>
      <c r="D19" s="13">
        <f t="shared" si="7"/>
        <v>45</v>
      </c>
      <c r="E19" s="13">
        <f t="shared" si="8"/>
        <v>30</v>
      </c>
      <c r="F19" s="10" t="b">
        <f t="shared" si="1"/>
        <v>0</v>
      </c>
      <c r="G19" s="11" t="str">
        <f>IF(lpg!$E19&gt;15,"LPG","PL")</f>
        <v>LPG</v>
      </c>
      <c r="H19" s="11">
        <f t="shared" si="2"/>
        <v>0</v>
      </c>
      <c r="I19" s="11">
        <f>ROUND(IF(G19="PL",$R$4*C19/2/100,C19*$R$4/100),2)</f>
        <v>9.81</v>
      </c>
      <c r="J19" s="11">
        <f t="shared" si="3"/>
        <v>45</v>
      </c>
      <c r="K19" s="11">
        <f t="shared" si="4"/>
        <v>20.189999999999998</v>
      </c>
      <c r="L19" s="21">
        <f t="shared" si="5"/>
        <v>0</v>
      </c>
      <c r="M19" s="21">
        <f t="shared" si="6"/>
        <v>0</v>
      </c>
    </row>
    <row r="20" spans="1:13" x14ac:dyDescent="0.25">
      <c r="A20" s="12">
        <v>41657</v>
      </c>
      <c r="B20" s="17">
        <f t="shared" si="0"/>
        <v>6</v>
      </c>
      <c r="C20" s="13">
        <v>40</v>
      </c>
      <c r="D20" s="13">
        <f t="shared" si="7"/>
        <v>45</v>
      </c>
      <c r="E20" s="13">
        <f t="shared" si="8"/>
        <v>20.189999999999998</v>
      </c>
      <c r="F20" s="10" t="b">
        <f t="shared" si="1"/>
        <v>0</v>
      </c>
      <c r="G20" s="14" t="str">
        <f>IF(lpg!$E20&gt;15,"LPG","PL")</f>
        <v>LPG</v>
      </c>
      <c r="H20" s="11">
        <f t="shared" si="2"/>
        <v>0</v>
      </c>
      <c r="I20" s="11">
        <f>ROUND(IF(G20="PL",$R$4*C20/2/100,C20*$R$4/100),2)</f>
        <v>3.6</v>
      </c>
      <c r="J20" s="11">
        <f t="shared" si="3"/>
        <v>45</v>
      </c>
      <c r="K20" s="11">
        <f t="shared" si="4"/>
        <v>16.589999999999996</v>
      </c>
      <c r="L20" s="21">
        <f t="shared" si="5"/>
        <v>0</v>
      </c>
      <c r="M20" s="21">
        <f t="shared" si="6"/>
        <v>0</v>
      </c>
    </row>
    <row r="21" spans="1:13" x14ac:dyDescent="0.25">
      <c r="A21" s="9">
        <v>41658</v>
      </c>
      <c r="B21" s="17">
        <f t="shared" si="0"/>
        <v>7</v>
      </c>
      <c r="C21" s="10">
        <v>70</v>
      </c>
      <c r="D21" s="13">
        <f t="shared" si="7"/>
        <v>45</v>
      </c>
      <c r="E21" s="13">
        <f t="shared" si="8"/>
        <v>16.589999999999996</v>
      </c>
      <c r="F21" s="10" t="b">
        <f t="shared" si="1"/>
        <v>0</v>
      </c>
      <c r="G21" s="11" t="str">
        <f>IF(lpg!$E21&gt;15,"LPG","PL")</f>
        <v>LPG</v>
      </c>
      <c r="H21" s="11">
        <f t="shared" si="2"/>
        <v>0</v>
      </c>
      <c r="I21" s="11">
        <f>ROUND(IF(G21="PL",$R$4*C21/2/100,C21*$R$4/100),2)</f>
        <v>6.3</v>
      </c>
      <c r="J21" s="11">
        <f t="shared" si="3"/>
        <v>45</v>
      </c>
      <c r="K21" s="11">
        <f t="shared" si="4"/>
        <v>10.289999999999996</v>
      </c>
      <c r="L21" s="21">
        <f t="shared" si="5"/>
        <v>0</v>
      </c>
      <c r="M21" s="21">
        <f t="shared" si="6"/>
        <v>0</v>
      </c>
    </row>
    <row r="22" spans="1:13" x14ac:dyDescent="0.25">
      <c r="A22" s="12">
        <v>41659</v>
      </c>
      <c r="B22" s="17">
        <f t="shared" si="0"/>
        <v>1</v>
      </c>
      <c r="C22" s="13">
        <v>34</v>
      </c>
      <c r="D22" s="13">
        <f t="shared" si="7"/>
        <v>45</v>
      </c>
      <c r="E22" s="13">
        <f t="shared" si="8"/>
        <v>10.289999999999996</v>
      </c>
      <c r="F22" s="10" t="b">
        <f t="shared" si="1"/>
        <v>0</v>
      </c>
      <c r="G22" s="14" t="str">
        <f>IF(lpg!$E22&gt;15,"LPG","PL")</f>
        <v>PL</v>
      </c>
      <c r="H22" s="11">
        <f t="shared" si="2"/>
        <v>1.02</v>
      </c>
      <c r="I22" s="11">
        <f>ROUND(IF(G22="PL",$R$4*C22/2/100,C22*$R$4/100),2)</f>
        <v>1.53</v>
      </c>
      <c r="J22" s="11">
        <f t="shared" si="3"/>
        <v>43.98</v>
      </c>
      <c r="K22" s="11">
        <f t="shared" si="4"/>
        <v>8.7599999999999962</v>
      </c>
      <c r="L22" s="21">
        <f t="shared" si="5"/>
        <v>0</v>
      </c>
      <c r="M22" s="21">
        <f t="shared" si="6"/>
        <v>0</v>
      </c>
    </row>
    <row r="23" spans="1:13" x14ac:dyDescent="0.25">
      <c r="A23" s="9">
        <v>41660</v>
      </c>
      <c r="B23" s="17">
        <f t="shared" si="0"/>
        <v>2</v>
      </c>
      <c r="C23" s="10">
        <v>111</v>
      </c>
      <c r="D23" s="13">
        <f t="shared" si="7"/>
        <v>43.98</v>
      </c>
      <c r="E23" s="13">
        <f t="shared" si="8"/>
        <v>8.7599999999999962</v>
      </c>
      <c r="F23" s="10" t="b">
        <f t="shared" si="1"/>
        <v>0</v>
      </c>
      <c r="G23" s="11" t="str">
        <f>IF(lpg!$E23&gt;15,"LPG","PL")</f>
        <v>PL</v>
      </c>
      <c r="H23" s="11">
        <f t="shared" si="2"/>
        <v>3.33</v>
      </c>
      <c r="I23" s="11">
        <f>ROUND(IF(G23="PL",$R$4*C23/2/100,C23*$R$4/100),2)</f>
        <v>5</v>
      </c>
      <c r="J23" s="11">
        <f t="shared" si="3"/>
        <v>40.65</v>
      </c>
      <c r="K23" s="11">
        <f t="shared" si="4"/>
        <v>3.7599999999999962</v>
      </c>
      <c r="L23" s="21">
        <f t="shared" si="5"/>
        <v>0</v>
      </c>
      <c r="M23" s="21">
        <f t="shared" si="6"/>
        <v>26.240000000000002</v>
      </c>
    </row>
    <row r="24" spans="1:13" x14ac:dyDescent="0.25">
      <c r="A24" s="12">
        <v>41661</v>
      </c>
      <c r="B24" s="17">
        <f t="shared" si="0"/>
        <v>3</v>
      </c>
      <c r="C24" s="13">
        <v>125</v>
      </c>
      <c r="D24" s="13">
        <f t="shared" si="7"/>
        <v>40.65</v>
      </c>
      <c r="E24" s="13">
        <f t="shared" si="8"/>
        <v>30</v>
      </c>
      <c r="F24" s="10" t="b">
        <f t="shared" si="1"/>
        <v>0</v>
      </c>
      <c r="G24" s="14" t="str">
        <f>IF(lpg!$E24&gt;15,"LPG","PL")</f>
        <v>LPG</v>
      </c>
      <c r="H24" s="11">
        <f t="shared" si="2"/>
        <v>0</v>
      </c>
      <c r="I24" s="11">
        <f>ROUND(IF(G24="PL",$R$4*C24/2/100,C24*$R$4/100),2)</f>
        <v>11.25</v>
      </c>
      <c r="J24" s="11">
        <f t="shared" si="3"/>
        <v>40.65</v>
      </c>
      <c r="K24" s="11">
        <f t="shared" si="4"/>
        <v>18.75</v>
      </c>
      <c r="L24" s="21">
        <f t="shared" si="5"/>
        <v>0</v>
      </c>
      <c r="M24" s="21">
        <f t="shared" si="6"/>
        <v>0</v>
      </c>
    </row>
    <row r="25" spans="1:13" x14ac:dyDescent="0.25">
      <c r="A25" s="9">
        <v>41662</v>
      </c>
      <c r="B25" s="17">
        <f t="shared" si="0"/>
        <v>4</v>
      </c>
      <c r="C25" s="10">
        <v>76</v>
      </c>
      <c r="D25" s="13">
        <f t="shared" si="7"/>
        <v>40.65</v>
      </c>
      <c r="E25" s="13">
        <f t="shared" si="8"/>
        <v>18.75</v>
      </c>
      <c r="F25" s="10" t="b">
        <f t="shared" si="1"/>
        <v>0</v>
      </c>
      <c r="G25" s="11" t="str">
        <f>IF(lpg!$E25&gt;15,"LPG","PL")</f>
        <v>LPG</v>
      </c>
      <c r="H25" s="11">
        <f t="shared" si="2"/>
        <v>0</v>
      </c>
      <c r="I25" s="11">
        <f>ROUND(IF(G25="PL",$R$4*C25/2/100,C25*$R$4/100),2)</f>
        <v>6.84</v>
      </c>
      <c r="J25" s="11">
        <f t="shared" si="3"/>
        <v>40.65</v>
      </c>
      <c r="K25" s="11">
        <f t="shared" si="4"/>
        <v>11.91</v>
      </c>
      <c r="L25" s="21">
        <f t="shared" si="5"/>
        <v>0</v>
      </c>
      <c r="M25" s="21">
        <f t="shared" si="6"/>
        <v>0</v>
      </c>
    </row>
    <row r="26" spans="1:13" x14ac:dyDescent="0.25">
      <c r="A26" s="12">
        <v>41663</v>
      </c>
      <c r="B26" s="17">
        <f t="shared" si="0"/>
        <v>5</v>
      </c>
      <c r="C26" s="13">
        <v>125</v>
      </c>
      <c r="D26" s="13">
        <f t="shared" si="7"/>
        <v>40.65</v>
      </c>
      <c r="E26" s="13">
        <f t="shared" si="8"/>
        <v>11.91</v>
      </c>
      <c r="F26" s="10" t="b">
        <f t="shared" si="1"/>
        <v>0</v>
      </c>
      <c r="G26" s="14" t="str">
        <f>IF(lpg!$E26&gt;15,"LPG","PL")</f>
        <v>PL</v>
      </c>
      <c r="H26" s="11">
        <f t="shared" si="2"/>
        <v>3.75</v>
      </c>
      <c r="I26" s="11">
        <f>ROUND(IF(G26="PL",$R$4*C26/2/100,C26*$R$4/100),2)</f>
        <v>5.63</v>
      </c>
      <c r="J26" s="11">
        <f t="shared" si="3"/>
        <v>36.9</v>
      </c>
      <c r="K26" s="11">
        <f t="shared" si="4"/>
        <v>6.28</v>
      </c>
      <c r="L26" s="21">
        <f t="shared" si="5"/>
        <v>0</v>
      </c>
      <c r="M26" s="21">
        <f t="shared" si="6"/>
        <v>0</v>
      </c>
    </row>
    <row r="27" spans="1:13" x14ac:dyDescent="0.25">
      <c r="A27" s="9">
        <v>41664</v>
      </c>
      <c r="B27" s="17">
        <f t="shared" si="0"/>
        <v>6</v>
      </c>
      <c r="C27" s="10">
        <v>23</v>
      </c>
      <c r="D27" s="13">
        <f t="shared" si="7"/>
        <v>36.9</v>
      </c>
      <c r="E27" s="13">
        <f t="shared" si="8"/>
        <v>6.28</v>
      </c>
      <c r="F27" s="10" t="b">
        <f t="shared" si="1"/>
        <v>0</v>
      </c>
      <c r="G27" s="11" t="str">
        <f>IF(lpg!$E27&gt;15,"LPG","PL")</f>
        <v>PL</v>
      </c>
      <c r="H27" s="11">
        <f t="shared" si="2"/>
        <v>0.69</v>
      </c>
      <c r="I27" s="11">
        <f>ROUND(IF(G27="PL",$R$4*C27/2/100,C27*$R$4/100),2)</f>
        <v>1.04</v>
      </c>
      <c r="J27" s="11">
        <f t="shared" si="3"/>
        <v>36.21</v>
      </c>
      <c r="K27" s="11">
        <f t="shared" si="4"/>
        <v>5.24</v>
      </c>
      <c r="L27" s="21">
        <f t="shared" si="5"/>
        <v>0</v>
      </c>
      <c r="M27" s="21">
        <f t="shared" si="6"/>
        <v>0</v>
      </c>
    </row>
    <row r="28" spans="1:13" x14ac:dyDescent="0.25">
      <c r="A28" s="12">
        <v>41665</v>
      </c>
      <c r="B28" s="17">
        <f t="shared" si="0"/>
        <v>7</v>
      </c>
      <c r="C28" s="13">
        <v>93</v>
      </c>
      <c r="D28" s="13">
        <f t="shared" si="7"/>
        <v>36.21</v>
      </c>
      <c r="E28" s="13">
        <f t="shared" si="8"/>
        <v>5.24</v>
      </c>
      <c r="F28" s="10" t="b">
        <f t="shared" si="1"/>
        <v>1</v>
      </c>
      <c r="G28" s="14" t="str">
        <f>IF(lpg!$E28&gt;15,"LPG","PL")</f>
        <v>PL</v>
      </c>
      <c r="H28" s="11">
        <f t="shared" si="2"/>
        <v>2.79</v>
      </c>
      <c r="I28" s="11">
        <f>ROUND(IF(G28="PL",$R$4*C28/2/100,C28*$R$4/100),2)</f>
        <v>4.1900000000000004</v>
      </c>
      <c r="J28" s="11">
        <f t="shared" si="3"/>
        <v>33.42</v>
      </c>
      <c r="K28" s="11">
        <f t="shared" si="4"/>
        <v>1.0499999999999998</v>
      </c>
      <c r="L28" s="21">
        <f t="shared" si="5"/>
        <v>0</v>
      </c>
      <c r="M28" s="21">
        <f t="shared" si="6"/>
        <v>28.95</v>
      </c>
    </row>
    <row r="29" spans="1:13" x14ac:dyDescent="0.25">
      <c r="A29" s="9">
        <v>41666</v>
      </c>
      <c r="B29" s="17">
        <f t="shared" si="0"/>
        <v>1</v>
      </c>
      <c r="C29" s="10">
        <v>111</v>
      </c>
      <c r="D29" s="13">
        <f t="shared" si="7"/>
        <v>33.42</v>
      </c>
      <c r="E29" s="13">
        <f t="shared" si="8"/>
        <v>30</v>
      </c>
      <c r="F29" s="10" t="b">
        <f t="shared" si="1"/>
        <v>0</v>
      </c>
      <c r="G29" s="11" t="str">
        <f>IF(lpg!$E29&gt;15,"LPG","PL")</f>
        <v>LPG</v>
      </c>
      <c r="H29" s="11">
        <f t="shared" si="2"/>
        <v>0</v>
      </c>
      <c r="I29" s="11">
        <f>ROUND(IF(G29="PL",$R$4*C29/2/100,C29*$R$4/100),2)</f>
        <v>9.99</v>
      </c>
      <c r="J29" s="11">
        <f t="shared" si="3"/>
        <v>33.42</v>
      </c>
      <c r="K29" s="11">
        <f t="shared" si="4"/>
        <v>20.009999999999998</v>
      </c>
      <c r="L29" s="21">
        <f t="shared" si="5"/>
        <v>0</v>
      </c>
      <c r="M29" s="21">
        <f t="shared" si="6"/>
        <v>0</v>
      </c>
    </row>
    <row r="30" spans="1:13" x14ac:dyDescent="0.25">
      <c r="A30" s="12">
        <v>41667</v>
      </c>
      <c r="B30" s="17">
        <f t="shared" si="0"/>
        <v>2</v>
      </c>
      <c r="C30" s="13">
        <v>52</v>
      </c>
      <c r="D30" s="13">
        <f t="shared" si="7"/>
        <v>33.42</v>
      </c>
      <c r="E30" s="13">
        <f t="shared" si="8"/>
        <v>20.009999999999998</v>
      </c>
      <c r="F30" s="10" t="b">
        <f t="shared" si="1"/>
        <v>0</v>
      </c>
      <c r="G30" s="14" t="str">
        <f>IF(lpg!$E30&gt;15,"LPG","PL")</f>
        <v>LPG</v>
      </c>
      <c r="H30" s="11">
        <f t="shared" si="2"/>
        <v>0</v>
      </c>
      <c r="I30" s="11">
        <f>ROUND(IF(G30="PL",$R$4*C30/2/100,C30*$R$4/100),2)</f>
        <v>4.68</v>
      </c>
      <c r="J30" s="11">
        <f t="shared" si="3"/>
        <v>33.42</v>
      </c>
      <c r="K30" s="11">
        <f t="shared" si="4"/>
        <v>15.329999999999998</v>
      </c>
      <c r="L30" s="21">
        <f t="shared" si="5"/>
        <v>0</v>
      </c>
      <c r="M30" s="21">
        <f t="shared" si="6"/>
        <v>0</v>
      </c>
    </row>
    <row r="31" spans="1:13" x14ac:dyDescent="0.25">
      <c r="A31" s="9">
        <v>41668</v>
      </c>
      <c r="B31" s="17">
        <f t="shared" si="0"/>
        <v>3</v>
      </c>
      <c r="C31" s="10">
        <v>65</v>
      </c>
      <c r="D31" s="13">
        <f t="shared" si="7"/>
        <v>33.42</v>
      </c>
      <c r="E31" s="13">
        <f t="shared" si="8"/>
        <v>15.329999999999998</v>
      </c>
      <c r="F31" s="10" t="b">
        <f t="shared" si="1"/>
        <v>0</v>
      </c>
      <c r="G31" s="11" t="str">
        <f>IF(lpg!$E31&gt;15,"LPG","PL")</f>
        <v>LPG</v>
      </c>
      <c r="H31" s="11">
        <f t="shared" si="2"/>
        <v>0</v>
      </c>
      <c r="I31" s="11">
        <f>ROUND(IF(G31="PL",$R$4*C31/2/100,C31*$R$4/100),2)</f>
        <v>5.85</v>
      </c>
      <c r="J31" s="11">
        <f t="shared" si="3"/>
        <v>33.42</v>
      </c>
      <c r="K31" s="11">
        <f t="shared" si="4"/>
        <v>9.4799999999999986</v>
      </c>
      <c r="L31" s="21">
        <f t="shared" si="5"/>
        <v>0</v>
      </c>
      <c r="M31" s="21">
        <f t="shared" si="6"/>
        <v>0</v>
      </c>
    </row>
    <row r="32" spans="1:13" x14ac:dyDescent="0.25">
      <c r="A32" s="12">
        <v>41669</v>
      </c>
      <c r="B32" s="17">
        <f t="shared" si="0"/>
        <v>4</v>
      </c>
      <c r="C32" s="13">
        <v>120</v>
      </c>
      <c r="D32" s="13">
        <f t="shared" si="7"/>
        <v>33.42</v>
      </c>
      <c r="E32" s="13">
        <f t="shared" si="8"/>
        <v>9.4799999999999986</v>
      </c>
      <c r="F32" s="10" t="b">
        <f t="shared" si="1"/>
        <v>0</v>
      </c>
      <c r="G32" s="14" t="str">
        <f>IF(lpg!$E32&gt;15,"LPG","PL")</f>
        <v>PL</v>
      </c>
      <c r="H32" s="11">
        <f t="shared" si="2"/>
        <v>3.6</v>
      </c>
      <c r="I32" s="11">
        <f>ROUND(IF(G32="PL",$R$4*C32/2/100,C32*$R$4/100),2)</f>
        <v>5.4</v>
      </c>
      <c r="J32" s="11">
        <f t="shared" si="3"/>
        <v>29.82</v>
      </c>
      <c r="K32" s="11">
        <f t="shared" si="4"/>
        <v>4.0799999999999983</v>
      </c>
      <c r="L32" s="21">
        <f t="shared" si="5"/>
        <v>15.18</v>
      </c>
      <c r="M32" s="21">
        <f t="shared" si="6"/>
        <v>25.92</v>
      </c>
    </row>
    <row r="33" spans="1:13" x14ac:dyDescent="0.25">
      <c r="A33" s="9">
        <v>41670</v>
      </c>
      <c r="B33" s="17">
        <f t="shared" si="0"/>
        <v>5</v>
      </c>
      <c r="C33" s="10">
        <v>113</v>
      </c>
      <c r="D33" s="13">
        <f t="shared" si="7"/>
        <v>45</v>
      </c>
      <c r="E33" s="13">
        <f t="shared" si="8"/>
        <v>30</v>
      </c>
      <c r="F33" s="10" t="b">
        <f t="shared" si="1"/>
        <v>0</v>
      </c>
      <c r="G33" s="11" t="str">
        <f>IF(lpg!$E33&gt;15,"LPG","PL")</f>
        <v>LPG</v>
      </c>
      <c r="H33" s="11">
        <f t="shared" si="2"/>
        <v>0</v>
      </c>
      <c r="I33" s="11">
        <f>ROUND(IF(G33="PL",$R$4*C33/2/100,C33*$R$4/100),2)</f>
        <v>10.17</v>
      </c>
      <c r="J33" s="11">
        <f t="shared" si="3"/>
        <v>45</v>
      </c>
      <c r="K33" s="11">
        <f t="shared" si="4"/>
        <v>19.829999999999998</v>
      </c>
      <c r="L33" s="21">
        <f t="shared" si="5"/>
        <v>0</v>
      </c>
      <c r="M33" s="21">
        <f t="shared" si="6"/>
        <v>0</v>
      </c>
    </row>
    <row r="34" spans="1:13" x14ac:dyDescent="0.25">
      <c r="A34" s="12">
        <v>41671</v>
      </c>
      <c r="B34" s="17">
        <f t="shared" si="0"/>
        <v>6</v>
      </c>
      <c r="C34" s="13">
        <v>110</v>
      </c>
      <c r="D34" s="13">
        <f t="shared" si="7"/>
        <v>45</v>
      </c>
      <c r="E34" s="13">
        <f t="shared" si="8"/>
        <v>19.829999999999998</v>
      </c>
      <c r="F34" s="10" t="b">
        <f t="shared" si="1"/>
        <v>0</v>
      </c>
      <c r="G34" s="14" t="str">
        <f>IF(lpg!$E34&gt;15,"LPG","PL")</f>
        <v>LPG</v>
      </c>
      <c r="H34" s="11">
        <f t="shared" si="2"/>
        <v>0</v>
      </c>
      <c r="I34" s="11">
        <f>ROUND(IF(G34="PL",$R$4*C34/2/100,C34*$R$4/100),2)</f>
        <v>9.9</v>
      </c>
      <c r="J34" s="11">
        <f t="shared" si="3"/>
        <v>45</v>
      </c>
      <c r="K34" s="11">
        <f t="shared" si="4"/>
        <v>9.9299999999999979</v>
      </c>
      <c r="L34" s="21">
        <f t="shared" si="5"/>
        <v>0</v>
      </c>
      <c r="M34" s="21">
        <f t="shared" si="6"/>
        <v>0</v>
      </c>
    </row>
    <row r="35" spans="1:13" x14ac:dyDescent="0.25">
      <c r="A35" s="9">
        <v>41672</v>
      </c>
      <c r="B35" s="17">
        <f t="shared" si="0"/>
        <v>7</v>
      </c>
      <c r="C35" s="10">
        <v>135</v>
      </c>
      <c r="D35" s="13">
        <f t="shared" si="7"/>
        <v>45</v>
      </c>
      <c r="E35" s="13">
        <f t="shared" si="8"/>
        <v>9.9299999999999979</v>
      </c>
      <c r="F35" s="10" t="b">
        <f t="shared" si="1"/>
        <v>0</v>
      </c>
      <c r="G35" s="11" t="str">
        <f>IF(lpg!$E35&gt;15,"LPG","PL")</f>
        <v>PL</v>
      </c>
      <c r="H35" s="11">
        <f t="shared" si="2"/>
        <v>4.05</v>
      </c>
      <c r="I35" s="11">
        <f>ROUND(IF(G35="PL",$R$4*C35/2/100,C35*$R$4/100),2)</f>
        <v>6.08</v>
      </c>
      <c r="J35" s="11">
        <f t="shared" si="3"/>
        <v>40.950000000000003</v>
      </c>
      <c r="K35" s="11">
        <f t="shared" si="4"/>
        <v>3.8499999999999979</v>
      </c>
      <c r="L35" s="21">
        <f t="shared" si="5"/>
        <v>0</v>
      </c>
      <c r="M35" s="21">
        <f t="shared" si="6"/>
        <v>26.150000000000002</v>
      </c>
    </row>
    <row r="36" spans="1:13" x14ac:dyDescent="0.25">
      <c r="A36" s="12">
        <v>41673</v>
      </c>
      <c r="B36" s="17">
        <f t="shared" si="0"/>
        <v>1</v>
      </c>
      <c r="C36" s="13">
        <v>37</v>
      </c>
      <c r="D36" s="13">
        <f t="shared" si="7"/>
        <v>40.950000000000003</v>
      </c>
      <c r="E36" s="13">
        <f t="shared" si="8"/>
        <v>30</v>
      </c>
      <c r="F36" s="10" t="b">
        <f t="shared" si="1"/>
        <v>0</v>
      </c>
      <c r="G36" s="14" t="str">
        <f>IF(lpg!$E36&gt;15,"LPG","PL")</f>
        <v>LPG</v>
      </c>
      <c r="H36" s="11">
        <f t="shared" si="2"/>
        <v>0</v>
      </c>
      <c r="I36" s="11">
        <f>ROUND(IF(G36="PL",$R$4*C36/2/100,C36*$R$4/100),2)</f>
        <v>3.33</v>
      </c>
      <c r="J36" s="11">
        <f t="shared" si="3"/>
        <v>40.950000000000003</v>
      </c>
      <c r="K36" s="11">
        <f t="shared" si="4"/>
        <v>26.67</v>
      </c>
      <c r="L36" s="21">
        <f t="shared" si="5"/>
        <v>0</v>
      </c>
      <c r="M36" s="21">
        <f t="shared" si="6"/>
        <v>0</v>
      </c>
    </row>
    <row r="37" spans="1:13" x14ac:dyDescent="0.25">
      <c r="A37" s="9">
        <v>41674</v>
      </c>
      <c r="B37" s="17">
        <f t="shared" si="0"/>
        <v>2</v>
      </c>
      <c r="C37" s="10">
        <v>113</v>
      </c>
      <c r="D37" s="13">
        <f t="shared" si="7"/>
        <v>40.950000000000003</v>
      </c>
      <c r="E37" s="13">
        <f t="shared" si="8"/>
        <v>26.67</v>
      </c>
      <c r="F37" s="10" t="b">
        <f t="shared" si="1"/>
        <v>0</v>
      </c>
      <c r="G37" s="11" t="str">
        <f>IF(lpg!$E37&gt;15,"LPG","PL")</f>
        <v>LPG</v>
      </c>
      <c r="H37" s="11">
        <f t="shared" si="2"/>
        <v>0</v>
      </c>
      <c r="I37" s="11">
        <f>ROUND(IF(G37="PL",$R$4*C37/2/100,C37*$R$4/100),2)</f>
        <v>10.17</v>
      </c>
      <c r="J37" s="11">
        <f t="shared" si="3"/>
        <v>40.950000000000003</v>
      </c>
      <c r="K37" s="11">
        <f t="shared" si="4"/>
        <v>16.5</v>
      </c>
      <c r="L37" s="21">
        <f t="shared" si="5"/>
        <v>0</v>
      </c>
      <c r="M37" s="21">
        <f t="shared" si="6"/>
        <v>0</v>
      </c>
    </row>
    <row r="38" spans="1:13" x14ac:dyDescent="0.25">
      <c r="A38" s="12">
        <v>41675</v>
      </c>
      <c r="B38" s="17">
        <f t="shared" si="0"/>
        <v>3</v>
      </c>
      <c r="C38" s="13">
        <v>79</v>
      </c>
      <c r="D38" s="13">
        <f t="shared" si="7"/>
        <v>40.950000000000003</v>
      </c>
      <c r="E38" s="13">
        <f t="shared" si="8"/>
        <v>16.5</v>
      </c>
      <c r="F38" s="10" t="b">
        <f t="shared" si="1"/>
        <v>0</v>
      </c>
      <c r="G38" s="14" t="str">
        <f>IF(lpg!$E38&gt;15,"LPG","PL")</f>
        <v>LPG</v>
      </c>
      <c r="H38" s="11">
        <f t="shared" si="2"/>
        <v>0</v>
      </c>
      <c r="I38" s="11">
        <f>ROUND(IF(G38="PL",$R$4*C38/2/100,C38*$R$4/100),2)</f>
        <v>7.11</v>
      </c>
      <c r="J38" s="11">
        <f t="shared" si="3"/>
        <v>40.950000000000003</v>
      </c>
      <c r="K38" s="11">
        <f t="shared" si="4"/>
        <v>9.39</v>
      </c>
      <c r="L38" s="21">
        <f t="shared" si="5"/>
        <v>0</v>
      </c>
      <c r="M38" s="21">
        <f t="shared" si="6"/>
        <v>0</v>
      </c>
    </row>
    <row r="39" spans="1:13" x14ac:dyDescent="0.25">
      <c r="A39" s="9">
        <v>41676</v>
      </c>
      <c r="B39" s="17">
        <f t="shared" si="0"/>
        <v>4</v>
      </c>
      <c r="C39" s="10">
        <v>94</v>
      </c>
      <c r="D39" s="13">
        <f t="shared" si="7"/>
        <v>40.950000000000003</v>
      </c>
      <c r="E39" s="13">
        <f t="shared" si="8"/>
        <v>9.39</v>
      </c>
      <c r="F39" s="10" t="b">
        <f t="shared" si="1"/>
        <v>0</v>
      </c>
      <c r="G39" s="11" t="str">
        <f>IF(lpg!$E39&gt;15,"LPG","PL")</f>
        <v>PL</v>
      </c>
      <c r="H39" s="11">
        <f t="shared" si="2"/>
        <v>2.82</v>
      </c>
      <c r="I39" s="11">
        <f>ROUND(IF(G39="PL",$R$4*C39/2/100,C39*$R$4/100),2)</f>
        <v>4.2300000000000004</v>
      </c>
      <c r="J39" s="11">
        <f t="shared" si="3"/>
        <v>38.130000000000003</v>
      </c>
      <c r="K39" s="11">
        <f t="shared" si="4"/>
        <v>5.16</v>
      </c>
      <c r="L39" s="21">
        <f t="shared" si="5"/>
        <v>6.8699999999999974</v>
      </c>
      <c r="M39" s="21">
        <f t="shared" si="6"/>
        <v>0</v>
      </c>
    </row>
    <row r="40" spans="1:13" x14ac:dyDescent="0.25">
      <c r="A40" s="12">
        <v>41677</v>
      </c>
      <c r="B40" s="17">
        <f t="shared" si="0"/>
        <v>5</v>
      </c>
      <c r="C40" s="13">
        <v>35</v>
      </c>
      <c r="D40" s="13">
        <f t="shared" si="7"/>
        <v>45</v>
      </c>
      <c r="E40" s="13">
        <f t="shared" si="8"/>
        <v>5.16</v>
      </c>
      <c r="F40" s="10" t="b">
        <f t="shared" si="1"/>
        <v>1</v>
      </c>
      <c r="G40" s="14" t="str">
        <f>IF(lpg!$E40&gt;15,"LPG","PL")</f>
        <v>PL</v>
      </c>
      <c r="H40" s="11">
        <f t="shared" si="2"/>
        <v>1.05</v>
      </c>
      <c r="I40" s="11">
        <f>ROUND(IF(G40="PL",$R$4*C40/2/100,C40*$R$4/100),2)</f>
        <v>1.58</v>
      </c>
      <c r="J40" s="11">
        <f t="shared" si="3"/>
        <v>43.95</v>
      </c>
      <c r="K40" s="11">
        <f t="shared" si="4"/>
        <v>3.58</v>
      </c>
      <c r="L40" s="21">
        <f t="shared" si="5"/>
        <v>0</v>
      </c>
      <c r="M40" s="21">
        <f t="shared" si="6"/>
        <v>26.42</v>
      </c>
    </row>
    <row r="41" spans="1:13" x14ac:dyDescent="0.25">
      <c r="A41" s="9">
        <v>41678</v>
      </c>
      <c r="B41" s="17">
        <f t="shared" si="0"/>
        <v>6</v>
      </c>
      <c r="C41" s="10">
        <v>54</v>
      </c>
      <c r="D41" s="13">
        <f t="shared" si="7"/>
        <v>43.95</v>
      </c>
      <c r="E41" s="13">
        <f t="shared" si="8"/>
        <v>30</v>
      </c>
      <c r="F41" s="10" t="b">
        <f t="shared" si="1"/>
        <v>0</v>
      </c>
      <c r="G41" s="11" t="str">
        <f>IF(lpg!$E41&gt;15,"LPG","PL")</f>
        <v>LPG</v>
      </c>
      <c r="H41" s="11">
        <f t="shared" si="2"/>
        <v>0</v>
      </c>
      <c r="I41" s="11">
        <f>ROUND(IF(G41="PL",$R$4*C41/2/100,C41*$R$4/100),2)</f>
        <v>4.8600000000000003</v>
      </c>
      <c r="J41" s="11">
        <f t="shared" si="3"/>
        <v>43.95</v>
      </c>
      <c r="K41" s="11">
        <f t="shared" si="4"/>
        <v>25.14</v>
      </c>
      <c r="L41" s="21">
        <f t="shared" si="5"/>
        <v>0</v>
      </c>
      <c r="M41" s="21">
        <f t="shared" si="6"/>
        <v>0</v>
      </c>
    </row>
    <row r="42" spans="1:13" x14ac:dyDescent="0.25">
      <c r="A42" s="12">
        <v>41679</v>
      </c>
      <c r="B42" s="17">
        <f t="shared" si="0"/>
        <v>7</v>
      </c>
      <c r="C42" s="13">
        <v>57</v>
      </c>
      <c r="D42" s="13">
        <f t="shared" si="7"/>
        <v>43.95</v>
      </c>
      <c r="E42" s="13">
        <f t="shared" si="8"/>
        <v>25.14</v>
      </c>
      <c r="F42" s="10" t="b">
        <f t="shared" si="1"/>
        <v>0</v>
      </c>
      <c r="G42" s="14" t="str">
        <f>IF(lpg!$E42&gt;15,"LPG","PL")</f>
        <v>LPG</v>
      </c>
      <c r="H42" s="11">
        <f t="shared" si="2"/>
        <v>0</v>
      </c>
      <c r="I42" s="11">
        <f>ROUND(IF(G42="PL",$R$4*C42/2/100,C42*$R$4/100),2)</f>
        <v>5.13</v>
      </c>
      <c r="J42" s="11">
        <f t="shared" si="3"/>
        <v>43.95</v>
      </c>
      <c r="K42" s="11">
        <f t="shared" si="4"/>
        <v>20.010000000000002</v>
      </c>
      <c r="L42" s="21">
        <f t="shared" si="5"/>
        <v>0</v>
      </c>
      <c r="M42" s="21">
        <f t="shared" si="6"/>
        <v>0</v>
      </c>
    </row>
    <row r="43" spans="1:13" x14ac:dyDescent="0.25">
      <c r="A43" s="9">
        <v>41680</v>
      </c>
      <c r="B43" s="17">
        <f t="shared" si="0"/>
        <v>1</v>
      </c>
      <c r="C43" s="10">
        <v>147</v>
      </c>
      <c r="D43" s="13">
        <f t="shared" si="7"/>
        <v>43.95</v>
      </c>
      <c r="E43" s="13">
        <f t="shared" si="8"/>
        <v>20.010000000000002</v>
      </c>
      <c r="F43" s="10" t="b">
        <f t="shared" si="1"/>
        <v>0</v>
      </c>
      <c r="G43" s="11" t="str">
        <f>IF(lpg!$E43&gt;15,"LPG","PL")</f>
        <v>LPG</v>
      </c>
      <c r="H43" s="11">
        <f t="shared" si="2"/>
        <v>0</v>
      </c>
      <c r="I43" s="11">
        <f>ROUND(IF(G43="PL",$R$4*C43/2/100,C43*$R$4/100),2)</f>
        <v>13.23</v>
      </c>
      <c r="J43" s="11">
        <f t="shared" si="3"/>
        <v>43.95</v>
      </c>
      <c r="K43" s="11">
        <f t="shared" si="4"/>
        <v>6.7800000000000011</v>
      </c>
      <c r="L43" s="21">
        <f t="shared" si="5"/>
        <v>0</v>
      </c>
      <c r="M43" s="21">
        <f t="shared" si="6"/>
        <v>0</v>
      </c>
    </row>
    <row r="44" spans="1:13" x14ac:dyDescent="0.25">
      <c r="A44" s="12">
        <v>41681</v>
      </c>
      <c r="B44" s="17">
        <f t="shared" si="0"/>
        <v>2</v>
      </c>
      <c r="C44" s="13">
        <v>144</v>
      </c>
      <c r="D44" s="13">
        <f t="shared" si="7"/>
        <v>43.95</v>
      </c>
      <c r="E44" s="13">
        <f t="shared" si="8"/>
        <v>6.7800000000000011</v>
      </c>
      <c r="F44" s="10" t="b">
        <f t="shared" si="1"/>
        <v>0</v>
      </c>
      <c r="G44" s="14" t="str">
        <f>IF(lpg!$E44&gt;15,"LPG","PL")</f>
        <v>PL</v>
      </c>
      <c r="H44" s="11">
        <f t="shared" si="2"/>
        <v>4.32</v>
      </c>
      <c r="I44" s="11">
        <f>ROUND(IF(G44="PL",$R$4*C44/2/100,C44*$R$4/100),2)</f>
        <v>6.48</v>
      </c>
      <c r="J44" s="11">
        <f t="shared" si="3"/>
        <v>39.630000000000003</v>
      </c>
      <c r="K44" s="11">
        <f t="shared" si="4"/>
        <v>0.30000000000000071</v>
      </c>
      <c r="L44" s="21">
        <f t="shared" si="5"/>
        <v>0</v>
      </c>
      <c r="M44" s="21">
        <f t="shared" si="6"/>
        <v>29.7</v>
      </c>
    </row>
    <row r="45" spans="1:13" x14ac:dyDescent="0.25">
      <c r="A45" s="9">
        <v>41682</v>
      </c>
      <c r="B45" s="17">
        <f t="shared" si="0"/>
        <v>3</v>
      </c>
      <c r="C45" s="10">
        <v>50</v>
      </c>
      <c r="D45" s="13">
        <f t="shared" si="7"/>
        <v>39.630000000000003</v>
      </c>
      <c r="E45" s="13">
        <f t="shared" si="8"/>
        <v>30</v>
      </c>
      <c r="F45" s="10" t="b">
        <f t="shared" si="1"/>
        <v>0</v>
      </c>
      <c r="G45" s="11" t="str">
        <f>IF(lpg!$E45&gt;15,"LPG","PL")</f>
        <v>LPG</v>
      </c>
      <c r="H45" s="11">
        <f t="shared" si="2"/>
        <v>0</v>
      </c>
      <c r="I45" s="11">
        <f>ROUND(IF(G45="PL",$R$4*C45/2/100,C45*$R$4/100),2)</f>
        <v>4.5</v>
      </c>
      <c r="J45" s="11">
        <f t="shared" si="3"/>
        <v>39.630000000000003</v>
      </c>
      <c r="K45" s="11">
        <f t="shared" si="4"/>
        <v>25.5</v>
      </c>
      <c r="L45" s="21">
        <f t="shared" si="5"/>
        <v>0</v>
      </c>
      <c r="M45" s="21">
        <f t="shared" si="6"/>
        <v>0</v>
      </c>
    </row>
    <row r="46" spans="1:13" x14ac:dyDescent="0.25">
      <c r="A46" s="12">
        <v>41683</v>
      </c>
      <c r="B46" s="17">
        <f t="shared" si="0"/>
        <v>4</v>
      </c>
      <c r="C46" s="13">
        <v>129</v>
      </c>
      <c r="D46" s="13">
        <f t="shared" si="7"/>
        <v>39.630000000000003</v>
      </c>
      <c r="E46" s="13">
        <f t="shared" si="8"/>
        <v>25.5</v>
      </c>
      <c r="F46" s="10" t="b">
        <f t="shared" si="1"/>
        <v>0</v>
      </c>
      <c r="G46" s="14" t="str">
        <f>IF(lpg!$E46&gt;15,"LPG","PL")</f>
        <v>LPG</v>
      </c>
      <c r="H46" s="11">
        <f t="shared" si="2"/>
        <v>0</v>
      </c>
      <c r="I46" s="11">
        <f>ROUND(IF(G46="PL",$R$4*C46/2/100,C46*$R$4/100),2)</f>
        <v>11.61</v>
      </c>
      <c r="J46" s="11">
        <f t="shared" si="3"/>
        <v>39.630000000000003</v>
      </c>
      <c r="K46" s="11">
        <f t="shared" si="4"/>
        <v>13.89</v>
      </c>
      <c r="L46" s="21">
        <f t="shared" si="5"/>
        <v>5.3699999999999974</v>
      </c>
      <c r="M46" s="21">
        <f t="shared" si="6"/>
        <v>0</v>
      </c>
    </row>
    <row r="47" spans="1:13" x14ac:dyDescent="0.25">
      <c r="A47" s="9">
        <v>41684</v>
      </c>
      <c r="B47" s="17">
        <f t="shared" si="0"/>
        <v>5</v>
      </c>
      <c r="C47" s="10">
        <v>71</v>
      </c>
      <c r="D47" s="13">
        <f t="shared" si="7"/>
        <v>45</v>
      </c>
      <c r="E47" s="13">
        <f t="shared" si="8"/>
        <v>13.89</v>
      </c>
      <c r="F47" s="10" t="b">
        <f t="shared" si="1"/>
        <v>0</v>
      </c>
      <c r="G47" s="11" t="str">
        <f>IF(lpg!$E47&gt;15,"LPG","PL")</f>
        <v>PL</v>
      </c>
      <c r="H47" s="11">
        <f t="shared" si="2"/>
        <v>2.13</v>
      </c>
      <c r="I47" s="11">
        <f>ROUND(IF(G47="PL",$R$4*C47/2/100,C47*$R$4/100),2)</f>
        <v>3.2</v>
      </c>
      <c r="J47" s="11">
        <f t="shared" si="3"/>
        <v>42.87</v>
      </c>
      <c r="K47" s="11">
        <f t="shared" si="4"/>
        <v>10.690000000000001</v>
      </c>
      <c r="L47" s="21">
        <f t="shared" si="5"/>
        <v>0</v>
      </c>
      <c r="M47" s="21">
        <f t="shared" si="6"/>
        <v>0</v>
      </c>
    </row>
    <row r="48" spans="1:13" x14ac:dyDescent="0.25">
      <c r="A48" s="12">
        <v>41685</v>
      </c>
      <c r="B48" s="17">
        <f t="shared" si="0"/>
        <v>6</v>
      </c>
      <c r="C48" s="13">
        <v>125</v>
      </c>
      <c r="D48" s="13">
        <f t="shared" si="7"/>
        <v>42.87</v>
      </c>
      <c r="E48" s="13">
        <f t="shared" si="8"/>
        <v>10.690000000000001</v>
      </c>
      <c r="F48" s="10" t="b">
        <f t="shared" si="1"/>
        <v>0</v>
      </c>
      <c r="G48" s="14" t="str">
        <f>IF(lpg!$E48&gt;15,"LPG","PL")</f>
        <v>PL</v>
      </c>
      <c r="H48" s="11">
        <f t="shared" si="2"/>
        <v>3.75</v>
      </c>
      <c r="I48" s="11">
        <f>ROUND(IF(G48="PL",$R$4*C48/2/100,C48*$R$4/100),2)</f>
        <v>5.63</v>
      </c>
      <c r="J48" s="11">
        <f t="shared" si="3"/>
        <v>39.119999999999997</v>
      </c>
      <c r="K48" s="11">
        <f t="shared" si="4"/>
        <v>5.0600000000000014</v>
      </c>
      <c r="L48" s="21">
        <f t="shared" si="5"/>
        <v>0</v>
      </c>
      <c r="M48" s="21">
        <f t="shared" si="6"/>
        <v>0</v>
      </c>
    </row>
    <row r="49" spans="1:13" x14ac:dyDescent="0.25">
      <c r="A49" s="9">
        <v>41686</v>
      </c>
      <c r="B49" s="17">
        <f t="shared" si="0"/>
        <v>7</v>
      </c>
      <c r="C49" s="10">
        <v>97</v>
      </c>
      <c r="D49" s="13">
        <f t="shared" si="7"/>
        <v>39.119999999999997</v>
      </c>
      <c r="E49" s="13">
        <f t="shared" si="8"/>
        <v>5.0600000000000014</v>
      </c>
      <c r="F49" s="10" t="b">
        <f t="shared" si="1"/>
        <v>1</v>
      </c>
      <c r="G49" s="11" t="str">
        <f>IF(lpg!$E49&gt;15,"LPG","PL")</f>
        <v>PL</v>
      </c>
      <c r="H49" s="11">
        <f t="shared" si="2"/>
        <v>2.91</v>
      </c>
      <c r="I49" s="11">
        <f>ROUND(IF(G49="PL",$R$4*C49/2/100,C49*$R$4/100),2)</f>
        <v>4.37</v>
      </c>
      <c r="J49" s="11">
        <f t="shared" si="3"/>
        <v>36.209999999999994</v>
      </c>
      <c r="K49" s="11">
        <f t="shared" si="4"/>
        <v>0.69000000000000128</v>
      </c>
      <c r="L49" s="21">
        <f t="shared" si="5"/>
        <v>0</v>
      </c>
      <c r="M49" s="21">
        <f t="shared" si="6"/>
        <v>29.31</v>
      </c>
    </row>
    <row r="50" spans="1:13" x14ac:dyDescent="0.25">
      <c r="A50" s="12">
        <v>41687</v>
      </c>
      <c r="B50" s="17">
        <f t="shared" si="0"/>
        <v>1</v>
      </c>
      <c r="C50" s="13">
        <v>104</v>
      </c>
      <c r="D50" s="13">
        <f t="shared" si="7"/>
        <v>36.209999999999994</v>
      </c>
      <c r="E50" s="13">
        <f t="shared" si="8"/>
        <v>30</v>
      </c>
      <c r="F50" s="10" t="b">
        <f t="shared" si="1"/>
        <v>0</v>
      </c>
      <c r="G50" s="14" t="str">
        <f>IF(lpg!$E50&gt;15,"LPG","PL")</f>
        <v>LPG</v>
      </c>
      <c r="H50" s="11">
        <f t="shared" si="2"/>
        <v>0</v>
      </c>
      <c r="I50" s="11">
        <f>ROUND(IF(G50="PL",$R$4*C50/2/100,C50*$R$4/100),2)</f>
        <v>9.36</v>
      </c>
      <c r="J50" s="11">
        <f t="shared" si="3"/>
        <v>36.209999999999994</v>
      </c>
      <c r="K50" s="11">
        <f t="shared" si="4"/>
        <v>20.64</v>
      </c>
      <c r="L50" s="21">
        <f t="shared" si="5"/>
        <v>0</v>
      </c>
      <c r="M50" s="21">
        <f t="shared" si="6"/>
        <v>0</v>
      </c>
    </row>
    <row r="51" spans="1:13" x14ac:dyDescent="0.25">
      <c r="A51" s="9">
        <v>41688</v>
      </c>
      <c r="B51" s="17">
        <f t="shared" si="0"/>
        <v>2</v>
      </c>
      <c r="C51" s="10">
        <v>108</v>
      </c>
      <c r="D51" s="13">
        <f t="shared" si="7"/>
        <v>36.209999999999994</v>
      </c>
      <c r="E51" s="13">
        <f t="shared" si="8"/>
        <v>20.64</v>
      </c>
      <c r="F51" s="10" t="b">
        <f t="shared" si="1"/>
        <v>0</v>
      </c>
      <c r="G51" s="11" t="str">
        <f>IF(lpg!$E51&gt;15,"LPG","PL")</f>
        <v>LPG</v>
      </c>
      <c r="H51" s="11">
        <f t="shared" si="2"/>
        <v>0</v>
      </c>
      <c r="I51" s="11">
        <f>ROUND(IF(G51="PL",$R$4*C51/2/100,C51*$R$4/100),2)</f>
        <v>9.7200000000000006</v>
      </c>
      <c r="J51" s="11">
        <f t="shared" si="3"/>
        <v>36.209999999999994</v>
      </c>
      <c r="K51" s="11">
        <f t="shared" si="4"/>
        <v>10.92</v>
      </c>
      <c r="L51" s="21">
        <f t="shared" si="5"/>
        <v>0</v>
      </c>
      <c r="M51" s="21">
        <f t="shared" si="6"/>
        <v>0</v>
      </c>
    </row>
    <row r="52" spans="1:13" x14ac:dyDescent="0.25">
      <c r="A52" s="12">
        <v>41689</v>
      </c>
      <c r="B52" s="17">
        <f t="shared" si="0"/>
        <v>3</v>
      </c>
      <c r="C52" s="13">
        <v>61</v>
      </c>
      <c r="D52" s="13">
        <f t="shared" si="7"/>
        <v>36.209999999999994</v>
      </c>
      <c r="E52" s="13">
        <f t="shared" si="8"/>
        <v>10.92</v>
      </c>
      <c r="F52" s="10" t="b">
        <f t="shared" si="1"/>
        <v>0</v>
      </c>
      <c r="G52" s="14" t="str">
        <f>IF(lpg!$E52&gt;15,"LPG","PL")</f>
        <v>PL</v>
      </c>
      <c r="H52" s="11">
        <f t="shared" si="2"/>
        <v>1.83</v>
      </c>
      <c r="I52" s="11">
        <f>ROUND(IF(G52="PL",$R$4*C52/2/100,C52*$R$4/100),2)</f>
        <v>2.75</v>
      </c>
      <c r="J52" s="11">
        <f t="shared" si="3"/>
        <v>34.379999999999995</v>
      </c>
      <c r="K52" s="11">
        <f t="shared" si="4"/>
        <v>8.17</v>
      </c>
      <c r="L52" s="21">
        <f t="shared" si="5"/>
        <v>0</v>
      </c>
      <c r="M52" s="21">
        <f t="shared" si="6"/>
        <v>0</v>
      </c>
    </row>
    <row r="53" spans="1:13" x14ac:dyDescent="0.25">
      <c r="A53" s="9">
        <v>41690</v>
      </c>
      <c r="B53" s="17">
        <f t="shared" si="0"/>
        <v>4</v>
      </c>
      <c r="C53" s="10">
        <v>35</v>
      </c>
      <c r="D53" s="13">
        <f t="shared" si="7"/>
        <v>34.379999999999995</v>
      </c>
      <c r="E53" s="13">
        <f t="shared" si="8"/>
        <v>8.17</v>
      </c>
      <c r="F53" s="10" t="b">
        <f t="shared" si="1"/>
        <v>0</v>
      </c>
      <c r="G53" s="11" t="str">
        <f>IF(lpg!$E53&gt;15,"LPG","PL")</f>
        <v>PL</v>
      </c>
      <c r="H53" s="11">
        <f t="shared" si="2"/>
        <v>1.05</v>
      </c>
      <c r="I53" s="11">
        <f>ROUND(IF(G53="PL",$R$4*C53/2/100,C53*$R$4/100),2)</f>
        <v>1.58</v>
      </c>
      <c r="J53" s="11">
        <f t="shared" si="3"/>
        <v>33.33</v>
      </c>
      <c r="K53" s="11">
        <f t="shared" si="4"/>
        <v>6.59</v>
      </c>
      <c r="L53" s="21">
        <f t="shared" si="5"/>
        <v>11.670000000000002</v>
      </c>
      <c r="M53" s="21">
        <f t="shared" si="6"/>
        <v>0</v>
      </c>
    </row>
    <row r="54" spans="1:13" x14ac:dyDescent="0.25">
      <c r="A54" s="12">
        <v>41691</v>
      </c>
      <c r="B54" s="17">
        <f t="shared" si="0"/>
        <v>5</v>
      </c>
      <c r="C54" s="13">
        <v>40</v>
      </c>
      <c r="D54" s="13">
        <f t="shared" si="7"/>
        <v>45</v>
      </c>
      <c r="E54" s="13">
        <f t="shared" si="8"/>
        <v>6.59</v>
      </c>
      <c r="F54" s="10" t="b">
        <f t="shared" si="1"/>
        <v>0</v>
      </c>
      <c r="G54" s="14" t="str">
        <f>IF(lpg!$E54&gt;15,"LPG","PL")</f>
        <v>PL</v>
      </c>
      <c r="H54" s="11">
        <f t="shared" si="2"/>
        <v>1.2</v>
      </c>
      <c r="I54" s="11">
        <f>ROUND(IF(G54="PL",$R$4*C54/2/100,C54*$R$4/100),2)</f>
        <v>1.8</v>
      </c>
      <c r="J54" s="11">
        <f t="shared" si="3"/>
        <v>43.8</v>
      </c>
      <c r="K54" s="11">
        <f t="shared" si="4"/>
        <v>4.79</v>
      </c>
      <c r="L54" s="21">
        <f t="shared" si="5"/>
        <v>0</v>
      </c>
      <c r="M54" s="21">
        <f t="shared" si="6"/>
        <v>25.21</v>
      </c>
    </row>
    <row r="55" spans="1:13" x14ac:dyDescent="0.25">
      <c r="A55" s="9">
        <v>41692</v>
      </c>
      <c r="B55" s="17">
        <f t="shared" si="0"/>
        <v>6</v>
      </c>
      <c r="C55" s="10">
        <v>23</v>
      </c>
      <c r="D55" s="13">
        <f t="shared" si="7"/>
        <v>43.8</v>
      </c>
      <c r="E55" s="13">
        <f t="shared" si="8"/>
        <v>30</v>
      </c>
      <c r="F55" s="10" t="b">
        <f t="shared" si="1"/>
        <v>0</v>
      </c>
      <c r="G55" s="11" t="str">
        <f>IF(lpg!$E55&gt;15,"LPG","PL")</f>
        <v>LPG</v>
      </c>
      <c r="H55" s="11">
        <f t="shared" si="2"/>
        <v>0</v>
      </c>
      <c r="I55" s="11">
        <f>ROUND(IF(G55="PL",$R$4*C55/2/100,C55*$R$4/100),2)</f>
        <v>2.0699999999999998</v>
      </c>
      <c r="J55" s="11">
        <f t="shared" si="3"/>
        <v>43.8</v>
      </c>
      <c r="K55" s="11">
        <f t="shared" si="4"/>
        <v>27.93</v>
      </c>
      <c r="L55" s="21">
        <f t="shared" si="5"/>
        <v>0</v>
      </c>
      <c r="M55" s="21">
        <f t="shared" si="6"/>
        <v>0</v>
      </c>
    </row>
    <row r="56" spans="1:13" x14ac:dyDescent="0.25">
      <c r="A56" s="12">
        <v>41693</v>
      </c>
      <c r="B56" s="17">
        <f t="shared" si="0"/>
        <v>7</v>
      </c>
      <c r="C56" s="13">
        <v>116</v>
      </c>
      <c r="D56" s="13">
        <f t="shared" si="7"/>
        <v>43.8</v>
      </c>
      <c r="E56" s="13">
        <f t="shared" si="8"/>
        <v>27.93</v>
      </c>
      <c r="F56" s="10" t="b">
        <f t="shared" si="1"/>
        <v>0</v>
      </c>
      <c r="G56" s="14" t="str">
        <f>IF(lpg!$E56&gt;15,"LPG","PL")</f>
        <v>LPG</v>
      </c>
      <c r="H56" s="11">
        <f t="shared" si="2"/>
        <v>0</v>
      </c>
      <c r="I56" s="11">
        <f>ROUND(IF(G56="PL",$R$4*C56/2/100,C56*$R$4/100),2)</f>
        <v>10.44</v>
      </c>
      <c r="J56" s="11">
        <f t="shared" si="3"/>
        <v>43.8</v>
      </c>
      <c r="K56" s="11">
        <f t="shared" si="4"/>
        <v>17.490000000000002</v>
      </c>
      <c r="L56" s="21">
        <f t="shared" si="5"/>
        <v>0</v>
      </c>
      <c r="M56" s="21">
        <f t="shared" si="6"/>
        <v>0</v>
      </c>
    </row>
    <row r="57" spans="1:13" x14ac:dyDescent="0.25">
      <c r="A57" s="9">
        <v>41694</v>
      </c>
      <c r="B57" s="17">
        <f t="shared" si="0"/>
        <v>1</v>
      </c>
      <c r="C57" s="10">
        <v>77</v>
      </c>
      <c r="D57" s="13">
        <f t="shared" si="7"/>
        <v>43.8</v>
      </c>
      <c r="E57" s="13">
        <f t="shared" si="8"/>
        <v>17.490000000000002</v>
      </c>
      <c r="F57" s="10" t="b">
        <f t="shared" si="1"/>
        <v>0</v>
      </c>
      <c r="G57" s="11" t="str">
        <f>IF(lpg!$E57&gt;15,"LPG","PL")</f>
        <v>LPG</v>
      </c>
      <c r="H57" s="11">
        <f t="shared" si="2"/>
        <v>0</v>
      </c>
      <c r="I57" s="11">
        <f>ROUND(IF(G57="PL",$R$4*C57/2/100,C57*$R$4/100),2)</f>
        <v>6.93</v>
      </c>
      <c r="J57" s="11">
        <f t="shared" si="3"/>
        <v>43.8</v>
      </c>
      <c r="K57" s="11">
        <f t="shared" si="4"/>
        <v>10.560000000000002</v>
      </c>
      <c r="L57" s="21">
        <f t="shared" si="5"/>
        <v>0</v>
      </c>
      <c r="M57" s="21">
        <f t="shared" si="6"/>
        <v>0</v>
      </c>
    </row>
    <row r="58" spans="1:13" x14ac:dyDescent="0.25">
      <c r="A58" s="12">
        <v>41695</v>
      </c>
      <c r="B58" s="17">
        <f t="shared" si="0"/>
        <v>2</v>
      </c>
      <c r="C58" s="13">
        <v>126</v>
      </c>
      <c r="D58" s="13">
        <f t="shared" si="7"/>
        <v>43.8</v>
      </c>
      <c r="E58" s="13">
        <f t="shared" si="8"/>
        <v>10.560000000000002</v>
      </c>
      <c r="F58" s="10" t="b">
        <f t="shared" si="1"/>
        <v>0</v>
      </c>
      <c r="G58" s="14" t="str">
        <f>IF(lpg!$E58&gt;15,"LPG","PL")</f>
        <v>PL</v>
      </c>
      <c r="H58" s="11">
        <f t="shared" si="2"/>
        <v>3.78</v>
      </c>
      <c r="I58" s="11">
        <f>ROUND(IF(G58="PL",$R$4*C58/2/100,C58*$R$4/100),2)</f>
        <v>5.67</v>
      </c>
      <c r="J58" s="11">
        <f t="shared" si="3"/>
        <v>40.019999999999996</v>
      </c>
      <c r="K58" s="11">
        <f t="shared" si="4"/>
        <v>4.8900000000000023</v>
      </c>
      <c r="L58" s="21">
        <f t="shared" si="5"/>
        <v>0</v>
      </c>
      <c r="M58" s="21">
        <f t="shared" si="6"/>
        <v>25.11</v>
      </c>
    </row>
    <row r="59" spans="1:13" x14ac:dyDescent="0.25">
      <c r="A59" s="9">
        <v>41696</v>
      </c>
      <c r="B59" s="17">
        <f t="shared" si="0"/>
        <v>3</v>
      </c>
      <c r="C59" s="10">
        <v>123</v>
      </c>
      <c r="D59" s="13">
        <f t="shared" si="7"/>
        <v>40.019999999999996</v>
      </c>
      <c r="E59" s="13">
        <f t="shared" si="8"/>
        <v>30</v>
      </c>
      <c r="F59" s="10" t="b">
        <f t="shared" si="1"/>
        <v>0</v>
      </c>
      <c r="G59" s="11" t="str">
        <f>IF(lpg!$E59&gt;15,"LPG","PL")</f>
        <v>LPG</v>
      </c>
      <c r="H59" s="11">
        <f t="shared" si="2"/>
        <v>0</v>
      </c>
      <c r="I59" s="11">
        <f>ROUND(IF(G59="PL",$R$4*C59/2/100,C59*$R$4/100),2)</f>
        <v>11.07</v>
      </c>
      <c r="J59" s="11">
        <f t="shared" si="3"/>
        <v>40.019999999999996</v>
      </c>
      <c r="K59" s="11">
        <f t="shared" si="4"/>
        <v>18.93</v>
      </c>
      <c r="L59" s="21">
        <f t="shared" si="5"/>
        <v>0</v>
      </c>
      <c r="M59" s="21">
        <f t="shared" si="6"/>
        <v>0</v>
      </c>
    </row>
    <row r="60" spans="1:13" x14ac:dyDescent="0.25">
      <c r="A60" s="12">
        <v>41697</v>
      </c>
      <c r="B60" s="17">
        <f t="shared" si="0"/>
        <v>4</v>
      </c>
      <c r="C60" s="13">
        <v>33</v>
      </c>
      <c r="D60" s="13">
        <f t="shared" si="7"/>
        <v>40.019999999999996</v>
      </c>
      <c r="E60" s="13">
        <f t="shared" si="8"/>
        <v>18.93</v>
      </c>
      <c r="F60" s="10" t="b">
        <f t="shared" si="1"/>
        <v>0</v>
      </c>
      <c r="G60" s="14" t="str">
        <f>IF(lpg!$E60&gt;15,"LPG","PL")</f>
        <v>LPG</v>
      </c>
      <c r="H60" s="11">
        <f t="shared" si="2"/>
        <v>0</v>
      </c>
      <c r="I60" s="11">
        <f>ROUND(IF(G60="PL",$R$4*C60/2/100,C60*$R$4/100),2)</f>
        <v>2.97</v>
      </c>
      <c r="J60" s="11">
        <f t="shared" si="3"/>
        <v>40.019999999999996</v>
      </c>
      <c r="K60" s="11">
        <f t="shared" si="4"/>
        <v>15.959999999999999</v>
      </c>
      <c r="L60" s="21">
        <f t="shared" si="5"/>
        <v>0</v>
      </c>
      <c r="M60" s="21">
        <f t="shared" si="6"/>
        <v>0</v>
      </c>
    </row>
    <row r="61" spans="1:13" x14ac:dyDescent="0.25">
      <c r="A61" s="9">
        <v>41698</v>
      </c>
      <c r="B61" s="17">
        <f t="shared" si="0"/>
        <v>5</v>
      </c>
      <c r="C61" s="10">
        <v>34</v>
      </c>
      <c r="D61" s="13">
        <f t="shared" si="7"/>
        <v>40.019999999999996</v>
      </c>
      <c r="E61" s="13">
        <f t="shared" si="8"/>
        <v>15.959999999999999</v>
      </c>
      <c r="F61" s="10" t="b">
        <f t="shared" si="1"/>
        <v>0</v>
      </c>
      <c r="G61" s="11" t="str">
        <f>IF(lpg!$E61&gt;15,"LPG","PL")</f>
        <v>LPG</v>
      </c>
      <c r="H61" s="11">
        <f t="shared" si="2"/>
        <v>0</v>
      </c>
      <c r="I61" s="11">
        <f>ROUND(IF(G61="PL",$R$4*C61/2/100,C61*$R$4/100),2)</f>
        <v>3.06</v>
      </c>
      <c r="J61" s="11">
        <f t="shared" si="3"/>
        <v>40.019999999999996</v>
      </c>
      <c r="K61" s="11">
        <f t="shared" si="4"/>
        <v>12.899999999999999</v>
      </c>
      <c r="L61" s="21">
        <f t="shared" si="5"/>
        <v>0</v>
      </c>
      <c r="M61" s="21">
        <f t="shared" si="6"/>
        <v>0</v>
      </c>
    </row>
    <row r="62" spans="1:13" x14ac:dyDescent="0.25">
      <c r="A62" s="12">
        <v>41699</v>
      </c>
      <c r="B62" s="17">
        <f t="shared" si="0"/>
        <v>6</v>
      </c>
      <c r="C62" s="13">
        <v>137</v>
      </c>
      <c r="D62" s="13">
        <f t="shared" si="7"/>
        <v>40.019999999999996</v>
      </c>
      <c r="E62" s="13">
        <f t="shared" si="8"/>
        <v>12.899999999999999</v>
      </c>
      <c r="F62" s="10" t="b">
        <f t="shared" si="1"/>
        <v>0</v>
      </c>
      <c r="G62" s="14" t="str">
        <f>IF(lpg!$E62&gt;15,"LPG","PL")</f>
        <v>PL</v>
      </c>
      <c r="H62" s="11">
        <f t="shared" si="2"/>
        <v>4.1100000000000003</v>
      </c>
      <c r="I62" s="11">
        <f>ROUND(IF(G62="PL",$R$4*C62/2/100,C62*$R$4/100),2)</f>
        <v>6.17</v>
      </c>
      <c r="J62" s="11">
        <f t="shared" si="3"/>
        <v>35.909999999999997</v>
      </c>
      <c r="K62" s="11">
        <f t="shared" si="4"/>
        <v>6.7299999999999986</v>
      </c>
      <c r="L62" s="21">
        <f t="shared" si="5"/>
        <v>0</v>
      </c>
      <c r="M62" s="21">
        <f t="shared" si="6"/>
        <v>0</v>
      </c>
    </row>
    <row r="63" spans="1:13" x14ac:dyDescent="0.25">
      <c r="A63" s="9">
        <v>41700</v>
      </c>
      <c r="B63" s="17">
        <f t="shared" si="0"/>
        <v>7</v>
      </c>
      <c r="C63" s="10">
        <v>39</v>
      </c>
      <c r="D63" s="13">
        <f t="shared" si="7"/>
        <v>35.909999999999997</v>
      </c>
      <c r="E63" s="13">
        <f t="shared" si="8"/>
        <v>6.7299999999999986</v>
      </c>
      <c r="F63" s="10" t="b">
        <f t="shared" si="1"/>
        <v>0</v>
      </c>
      <c r="G63" s="11" t="str">
        <f>IF(lpg!$E63&gt;15,"LPG","PL")</f>
        <v>PL</v>
      </c>
      <c r="H63" s="11">
        <f t="shared" si="2"/>
        <v>1.17</v>
      </c>
      <c r="I63" s="11">
        <f>ROUND(IF(G63="PL",$R$4*C63/2/100,C63*$R$4/100),2)</f>
        <v>1.76</v>
      </c>
      <c r="J63" s="11">
        <f t="shared" si="3"/>
        <v>34.739999999999995</v>
      </c>
      <c r="K63" s="11">
        <f t="shared" si="4"/>
        <v>4.9699999999999989</v>
      </c>
      <c r="L63" s="21">
        <f t="shared" si="5"/>
        <v>0</v>
      </c>
      <c r="M63" s="21">
        <f t="shared" si="6"/>
        <v>25.03</v>
      </c>
    </row>
    <row r="64" spans="1:13" x14ac:dyDescent="0.25">
      <c r="A64" s="12">
        <v>41701</v>
      </c>
      <c r="B64" s="17">
        <f t="shared" si="0"/>
        <v>1</v>
      </c>
      <c r="C64" s="13">
        <v>99</v>
      </c>
      <c r="D64" s="13">
        <f t="shared" si="7"/>
        <v>34.739999999999995</v>
      </c>
      <c r="E64" s="13">
        <f t="shared" si="8"/>
        <v>30</v>
      </c>
      <c r="F64" s="10" t="b">
        <f t="shared" si="1"/>
        <v>0</v>
      </c>
      <c r="G64" s="14" t="str">
        <f>IF(lpg!$E64&gt;15,"LPG","PL")</f>
        <v>LPG</v>
      </c>
      <c r="H64" s="11">
        <f t="shared" si="2"/>
        <v>0</v>
      </c>
      <c r="I64" s="11">
        <f>ROUND(IF(G64="PL",$R$4*C64/2/100,C64*$R$4/100),2)</f>
        <v>8.91</v>
      </c>
      <c r="J64" s="11">
        <f t="shared" si="3"/>
        <v>34.739999999999995</v>
      </c>
      <c r="K64" s="11">
        <f t="shared" si="4"/>
        <v>21.09</v>
      </c>
      <c r="L64" s="21">
        <f t="shared" si="5"/>
        <v>0</v>
      </c>
      <c r="M64" s="21">
        <f t="shared" si="6"/>
        <v>0</v>
      </c>
    </row>
    <row r="65" spans="1:13" x14ac:dyDescent="0.25">
      <c r="A65" s="9">
        <v>41702</v>
      </c>
      <c r="B65" s="17">
        <f t="shared" si="0"/>
        <v>2</v>
      </c>
      <c r="C65" s="10">
        <v>65</v>
      </c>
      <c r="D65" s="13">
        <f t="shared" si="7"/>
        <v>34.739999999999995</v>
      </c>
      <c r="E65" s="13">
        <f t="shared" si="8"/>
        <v>21.09</v>
      </c>
      <c r="F65" s="10" t="b">
        <f t="shared" si="1"/>
        <v>0</v>
      </c>
      <c r="G65" s="11" t="str">
        <f>IF(lpg!$E65&gt;15,"LPG","PL")</f>
        <v>LPG</v>
      </c>
      <c r="H65" s="11">
        <f t="shared" si="2"/>
        <v>0</v>
      </c>
      <c r="I65" s="11">
        <f>ROUND(IF(G65="PL",$R$4*C65/2/100,C65*$R$4/100),2)</f>
        <v>5.85</v>
      </c>
      <c r="J65" s="11">
        <f t="shared" si="3"/>
        <v>34.739999999999995</v>
      </c>
      <c r="K65" s="11">
        <f t="shared" si="4"/>
        <v>15.24</v>
      </c>
      <c r="L65" s="21">
        <f t="shared" si="5"/>
        <v>0</v>
      </c>
      <c r="M65" s="21">
        <f t="shared" si="6"/>
        <v>0</v>
      </c>
    </row>
    <row r="66" spans="1:13" x14ac:dyDescent="0.25">
      <c r="A66" s="12">
        <v>41703</v>
      </c>
      <c r="B66" s="17">
        <f t="shared" si="0"/>
        <v>3</v>
      </c>
      <c r="C66" s="13">
        <v>81</v>
      </c>
      <c r="D66" s="13">
        <f t="shared" si="7"/>
        <v>34.739999999999995</v>
      </c>
      <c r="E66" s="13">
        <f t="shared" si="8"/>
        <v>15.24</v>
      </c>
      <c r="F66" s="10" t="b">
        <f t="shared" si="1"/>
        <v>0</v>
      </c>
      <c r="G66" s="14" t="str">
        <f>IF(lpg!$E66&gt;15,"LPG","PL")</f>
        <v>LPG</v>
      </c>
      <c r="H66" s="11">
        <f t="shared" si="2"/>
        <v>0</v>
      </c>
      <c r="I66" s="11">
        <f>ROUND(IF(G66="PL",$R$4*C66/2/100,C66*$R$4/100),2)</f>
        <v>7.29</v>
      </c>
      <c r="J66" s="11">
        <f t="shared" si="3"/>
        <v>34.739999999999995</v>
      </c>
      <c r="K66" s="11">
        <f t="shared" si="4"/>
        <v>7.95</v>
      </c>
      <c r="L66" s="21">
        <f t="shared" si="5"/>
        <v>0</v>
      </c>
      <c r="M66" s="21">
        <f t="shared" si="6"/>
        <v>0</v>
      </c>
    </row>
    <row r="67" spans="1:13" x14ac:dyDescent="0.25">
      <c r="A67" s="9">
        <v>41704</v>
      </c>
      <c r="B67" s="17">
        <f t="shared" si="0"/>
        <v>4</v>
      </c>
      <c r="C67" s="10">
        <v>42</v>
      </c>
      <c r="D67" s="13">
        <f t="shared" si="7"/>
        <v>34.739999999999995</v>
      </c>
      <c r="E67" s="13">
        <f t="shared" si="8"/>
        <v>7.95</v>
      </c>
      <c r="F67" s="10" t="b">
        <f t="shared" si="1"/>
        <v>0</v>
      </c>
      <c r="G67" s="11" t="str">
        <f>IF(lpg!$E67&gt;15,"LPG","PL")</f>
        <v>PL</v>
      </c>
      <c r="H67" s="11">
        <f t="shared" si="2"/>
        <v>1.26</v>
      </c>
      <c r="I67" s="11">
        <f>ROUND(IF(G67="PL",$R$4*C67/2/100,C67*$R$4/100),2)</f>
        <v>1.89</v>
      </c>
      <c r="J67" s="11">
        <f t="shared" si="3"/>
        <v>33.479999999999997</v>
      </c>
      <c r="K67" s="11">
        <f t="shared" si="4"/>
        <v>6.0600000000000005</v>
      </c>
      <c r="L67" s="21">
        <f t="shared" si="5"/>
        <v>11.520000000000003</v>
      </c>
      <c r="M67" s="21">
        <f t="shared" si="6"/>
        <v>0</v>
      </c>
    </row>
    <row r="68" spans="1:13" x14ac:dyDescent="0.25">
      <c r="A68" s="12">
        <v>41705</v>
      </c>
      <c r="B68" s="17">
        <f t="shared" ref="B68:B131" si="9">WEEKDAY(A68,2)</f>
        <v>5</v>
      </c>
      <c r="C68" s="13">
        <v>73</v>
      </c>
      <c r="D68" s="13">
        <f t="shared" si="7"/>
        <v>45</v>
      </c>
      <c r="E68" s="13">
        <f t="shared" si="8"/>
        <v>6.0600000000000005</v>
      </c>
      <c r="F68" s="10" t="b">
        <f t="shared" ref="F68:F131" si="10">E68&lt;5.25</f>
        <v>0</v>
      </c>
      <c r="G68" s="14" t="str">
        <f>IF(lpg!$E68&gt;15,"LPG","PL")</f>
        <v>PL</v>
      </c>
      <c r="H68" s="11">
        <f t="shared" ref="H68:H131" si="11">ROUND(IF(G68="PL",$R$3*C68/2/100,0),2)</f>
        <v>2.19</v>
      </c>
      <c r="I68" s="11">
        <f>ROUND(IF(G68="PL",$R$4*C68/2/100,C68*$R$4/100),2)</f>
        <v>3.29</v>
      </c>
      <c r="J68" s="11">
        <f t="shared" ref="J68:J131" si="12">D68-H68</f>
        <v>42.81</v>
      </c>
      <c r="K68" s="11">
        <f t="shared" ref="K68:K131" si="13">E68-I68</f>
        <v>2.7700000000000005</v>
      </c>
      <c r="L68" s="21">
        <f t="shared" ref="L68:L131" si="14">IF(AND(B68=4,J68&lt;40),$Q$3-J68,0)</f>
        <v>0</v>
      </c>
      <c r="M68" s="21">
        <f t="shared" ref="M68:M131" si="15">IF(K68&lt;5,$Q$4-K68,0)</f>
        <v>27.23</v>
      </c>
    </row>
    <row r="69" spans="1:13" x14ac:dyDescent="0.25">
      <c r="A69" s="9">
        <v>41706</v>
      </c>
      <c r="B69" s="17">
        <f t="shared" si="9"/>
        <v>6</v>
      </c>
      <c r="C69" s="10">
        <v>95</v>
      </c>
      <c r="D69" s="13">
        <f t="shared" ref="D69:D132" si="16">J68+L68</f>
        <v>42.81</v>
      </c>
      <c r="E69" s="13">
        <f t="shared" ref="E69:E132" si="17">K68+M68</f>
        <v>30</v>
      </c>
      <c r="F69" s="10" t="b">
        <f t="shared" si="10"/>
        <v>0</v>
      </c>
      <c r="G69" s="11" t="str">
        <f>IF(lpg!$E69&gt;15,"LPG","PL")</f>
        <v>LPG</v>
      </c>
      <c r="H69" s="11">
        <f t="shared" si="11"/>
        <v>0</v>
      </c>
      <c r="I69" s="11">
        <f>ROUND(IF(G69="PL",$R$4*C69/2/100,C69*$R$4/100),2)</f>
        <v>8.5500000000000007</v>
      </c>
      <c r="J69" s="11">
        <f t="shared" si="12"/>
        <v>42.81</v>
      </c>
      <c r="K69" s="11">
        <f t="shared" si="13"/>
        <v>21.45</v>
      </c>
      <c r="L69" s="21">
        <f t="shared" si="14"/>
        <v>0</v>
      </c>
      <c r="M69" s="21">
        <f t="shared" si="15"/>
        <v>0</v>
      </c>
    </row>
    <row r="70" spans="1:13" x14ac:dyDescent="0.25">
      <c r="A70" s="12">
        <v>41707</v>
      </c>
      <c r="B70" s="17">
        <f t="shared" si="9"/>
        <v>7</v>
      </c>
      <c r="C70" s="13">
        <v>70</v>
      </c>
      <c r="D70" s="13">
        <f t="shared" si="16"/>
        <v>42.81</v>
      </c>
      <c r="E70" s="13">
        <f t="shared" si="17"/>
        <v>21.45</v>
      </c>
      <c r="F70" s="10" t="b">
        <f t="shared" si="10"/>
        <v>0</v>
      </c>
      <c r="G70" s="14" t="str">
        <f>IF(lpg!$E70&gt;15,"LPG","PL")</f>
        <v>LPG</v>
      </c>
      <c r="H70" s="11">
        <f t="shared" si="11"/>
        <v>0</v>
      </c>
      <c r="I70" s="11">
        <f>ROUND(IF(G70="PL",$R$4*C70/2/100,C70*$R$4/100),2)</f>
        <v>6.3</v>
      </c>
      <c r="J70" s="11">
        <f t="shared" si="12"/>
        <v>42.81</v>
      </c>
      <c r="K70" s="11">
        <f t="shared" si="13"/>
        <v>15.149999999999999</v>
      </c>
      <c r="L70" s="21">
        <f t="shared" si="14"/>
        <v>0</v>
      </c>
      <c r="M70" s="21">
        <f t="shared" si="15"/>
        <v>0</v>
      </c>
    </row>
    <row r="71" spans="1:13" x14ac:dyDescent="0.25">
      <c r="A71" s="9">
        <v>41708</v>
      </c>
      <c r="B71" s="17">
        <f t="shared" si="9"/>
        <v>1</v>
      </c>
      <c r="C71" s="10">
        <v>18</v>
      </c>
      <c r="D71" s="13">
        <f t="shared" si="16"/>
        <v>42.81</v>
      </c>
      <c r="E71" s="13">
        <f t="shared" si="17"/>
        <v>15.149999999999999</v>
      </c>
      <c r="F71" s="10" t="b">
        <f t="shared" si="10"/>
        <v>0</v>
      </c>
      <c r="G71" s="11" t="str">
        <f>IF(lpg!$E71&gt;15,"LPG","PL")</f>
        <v>LPG</v>
      </c>
      <c r="H71" s="11">
        <f t="shared" si="11"/>
        <v>0</v>
      </c>
      <c r="I71" s="11">
        <f>ROUND(IF(G71="PL",$R$4*C71/2/100,C71*$R$4/100),2)</f>
        <v>1.62</v>
      </c>
      <c r="J71" s="11">
        <f t="shared" si="12"/>
        <v>42.81</v>
      </c>
      <c r="K71" s="11">
        <f t="shared" si="13"/>
        <v>13.529999999999998</v>
      </c>
      <c r="L71" s="21">
        <f t="shared" si="14"/>
        <v>0</v>
      </c>
      <c r="M71" s="21">
        <f t="shared" si="15"/>
        <v>0</v>
      </c>
    </row>
    <row r="72" spans="1:13" x14ac:dyDescent="0.25">
      <c r="A72" s="12">
        <v>41709</v>
      </c>
      <c r="B72" s="17">
        <f t="shared" si="9"/>
        <v>2</v>
      </c>
      <c r="C72" s="13">
        <v>140</v>
      </c>
      <c r="D72" s="13">
        <f t="shared" si="16"/>
        <v>42.81</v>
      </c>
      <c r="E72" s="13">
        <f t="shared" si="17"/>
        <v>13.529999999999998</v>
      </c>
      <c r="F72" s="10" t="b">
        <f t="shared" si="10"/>
        <v>0</v>
      </c>
      <c r="G72" s="14" t="str">
        <f>IF(lpg!$E72&gt;15,"LPG","PL")</f>
        <v>PL</v>
      </c>
      <c r="H72" s="11">
        <f t="shared" si="11"/>
        <v>4.2</v>
      </c>
      <c r="I72" s="11">
        <f>ROUND(IF(G72="PL",$R$4*C72/2/100,C72*$R$4/100),2)</f>
        <v>6.3</v>
      </c>
      <c r="J72" s="11">
        <f t="shared" si="12"/>
        <v>38.61</v>
      </c>
      <c r="K72" s="11">
        <f t="shared" si="13"/>
        <v>7.2299999999999978</v>
      </c>
      <c r="L72" s="21">
        <f t="shared" si="14"/>
        <v>0</v>
      </c>
      <c r="M72" s="21">
        <f t="shared" si="15"/>
        <v>0</v>
      </c>
    </row>
    <row r="73" spans="1:13" x14ac:dyDescent="0.25">
      <c r="A73" s="9">
        <v>41710</v>
      </c>
      <c r="B73" s="17">
        <f t="shared" si="9"/>
        <v>3</v>
      </c>
      <c r="C73" s="10">
        <v>35</v>
      </c>
      <c r="D73" s="13">
        <f t="shared" si="16"/>
        <v>38.61</v>
      </c>
      <c r="E73" s="13">
        <f t="shared" si="17"/>
        <v>7.2299999999999978</v>
      </c>
      <c r="F73" s="10" t="b">
        <f t="shared" si="10"/>
        <v>0</v>
      </c>
      <c r="G73" s="11" t="str">
        <f>IF(lpg!$E73&gt;15,"LPG","PL")</f>
        <v>PL</v>
      </c>
      <c r="H73" s="11">
        <f t="shared" si="11"/>
        <v>1.05</v>
      </c>
      <c r="I73" s="11">
        <f>ROUND(IF(G73="PL",$R$4*C73/2/100,C73*$R$4/100),2)</f>
        <v>1.58</v>
      </c>
      <c r="J73" s="11">
        <f t="shared" si="12"/>
        <v>37.56</v>
      </c>
      <c r="K73" s="11">
        <f t="shared" si="13"/>
        <v>5.6499999999999977</v>
      </c>
      <c r="L73" s="21">
        <f t="shared" si="14"/>
        <v>0</v>
      </c>
      <c r="M73" s="21">
        <f t="shared" si="15"/>
        <v>0</v>
      </c>
    </row>
    <row r="74" spans="1:13" x14ac:dyDescent="0.25">
      <c r="A74" s="12">
        <v>41711</v>
      </c>
      <c r="B74" s="17">
        <f t="shared" si="9"/>
        <v>4</v>
      </c>
      <c r="C74" s="13">
        <v>65</v>
      </c>
      <c r="D74" s="13">
        <f t="shared" si="16"/>
        <v>37.56</v>
      </c>
      <c r="E74" s="13">
        <f t="shared" si="17"/>
        <v>5.6499999999999977</v>
      </c>
      <c r="F74" s="10" t="b">
        <f t="shared" si="10"/>
        <v>0</v>
      </c>
      <c r="G74" s="14" t="str">
        <f>IF(lpg!$E74&gt;15,"LPG","PL")</f>
        <v>PL</v>
      </c>
      <c r="H74" s="11">
        <f t="shared" si="11"/>
        <v>1.95</v>
      </c>
      <c r="I74" s="11">
        <f>ROUND(IF(G74="PL",$R$4*C74/2/100,C74*$R$4/100),2)</f>
        <v>2.93</v>
      </c>
      <c r="J74" s="11">
        <f t="shared" si="12"/>
        <v>35.61</v>
      </c>
      <c r="K74" s="11">
        <f t="shared" si="13"/>
        <v>2.7199999999999975</v>
      </c>
      <c r="L74" s="21">
        <f t="shared" si="14"/>
        <v>9.39</v>
      </c>
      <c r="M74" s="21">
        <f t="shared" si="15"/>
        <v>27.28</v>
      </c>
    </row>
    <row r="75" spans="1:13" x14ac:dyDescent="0.25">
      <c r="A75" s="9">
        <v>41712</v>
      </c>
      <c r="B75" s="17">
        <f t="shared" si="9"/>
        <v>5</v>
      </c>
      <c r="C75" s="10">
        <v>225</v>
      </c>
      <c r="D75" s="13">
        <f t="shared" si="16"/>
        <v>45</v>
      </c>
      <c r="E75" s="13">
        <f t="shared" si="17"/>
        <v>30</v>
      </c>
      <c r="F75" s="10" t="b">
        <f t="shared" si="10"/>
        <v>0</v>
      </c>
      <c r="G75" s="11" t="str">
        <f>IF(lpg!$E75&gt;15,"LPG","PL")</f>
        <v>LPG</v>
      </c>
      <c r="H75" s="11">
        <f t="shared" si="11"/>
        <v>0</v>
      </c>
      <c r="I75" s="11">
        <f>ROUND(IF(G75="PL",$R$4*C75/2/100,C75*$R$4/100),2)</f>
        <v>20.25</v>
      </c>
      <c r="J75" s="11">
        <f t="shared" si="12"/>
        <v>45</v>
      </c>
      <c r="K75" s="11">
        <f t="shared" si="13"/>
        <v>9.75</v>
      </c>
      <c r="L75" s="21">
        <f t="shared" si="14"/>
        <v>0</v>
      </c>
      <c r="M75" s="21">
        <f t="shared" si="15"/>
        <v>0</v>
      </c>
    </row>
    <row r="76" spans="1:13" x14ac:dyDescent="0.25">
      <c r="A76" s="12">
        <v>41713</v>
      </c>
      <c r="B76" s="17">
        <f t="shared" si="9"/>
        <v>6</v>
      </c>
      <c r="C76" s="13">
        <v>138</v>
      </c>
      <c r="D76" s="13">
        <f t="shared" si="16"/>
        <v>45</v>
      </c>
      <c r="E76" s="13">
        <f t="shared" si="17"/>
        <v>9.75</v>
      </c>
      <c r="F76" s="10" t="b">
        <f t="shared" si="10"/>
        <v>0</v>
      </c>
      <c r="G76" s="14" t="str">
        <f>IF(lpg!$E76&gt;15,"LPG","PL")</f>
        <v>PL</v>
      </c>
      <c r="H76" s="11">
        <f t="shared" si="11"/>
        <v>4.1399999999999997</v>
      </c>
      <c r="I76" s="11">
        <f>ROUND(IF(G76="PL",$R$4*C76/2/100,C76*$R$4/100),2)</f>
        <v>6.21</v>
      </c>
      <c r="J76" s="11">
        <f t="shared" si="12"/>
        <v>40.86</v>
      </c>
      <c r="K76" s="11">
        <f t="shared" si="13"/>
        <v>3.54</v>
      </c>
      <c r="L76" s="21">
        <f t="shared" si="14"/>
        <v>0</v>
      </c>
      <c r="M76" s="21">
        <f t="shared" si="15"/>
        <v>26.46</v>
      </c>
    </row>
    <row r="77" spans="1:13" x14ac:dyDescent="0.25">
      <c r="A77" s="9">
        <v>41714</v>
      </c>
      <c r="B77" s="17">
        <f t="shared" si="9"/>
        <v>7</v>
      </c>
      <c r="C77" s="10">
        <v>64</v>
      </c>
      <c r="D77" s="13">
        <f t="shared" si="16"/>
        <v>40.86</v>
      </c>
      <c r="E77" s="13">
        <f t="shared" si="17"/>
        <v>30</v>
      </c>
      <c r="F77" s="10" t="b">
        <f t="shared" si="10"/>
        <v>0</v>
      </c>
      <c r="G77" s="11" t="str">
        <f>IF(lpg!$E77&gt;15,"LPG","PL")</f>
        <v>LPG</v>
      </c>
      <c r="H77" s="11">
        <f t="shared" si="11"/>
        <v>0</v>
      </c>
      <c r="I77" s="11">
        <f>ROUND(IF(G77="PL",$R$4*C77/2/100,C77*$R$4/100),2)</f>
        <v>5.76</v>
      </c>
      <c r="J77" s="11">
        <f t="shared" si="12"/>
        <v>40.86</v>
      </c>
      <c r="K77" s="11">
        <f t="shared" si="13"/>
        <v>24.240000000000002</v>
      </c>
      <c r="L77" s="21">
        <f t="shared" si="14"/>
        <v>0</v>
      </c>
      <c r="M77" s="21">
        <f t="shared" si="15"/>
        <v>0</v>
      </c>
    </row>
    <row r="78" spans="1:13" x14ac:dyDescent="0.25">
      <c r="A78" s="12">
        <v>41715</v>
      </c>
      <c r="B78" s="17">
        <f t="shared" si="9"/>
        <v>1</v>
      </c>
      <c r="C78" s="13">
        <v>73</v>
      </c>
      <c r="D78" s="13">
        <f t="shared" si="16"/>
        <v>40.86</v>
      </c>
      <c r="E78" s="13">
        <f t="shared" si="17"/>
        <v>24.240000000000002</v>
      </c>
      <c r="F78" s="10" t="b">
        <f t="shared" si="10"/>
        <v>0</v>
      </c>
      <c r="G78" s="14" t="str">
        <f>IF(lpg!$E78&gt;15,"LPG","PL")</f>
        <v>LPG</v>
      </c>
      <c r="H78" s="11">
        <f t="shared" si="11"/>
        <v>0</v>
      </c>
      <c r="I78" s="11">
        <f>ROUND(IF(G78="PL",$R$4*C78/2/100,C78*$R$4/100),2)</f>
        <v>6.57</v>
      </c>
      <c r="J78" s="11">
        <f t="shared" si="12"/>
        <v>40.86</v>
      </c>
      <c r="K78" s="11">
        <f t="shared" si="13"/>
        <v>17.670000000000002</v>
      </c>
      <c r="L78" s="21">
        <f t="shared" si="14"/>
        <v>0</v>
      </c>
      <c r="M78" s="21">
        <f t="shared" si="15"/>
        <v>0</v>
      </c>
    </row>
    <row r="79" spans="1:13" x14ac:dyDescent="0.25">
      <c r="A79" s="9">
        <v>41716</v>
      </c>
      <c r="B79" s="17">
        <f t="shared" si="9"/>
        <v>2</v>
      </c>
      <c r="C79" s="10">
        <v>109</v>
      </c>
      <c r="D79" s="13">
        <f t="shared" si="16"/>
        <v>40.86</v>
      </c>
      <c r="E79" s="13">
        <f t="shared" si="17"/>
        <v>17.670000000000002</v>
      </c>
      <c r="F79" s="10" t="b">
        <f t="shared" si="10"/>
        <v>0</v>
      </c>
      <c r="G79" s="11" t="str">
        <f>IF(lpg!$E79&gt;15,"LPG","PL")</f>
        <v>LPG</v>
      </c>
      <c r="H79" s="11">
        <f t="shared" si="11"/>
        <v>0</v>
      </c>
      <c r="I79" s="11">
        <f>ROUND(IF(G79="PL",$R$4*C79/2/100,C79*$R$4/100),2)</f>
        <v>9.81</v>
      </c>
      <c r="J79" s="11">
        <f t="shared" si="12"/>
        <v>40.86</v>
      </c>
      <c r="K79" s="11">
        <f t="shared" si="13"/>
        <v>7.8600000000000012</v>
      </c>
      <c r="L79" s="21">
        <f t="shared" si="14"/>
        <v>0</v>
      </c>
      <c r="M79" s="21">
        <f t="shared" si="15"/>
        <v>0</v>
      </c>
    </row>
    <row r="80" spans="1:13" x14ac:dyDescent="0.25">
      <c r="A80" s="12">
        <v>41717</v>
      </c>
      <c r="B80" s="17">
        <f t="shared" si="9"/>
        <v>3</v>
      </c>
      <c r="C80" s="13">
        <v>69</v>
      </c>
      <c r="D80" s="13">
        <f t="shared" si="16"/>
        <v>40.86</v>
      </c>
      <c r="E80" s="13">
        <f t="shared" si="17"/>
        <v>7.8600000000000012</v>
      </c>
      <c r="F80" s="10" t="b">
        <f t="shared" si="10"/>
        <v>0</v>
      </c>
      <c r="G80" s="14" t="str">
        <f>IF(lpg!$E80&gt;15,"LPG","PL")</f>
        <v>PL</v>
      </c>
      <c r="H80" s="11">
        <f t="shared" si="11"/>
        <v>2.0699999999999998</v>
      </c>
      <c r="I80" s="11">
        <f>ROUND(IF(G80="PL",$R$4*C80/2/100,C80*$R$4/100),2)</f>
        <v>3.11</v>
      </c>
      <c r="J80" s="11">
        <f t="shared" si="12"/>
        <v>38.79</v>
      </c>
      <c r="K80" s="11">
        <f t="shared" si="13"/>
        <v>4.7500000000000018</v>
      </c>
      <c r="L80" s="21">
        <f t="shared" si="14"/>
        <v>0</v>
      </c>
      <c r="M80" s="21">
        <f t="shared" si="15"/>
        <v>25.25</v>
      </c>
    </row>
    <row r="81" spans="1:13" x14ac:dyDescent="0.25">
      <c r="A81" s="9">
        <v>41718</v>
      </c>
      <c r="B81" s="17">
        <f t="shared" si="9"/>
        <v>4</v>
      </c>
      <c r="C81" s="10">
        <v>21</v>
      </c>
      <c r="D81" s="13">
        <f t="shared" si="16"/>
        <v>38.79</v>
      </c>
      <c r="E81" s="13">
        <f t="shared" si="17"/>
        <v>30</v>
      </c>
      <c r="F81" s="10" t="b">
        <f t="shared" si="10"/>
        <v>0</v>
      </c>
      <c r="G81" s="11" t="str">
        <f>IF(lpg!$E81&gt;15,"LPG","PL")</f>
        <v>LPG</v>
      </c>
      <c r="H81" s="11">
        <f t="shared" si="11"/>
        <v>0</v>
      </c>
      <c r="I81" s="11">
        <f>ROUND(IF(G81="PL",$R$4*C81/2/100,C81*$R$4/100),2)</f>
        <v>1.89</v>
      </c>
      <c r="J81" s="11">
        <f t="shared" si="12"/>
        <v>38.79</v>
      </c>
      <c r="K81" s="11">
        <f t="shared" si="13"/>
        <v>28.11</v>
      </c>
      <c r="L81" s="21">
        <f t="shared" si="14"/>
        <v>6.2100000000000009</v>
      </c>
      <c r="M81" s="21">
        <f t="shared" si="15"/>
        <v>0</v>
      </c>
    </row>
    <row r="82" spans="1:13" x14ac:dyDescent="0.25">
      <c r="A82" s="12">
        <v>41719</v>
      </c>
      <c r="B82" s="17">
        <f t="shared" si="9"/>
        <v>5</v>
      </c>
      <c r="C82" s="13">
        <v>116</v>
      </c>
      <c r="D82" s="13">
        <f t="shared" si="16"/>
        <v>45</v>
      </c>
      <c r="E82" s="13">
        <f t="shared" si="17"/>
        <v>28.11</v>
      </c>
      <c r="F82" s="10" t="b">
        <f t="shared" si="10"/>
        <v>0</v>
      </c>
      <c r="G82" s="14" t="str">
        <f>IF(lpg!$E82&gt;15,"LPG","PL")</f>
        <v>LPG</v>
      </c>
      <c r="H82" s="11">
        <f t="shared" si="11"/>
        <v>0</v>
      </c>
      <c r="I82" s="11">
        <f>ROUND(IF(G82="PL",$R$4*C82/2/100,C82*$R$4/100),2)</f>
        <v>10.44</v>
      </c>
      <c r="J82" s="11">
        <f t="shared" si="12"/>
        <v>45</v>
      </c>
      <c r="K82" s="11">
        <f t="shared" si="13"/>
        <v>17.670000000000002</v>
      </c>
      <c r="L82" s="21">
        <f t="shared" si="14"/>
        <v>0</v>
      </c>
      <c r="M82" s="21">
        <f t="shared" si="15"/>
        <v>0</v>
      </c>
    </row>
    <row r="83" spans="1:13" x14ac:dyDescent="0.25">
      <c r="A83" s="9">
        <v>41720</v>
      </c>
      <c r="B83" s="17">
        <f t="shared" si="9"/>
        <v>6</v>
      </c>
      <c r="C83" s="10">
        <v>47</v>
      </c>
      <c r="D83" s="13">
        <f t="shared" si="16"/>
        <v>45</v>
      </c>
      <c r="E83" s="13">
        <f t="shared" si="17"/>
        <v>17.670000000000002</v>
      </c>
      <c r="F83" s="10" t="b">
        <f t="shared" si="10"/>
        <v>0</v>
      </c>
      <c r="G83" s="11" t="str">
        <f>IF(lpg!$E83&gt;15,"LPG","PL")</f>
        <v>LPG</v>
      </c>
      <c r="H83" s="11">
        <f t="shared" si="11"/>
        <v>0</v>
      </c>
      <c r="I83" s="11">
        <f>ROUND(IF(G83="PL",$R$4*C83/2/100,C83*$R$4/100),2)</f>
        <v>4.2300000000000004</v>
      </c>
      <c r="J83" s="11">
        <f t="shared" si="12"/>
        <v>45</v>
      </c>
      <c r="K83" s="11">
        <f t="shared" si="13"/>
        <v>13.440000000000001</v>
      </c>
      <c r="L83" s="21">
        <f t="shared" si="14"/>
        <v>0</v>
      </c>
      <c r="M83" s="21">
        <f t="shared" si="15"/>
        <v>0</v>
      </c>
    </row>
    <row r="84" spans="1:13" x14ac:dyDescent="0.25">
      <c r="A84" s="12">
        <v>41721</v>
      </c>
      <c r="B84" s="17">
        <f t="shared" si="9"/>
        <v>7</v>
      </c>
      <c r="C84" s="13">
        <v>59</v>
      </c>
      <c r="D84" s="13">
        <f t="shared" si="16"/>
        <v>45</v>
      </c>
      <c r="E84" s="13">
        <f t="shared" si="17"/>
        <v>13.440000000000001</v>
      </c>
      <c r="F84" s="10" t="b">
        <f t="shared" si="10"/>
        <v>0</v>
      </c>
      <c r="G84" s="14" t="str">
        <f>IF(lpg!$E84&gt;15,"LPG","PL")</f>
        <v>PL</v>
      </c>
      <c r="H84" s="11">
        <f t="shared" si="11"/>
        <v>1.77</v>
      </c>
      <c r="I84" s="11">
        <f>ROUND(IF(G84="PL",$R$4*C84/2/100,C84*$R$4/100),2)</f>
        <v>2.66</v>
      </c>
      <c r="J84" s="11">
        <f t="shared" si="12"/>
        <v>43.23</v>
      </c>
      <c r="K84" s="11">
        <f t="shared" si="13"/>
        <v>10.780000000000001</v>
      </c>
      <c r="L84" s="21">
        <f t="shared" si="14"/>
        <v>0</v>
      </c>
      <c r="M84" s="21">
        <f t="shared" si="15"/>
        <v>0</v>
      </c>
    </row>
    <row r="85" spans="1:13" x14ac:dyDescent="0.25">
      <c r="A85" s="9">
        <v>41722</v>
      </c>
      <c r="B85" s="17">
        <f t="shared" si="9"/>
        <v>1</v>
      </c>
      <c r="C85" s="10">
        <v>85</v>
      </c>
      <c r="D85" s="13">
        <f t="shared" si="16"/>
        <v>43.23</v>
      </c>
      <c r="E85" s="13">
        <f t="shared" si="17"/>
        <v>10.780000000000001</v>
      </c>
      <c r="F85" s="10" t="b">
        <f t="shared" si="10"/>
        <v>0</v>
      </c>
      <c r="G85" s="11" t="str">
        <f>IF(lpg!$E85&gt;15,"LPG","PL")</f>
        <v>PL</v>
      </c>
      <c r="H85" s="11">
        <f t="shared" si="11"/>
        <v>2.5499999999999998</v>
      </c>
      <c r="I85" s="11">
        <f>ROUND(IF(G85="PL",$R$4*C85/2/100,C85*$R$4/100),2)</f>
        <v>3.83</v>
      </c>
      <c r="J85" s="11">
        <f t="shared" si="12"/>
        <v>40.68</v>
      </c>
      <c r="K85" s="11">
        <f t="shared" si="13"/>
        <v>6.9500000000000011</v>
      </c>
      <c r="L85" s="21">
        <f t="shared" si="14"/>
        <v>0</v>
      </c>
      <c r="M85" s="21">
        <f t="shared" si="15"/>
        <v>0</v>
      </c>
    </row>
    <row r="86" spans="1:13" x14ac:dyDescent="0.25">
      <c r="A86" s="12">
        <v>41723</v>
      </c>
      <c r="B86" s="17">
        <f t="shared" si="9"/>
        <v>2</v>
      </c>
      <c r="C86" s="13">
        <v>46</v>
      </c>
      <c r="D86" s="13">
        <f t="shared" si="16"/>
        <v>40.68</v>
      </c>
      <c r="E86" s="13">
        <f t="shared" si="17"/>
        <v>6.9500000000000011</v>
      </c>
      <c r="F86" s="10" t="b">
        <f t="shared" si="10"/>
        <v>0</v>
      </c>
      <c r="G86" s="14" t="str">
        <f>IF(lpg!$E86&gt;15,"LPG","PL")</f>
        <v>PL</v>
      </c>
      <c r="H86" s="11">
        <f t="shared" si="11"/>
        <v>1.38</v>
      </c>
      <c r="I86" s="11">
        <f>ROUND(IF(G86="PL",$R$4*C86/2/100,C86*$R$4/100),2)</f>
        <v>2.0699999999999998</v>
      </c>
      <c r="J86" s="11">
        <f t="shared" si="12"/>
        <v>39.299999999999997</v>
      </c>
      <c r="K86" s="11">
        <f t="shared" si="13"/>
        <v>4.8800000000000008</v>
      </c>
      <c r="L86" s="21">
        <f t="shared" si="14"/>
        <v>0</v>
      </c>
      <c r="M86" s="21">
        <f t="shared" si="15"/>
        <v>25.119999999999997</v>
      </c>
    </row>
    <row r="87" spans="1:13" x14ac:dyDescent="0.25">
      <c r="A87" s="9">
        <v>41724</v>
      </c>
      <c r="B87" s="17">
        <f t="shared" si="9"/>
        <v>3</v>
      </c>
      <c r="C87" s="10">
        <v>41</v>
      </c>
      <c r="D87" s="13">
        <f t="shared" si="16"/>
        <v>39.299999999999997</v>
      </c>
      <c r="E87" s="13">
        <f t="shared" si="17"/>
        <v>30</v>
      </c>
      <c r="F87" s="10" t="b">
        <f t="shared" si="10"/>
        <v>0</v>
      </c>
      <c r="G87" s="11" t="str">
        <f>IF(lpg!$E87&gt;15,"LPG","PL")</f>
        <v>LPG</v>
      </c>
      <c r="H87" s="11">
        <f t="shared" si="11"/>
        <v>0</v>
      </c>
      <c r="I87" s="11">
        <f>ROUND(IF(G87="PL",$R$4*C87/2/100,C87*$R$4/100),2)</f>
        <v>3.69</v>
      </c>
      <c r="J87" s="11">
        <f t="shared" si="12"/>
        <v>39.299999999999997</v>
      </c>
      <c r="K87" s="11">
        <f t="shared" si="13"/>
        <v>26.31</v>
      </c>
      <c r="L87" s="21">
        <f t="shared" si="14"/>
        <v>0</v>
      </c>
      <c r="M87" s="21">
        <f t="shared" si="15"/>
        <v>0</v>
      </c>
    </row>
    <row r="88" spans="1:13" x14ac:dyDescent="0.25">
      <c r="A88" s="12">
        <v>41725</v>
      </c>
      <c r="B88" s="17">
        <f t="shared" si="9"/>
        <v>4</v>
      </c>
      <c r="C88" s="13">
        <v>102</v>
      </c>
      <c r="D88" s="13">
        <f t="shared" si="16"/>
        <v>39.299999999999997</v>
      </c>
      <c r="E88" s="13">
        <f t="shared" si="17"/>
        <v>26.31</v>
      </c>
      <c r="F88" s="10" t="b">
        <f t="shared" si="10"/>
        <v>0</v>
      </c>
      <c r="G88" s="14" t="str">
        <f>IF(lpg!$E88&gt;15,"LPG","PL")</f>
        <v>LPG</v>
      </c>
      <c r="H88" s="11">
        <f t="shared" si="11"/>
        <v>0</v>
      </c>
      <c r="I88" s="11">
        <f>ROUND(IF(G88="PL",$R$4*C88/2/100,C88*$R$4/100),2)</f>
        <v>9.18</v>
      </c>
      <c r="J88" s="11">
        <f t="shared" si="12"/>
        <v>39.299999999999997</v>
      </c>
      <c r="K88" s="11">
        <f t="shared" si="13"/>
        <v>17.13</v>
      </c>
      <c r="L88" s="21">
        <f t="shared" si="14"/>
        <v>5.7000000000000028</v>
      </c>
      <c r="M88" s="21">
        <f t="shared" si="15"/>
        <v>0</v>
      </c>
    </row>
    <row r="89" spans="1:13" x14ac:dyDescent="0.25">
      <c r="A89" s="9">
        <v>41726</v>
      </c>
      <c r="B89" s="17">
        <f t="shared" si="9"/>
        <v>5</v>
      </c>
      <c r="C89" s="10">
        <v>129</v>
      </c>
      <c r="D89" s="13">
        <f t="shared" si="16"/>
        <v>45</v>
      </c>
      <c r="E89" s="13">
        <f t="shared" si="17"/>
        <v>17.13</v>
      </c>
      <c r="F89" s="10" t="b">
        <f t="shared" si="10"/>
        <v>0</v>
      </c>
      <c r="G89" s="11" t="str">
        <f>IF(lpg!$E89&gt;15,"LPG","PL")</f>
        <v>LPG</v>
      </c>
      <c r="H89" s="11">
        <f t="shared" si="11"/>
        <v>0</v>
      </c>
      <c r="I89" s="11">
        <f>ROUND(IF(G89="PL",$R$4*C89/2/100,C89*$R$4/100),2)</f>
        <v>11.61</v>
      </c>
      <c r="J89" s="11">
        <f t="shared" si="12"/>
        <v>45</v>
      </c>
      <c r="K89" s="11">
        <f t="shared" si="13"/>
        <v>5.52</v>
      </c>
      <c r="L89" s="21">
        <f t="shared" si="14"/>
        <v>0</v>
      </c>
      <c r="M89" s="21">
        <f t="shared" si="15"/>
        <v>0</v>
      </c>
    </row>
    <row r="90" spans="1:13" x14ac:dyDescent="0.25">
      <c r="A90" s="12">
        <v>41727</v>
      </c>
      <c r="B90" s="17">
        <f t="shared" si="9"/>
        <v>6</v>
      </c>
      <c r="C90" s="13">
        <v>22</v>
      </c>
      <c r="D90" s="13">
        <f t="shared" si="16"/>
        <v>45</v>
      </c>
      <c r="E90" s="13">
        <f t="shared" si="17"/>
        <v>5.52</v>
      </c>
      <c r="F90" s="10" t="b">
        <f t="shared" si="10"/>
        <v>0</v>
      </c>
      <c r="G90" s="14" t="str">
        <f>IF(lpg!$E90&gt;15,"LPG","PL")</f>
        <v>PL</v>
      </c>
      <c r="H90" s="11">
        <f t="shared" si="11"/>
        <v>0.66</v>
      </c>
      <c r="I90" s="11">
        <f>ROUND(IF(G90="PL",$R$4*C90/2/100,C90*$R$4/100),2)</f>
        <v>0.99</v>
      </c>
      <c r="J90" s="11">
        <f t="shared" si="12"/>
        <v>44.34</v>
      </c>
      <c r="K90" s="11">
        <f t="shared" si="13"/>
        <v>4.5299999999999994</v>
      </c>
      <c r="L90" s="21">
        <f t="shared" si="14"/>
        <v>0</v>
      </c>
      <c r="M90" s="21">
        <f t="shared" si="15"/>
        <v>25.47</v>
      </c>
    </row>
    <row r="91" spans="1:13" x14ac:dyDescent="0.25">
      <c r="A91" s="9">
        <v>41728</v>
      </c>
      <c r="B91" s="17">
        <f t="shared" si="9"/>
        <v>7</v>
      </c>
      <c r="C91" s="10">
        <v>25</v>
      </c>
      <c r="D91" s="13">
        <f t="shared" si="16"/>
        <v>44.34</v>
      </c>
      <c r="E91" s="13">
        <f t="shared" si="17"/>
        <v>30</v>
      </c>
      <c r="F91" s="10" t="b">
        <f t="shared" si="10"/>
        <v>0</v>
      </c>
      <c r="G91" s="11" t="str">
        <f>IF(lpg!$E91&gt;15,"LPG","PL")</f>
        <v>LPG</v>
      </c>
      <c r="H91" s="11">
        <f t="shared" si="11"/>
        <v>0</v>
      </c>
      <c r="I91" s="11">
        <f>ROUND(IF(G91="PL",$R$4*C91/2/100,C91*$R$4/100),2)</f>
        <v>2.25</v>
      </c>
      <c r="J91" s="11">
        <f t="shared" si="12"/>
        <v>44.34</v>
      </c>
      <c r="K91" s="11">
        <f t="shared" si="13"/>
        <v>27.75</v>
      </c>
      <c r="L91" s="21">
        <f t="shared" si="14"/>
        <v>0</v>
      </c>
      <c r="M91" s="21">
        <f t="shared" si="15"/>
        <v>0</v>
      </c>
    </row>
    <row r="92" spans="1:13" x14ac:dyDescent="0.25">
      <c r="A92" s="12">
        <v>41729</v>
      </c>
      <c r="B92" s="17">
        <f t="shared" si="9"/>
        <v>1</v>
      </c>
      <c r="C92" s="13">
        <v>26</v>
      </c>
      <c r="D92" s="13">
        <f t="shared" si="16"/>
        <v>44.34</v>
      </c>
      <c r="E92" s="13">
        <f t="shared" si="17"/>
        <v>27.75</v>
      </c>
      <c r="F92" s="10" t="b">
        <f t="shared" si="10"/>
        <v>0</v>
      </c>
      <c r="G92" s="14" t="str">
        <f>IF(lpg!$E92&gt;15,"LPG","PL")</f>
        <v>LPG</v>
      </c>
      <c r="H92" s="11">
        <f t="shared" si="11"/>
        <v>0</v>
      </c>
      <c r="I92" s="11">
        <f>ROUND(IF(G92="PL",$R$4*C92/2/100,C92*$R$4/100),2)</f>
        <v>2.34</v>
      </c>
      <c r="J92" s="11">
        <f t="shared" si="12"/>
        <v>44.34</v>
      </c>
      <c r="K92" s="11">
        <f t="shared" si="13"/>
        <v>25.41</v>
      </c>
      <c r="L92" s="21">
        <f t="shared" si="14"/>
        <v>0</v>
      </c>
      <c r="M92" s="21">
        <f t="shared" si="15"/>
        <v>0</v>
      </c>
    </row>
    <row r="93" spans="1:13" x14ac:dyDescent="0.25">
      <c r="A93" s="9">
        <v>41730</v>
      </c>
      <c r="B93" s="17">
        <f t="shared" si="9"/>
        <v>2</v>
      </c>
      <c r="C93" s="10">
        <v>84</v>
      </c>
      <c r="D93" s="13">
        <f t="shared" si="16"/>
        <v>44.34</v>
      </c>
      <c r="E93" s="13">
        <f t="shared" si="17"/>
        <v>25.41</v>
      </c>
      <c r="F93" s="10" t="b">
        <f t="shared" si="10"/>
        <v>0</v>
      </c>
      <c r="G93" s="11" t="str">
        <f>IF(lpg!$E93&gt;15,"LPG","PL")</f>
        <v>LPG</v>
      </c>
      <c r="H93" s="11">
        <f t="shared" si="11"/>
        <v>0</v>
      </c>
      <c r="I93" s="11">
        <f>ROUND(IF(G93="PL",$R$4*C93/2/100,C93*$R$4/100),2)</f>
        <v>7.56</v>
      </c>
      <c r="J93" s="11">
        <f t="shared" si="12"/>
        <v>44.34</v>
      </c>
      <c r="K93" s="11">
        <f t="shared" si="13"/>
        <v>17.850000000000001</v>
      </c>
      <c r="L93" s="21">
        <f t="shared" si="14"/>
        <v>0</v>
      </c>
      <c r="M93" s="21">
        <f t="shared" si="15"/>
        <v>0</v>
      </c>
    </row>
    <row r="94" spans="1:13" x14ac:dyDescent="0.25">
      <c r="A94" s="12">
        <v>41731</v>
      </c>
      <c r="B94" s="17">
        <f t="shared" si="9"/>
        <v>3</v>
      </c>
      <c r="C94" s="13">
        <v>129</v>
      </c>
      <c r="D94" s="13">
        <f t="shared" si="16"/>
        <v>44.34</v>
      </c>
      <c r="E94" s="13">
        <f t="shared" si="17"/>
        <v>17.850000000000001</v>
      </c>
      <c r="F94" s="10" t="b">
        <f t="shared" si="10"/>
        <v>0</v>
      </c>
      <c r="G94" s="14" t="str">
        <f>IF(lpg!$E94&gt;15,"LPG","PL")</f>
        <v>LPG</v>
      </c>
      <c r="H94" s="11">
        <f t="shared" si="11"/>
        <v>0</v>
      </c>
      <c r="I94" s="11">
        <f>ROUND(IF(G94="PL",$R$4*C94/2/100,C94*$R$4/100),2)</f>
        <v>11.61</v>
      </c>
      <c r="J94" s="11">
        <f t="shared" si="12"/>
        <v>44.34</v>
      </c>
      <c r="K94" s="11">
        <f t="shared" si="13"/>
        <v>6.240000000000002</v>
      </c>
      <c r="L94" s="21">
        <f t="shared" si="14"/>
        <v>0</v>
      </c>
      <c r="M94" s="21">
        <f t="shared" si="15"/>
        <v>0</v>
      </c>
    </row>
    <row r="95" spans="1:13" x14ac:dyDescent="0.25">
      <c r="A95" s="9">
        <v>41732</v>
      </c>
      <c r="B95" s="17">
        <f t="shared" si="9"/>
        <v>4</v>
      </c>
      <c r="C95" s="10">
        <v>18</v>
      </c>
      <c r="D95" s="13">
        <f t="shared" si="16"/>
        <v>44.34</v>
      </c>
      <c r="E95" s="13">
        <f t="shared" si="17"/>
        <v>6.240000000000002</v>
      </c>
      <c r="F95" s="10" t="b">
        <f t="shared" si="10"/>
        <v>0</v>
      </c>
      <c r="G95" s="11" t="str">
        <f>IF(lpg!$E95&gt;15,"LPG","PL")</f>
        <v>PL</v>
      </c>
      <c r="H95" s="11">
        <f t="shared" si="11"/>
        <v>0.54</v>
      </c>
      <c r="I95" s="11">
        <f>ROUND(IF(G95="PL",$R$4*C95/2/100,C95*$R$4/100),2)</f>
        <v>0.81</v>
      </c>
      <c r="J95" s="11">
        <f t="shared" si="12"/>
        <v>43.800000000000004</v>
      </c>
      <c r="K95" s="11">
        <f t="shared" si="13"/>
        <v>5.4300000000000015</v>
      </c>
      <c r="L95" s="21">
        <f t="shared" si="14"/>
        <v>0</v>
      </c>
      <c r="M95" s="21">
        <f t="shared" si="15"/>
        <v>0</v>
      </c>
    </row>
    <row r="96" spans="1:13" x14ac:dyDescent="0.25">
      <c r="A96" s="12">
        <v>41733</v>
      </c>
      <c r="B96" s="17">
        <f t="shared" si="9"/>
        <v>5</v>
      </c>
      <c r="C96" s="13">
        <v>60</v>
      </c>
      <c r="D96" s="13">
        <f t="shared" si="16"/>
        <v>43.800000000000004</v>
      </c>
      <c r="E96" s="13">
        <f t="shared" si="17"/>
        <v>5.4300000000000015</v>
      </c>
      <c r="F96" s="10" t="b">
        <f t="shared" si="10"/>
        <v>0</v>
      </c>
      <c r="G96" s="14" t="str">
        <f>IF(lpg!$E96&gt;15,"LPG","PL")</f>
        <v>PL</v>
      </c>
      <c r="H96" s="11">
        <f t="shared" si="11"/>
        <v>1.8</v>
      </c>
      <c r="I96" s="11">
        <f>ROUND(IF(G96="PL",$R$4*C96/2/100,C96*$R$4/100),2)</f>
        <v>2.7</v>
      </c>
      <c r="J96" s="11">
        <f t="shared" si="12"/>
        <v>42.000000000000007</v>
      </c>
      <c r="K96" s="11">
        <f t="shared" si="13"/>
        <v>2.7300000000000013</v>
      </c>
      <c r="L96" s="21">
        <f t="shared" si="14"/>
        <v>0</v>
      </c>
      <c r="M96" s="21">
        <f t="shared" si="15"/>
        <v>27.27</v>
      </c>
    </row>
    <row r="97" spans="1:13" x14ac:dyDescent="0.25">
      <c r="A97" s="9">
        <v>41734</v>
      </c>
      <c r="B97" s="17">
        <f t="shared" si="9"/>
        <v>6</v>
      </c>
      <c r="C97" s="10">
        <v>25</v>
      </c>
      <c r="D97" s="13">
        <f t="shared" si="16"/>
        <v>42.000000000000007</v>
      </c>
      <c r="E97" s="13">
        <f t="shared" si="17"/>
        <v>30</v>
      </c>
      <c r="F97" s="10" t="b">
        <f t="shared" si="10"/>
        <v>0</v>
      </c>
      <c r="G97" s="11" t="str">
        <f>IF(lpg!$E97&gt;15,"LPG","PL")</f>
        <v>LPG</v>
      </c>
      <c r="H97" s="11">
        <f t="shared" si="11"/>
        <v>0</v>
      </c>
      <c r="I97" s="11">
        <f>ROUND(IF(G97="PL",$R$4*C97/2/100,C97*$R$4/100),2)</f>
        <v>2.25</v>
      </c>
      <c r="J97" s="11">
        <f t="shared" si="12"/>
        <v>42.000000000000007</v>
      </c>
      <c r="K97" s="11">
        <f t="shared" si="13"/>
        <v>27.75</v>
      </c>
      <c r="L97" s="21">
        <f t="shared" si="14"/>
        <v>0</v>
      </c>
      <c r="M97" s="21">
        <f t="shared" si="15"/>
        <v>0</v>
      </c>
    </row>
    <row r="98" spans="1:13" x14ac:dyDescent="0.25">
      <c r="A98" s="12">
        <v>41735</v>
      </c>
      <c r="B98" s="17">
        <f t="shared" si="9"/>
        <v>7</v>
      </c>
      <c r="C98" s="13">
        <v>126</v>
      </c>
      <c r="D98" s="13">
        <f t="shared" si="16"/>
        <v>42.000000000000007</v>
      </c>
      <c r="E98" s="13">
        <f t="shared" si="17"/>
        <v>27.75</v>
      </c>
      <c r="F98" s="10" t="b">
        <f t="shared" si="10"/>
        <v>0</v>
      </c>
      <c r="G98" s="14" t="str">
        <f>IF(lpg!$E98&gt;15,"LPG","PL")</f>
        <v>LPG</v>
      </c>
      <c r="H98" s="11">
        <f t="shared" si="11"/>
        <v>0</v>
      </c>
      <c r="I98" s="11">
        <f>ROUND(IF(G98="PL",$R$4*C98/2/100,C98*$R$4/100),2)</f>
        <v>11.34</v>
      </c>
      <c r="J98" s="11">
        <f t="shared" si="12"/>
        <v>42.000000000000007</v>
      </c>
      <c r="K98" s="11">
        <f t="shared" si="13"/>
        <v>16.41</v>
      </c>
      <c r="L98" s="21">
        <f t="shared" si="14"/>
        <v>0</v>
      </c>
      <c r="M98" s="21">
        <f t="shared" si="15"/>
        <v>0</v>
      </c>
    </row>
    <row r="99" spans="1:13" x14ac:dyDescent="0.25">
      <c r="A99" s="9">
        <v>41736</v>
      </c>
      <c r="B99" s="17">
        <f t="shared" si="9"/>
        <v>1</v>
      </c>
      <c r="C99" s="10">
        <v>35</v>
      </c>
      <c r="D99" s="13">
        <f t="shared" si="16"/>
        <v>42.000000000000007</v>
      </c>
      <c r="E99" s="13">
        <f t="shared" si="17"/>
        <v>16.41</v>
      </c>
      <c r="F99" s="10" t="b">
        <f t="shared" si="10"/>
        <v>0</v>
      </c>
      <c r="G99" s="11" t="str">
        <f>IF(lpg!$E99&gt;15,"LPG","PL")</f>
        <v>LPG</v>
      </c>
      <c r="H99" s="11">
        <f t="shared" si="11"/>
        <v>0</v>
      </c>
      <c r="I99" s="11">
        <f>ROUND(IF(G99="PL",$R$4*C99/2/100,C99*$R$4/100),2)</f>
        <v>3.15</v>
      </c>
      <c r="J99" s="11">
        <f t="shared" si="12"/>
        <v>42.000000000000007</v>
      </c>
      <c r="K99" s="11">
        <f t="shared" si="13"/>
        <v>13.26</v>
      </c>
      <c r="L99" s="21">
        <f t="shared" si="14"/>
        <v>0</v>
      </c>
      <c r="M99" s="21">
        <f t="shared" si="15"/>
        <v>0</v>
      </c>
    </row>
    <row r="100" spans="1:13" x14ac:dyDescent="0.25">
      <c r="A100" s="12">
        <v>41737</v>
      </c>
      <c r="B100" s="17">
        <f t="shared" si="9"/>
        <v>2</v>
      </c>
      <c r="C100" s="13">
        <v>143</v>
      </c>
      <c r="D100" s="13">
        <f t="shared" si="16"/>
        <v>42.000000000000007</v>
      </c>
      <c r="E100" s="13">
        <f t="shared" si="17"/>
        <v>13.26</v>
      </c>
      <c r="F100" s="10" t="b">
        <f t="shared" si="10"/>
        <v>0</v>
      </c>
      <c r="G100" s="14" t="str">
        <f>IF(lpg!$E100&gt;15,"LPG","PL")</f>
        <v>PL</v>
      </c>
      <c r="H100" s="11">
        <f t="shared" si="11"/>
        <v>4.29</v>
      </c>
      <c r="I100" s="11">
        <f>ROUND(IF(G100="PL",$R$4*C100/2/100,C100*$R$4/100),2)</f>
        <v>6.44</v>
      </c>
      <c r="J100" s="11">
        <f t="shared" si="12"/>
        <v>37.710000000000008</v>
      </c>
      <c r="K100" s="11">
        <f t="shared" si="13"/>
        <v>6.8199999999999994</v>
      </c>
      <c r="L100" s="21">
        <f t="shared" si="14"/>
        <v>0</v>
      </c>
      <c r="M100" s="21">
        <f t="shared" si="15"/>
        <v>0</v>
      </c>
    </row>
    <row r="101" spans="1:13" x14ac:dyDescent="0.25">
      <c r="A101" s="9">
        <v>41738</v>
      </c>
      <c r="B101" s="17">
        <f t="shared" si="9"/>
        <v>3</v>
      </c>
      <c r="C101" s="10">
        <v>89</v>
      </c>
      <c r="D101" s="13">
        <f t="shared" si="16"/>
        <v>37.710000000000008</v>
      </c>
      <c r="E101" s="13">
        <f t="shared" si="17"/>
        <v>6.8199999999999994</v>
      </c>
      <c r="F101" s="10" t="b">
        <f t="shared" si="10"/>
        <v>0</v>
      </c>
      <c r="G101" s="11" t="str">
        <f>IF(lpg!$E101&gt;15,"LPG","PL")</f>
        <v>PL</v>
      </c>
      <c r="H101" s="11">
        <f t="shared" si="11"/>
        <v>2.67</v>
      </c>
      <c r="I101" s="11">
        <f>ROUND(IF(G101="PL",$R$4*C101/2/100,C101*$R$4/100),2)</f>
        <v>4.01</v>
      </c>
      <c r="J101" s="11">
        <f t="shared" si="12"/>
        <v>35.040000000000006</v>
      </c>
      <c r="K101" s="11">
        <f t="shared" si="13"/>
        <v>2.8099999999999996</v>
      </c>
      <c r="L101" s="21">
        <f t="shared" si="14"/>
        <v>0</v>
      </c>
      <c r="M101" s="21">
        <f t="shared" si="15"/>
        <v>27.19</v>
      </c>
    </row>
    <row r="102" spans="1:13" x14ac:dyDescent="0.25">
      <c r="A102" s="12">
        <v>41739</v>
      </c>
      <c r="B102" s="17">
        <f t="shared" si="9"/>
        <v>4</v>
      </c>
      <c r="C102" s="13">
        <v>60</v>
      </c>
      <c r="D102" s="13">
        <f t="shared" si="16"/>
        <v>35.040000000000006</v>
      </c>
      <c r="E102" s="13">
        <f t="shared" si="17"/>
        <v>30</v>
      </c>
      <c r="F102" s="10" t="b">
        <f t="shared" si="10"/>
        <v>0</v>
      </c>
      <c r="G102" s="14" t="str">
        <f>IF(lpg!$E102&gt;15,"LPG","PL")</f>
        <v>LPG</v>
      </c>
      <c r="H102" s="11">
        <f t="shared" si="11"/>
        <v>0</v>
      </c>
      <c r="I102" s="11">
        <f>ROUND(IF(G102="PL",$R$4*C102/2/100,C102*$R$4/100),2)</f>
        <v>5.4</v>
      </c>
      <c r="J102" s="11">
        <f t="shared" si="12"/>
        <v>35.040000000000006</v>
      </c>
      <c r="K102" s="11">
        <f t="shared" si="13"/>
        <v>24.6</v>
      </c>
      <c r="L102" s="21">
        <f t="shared" si="14"/>
        <v>9.9599999999999937</v>
      </c>
      <c r="M102" s="21">
        <f t="shared" si="15"/>
        <v>0</v>
      </c>
    </row>
    <row r="103" spans="1:13" x14ac:dyDescent="0.25">
      <c r="A103" s="9">
        <v>41740</v>
      </c>
      <c r="B103" s="17">
        <f t="shared" si="9"/>
        <v>5</v>
      </c>
      <c r="C103" s="10">
        <v>52</v>
      </c>
      <c r="D103" s="13">
        <f t="shared" si="16"/>
        <v>45</v>
      </c>
      <c r="E103" s="13">
        <f t="shared" si="17"/>
        <v>24.6</v>
      </c>
      <c r="F103" s="10" t="b">
        <f t="shared" si="10"/>
        <v>0</v>
      </c>
      <c r="G103" s="11" t="str">
        <f>IF(lpg!$E103&gt;15,"LPG","PL")</f>
        <v>LPG</v>
      </c>
      <c r="H103" s="11">
        <f t="shared" si="11"/>
        <v>0</v>
      </c>
      <c r="I103" s="11">
        <f>ROUND(IF(G103="PL",$R$4*C103/2/100,C103*$R$4/100),2)</f>
        <v>4.68</v>
      </c>
      <c r="J103" s="11">
        <f t="shared" si="12"/>
        <v>45</v>
      </c>
      <c r="K103" s="11">
        <f t="shared" si="13"/>
        <v>19.920000000000002</v>
      </c>
      <c r="L103" s="21">
        <f t="shared" si="14"/>
        <v>0</v>
      </c>
      <c r="M103" s="21">
        <f t="shared" si="15"/>
        <v>0</v>
      </c>
    </row>
    <row r="104" spans="1:13" x14ac:dyDescent="0.25">
      <c r="A104" s="12">
        <v>41741</v>
      </c>
      <c r="B104" s="17">
        <f t="shared" si="9"/>
        <v>6</v>
      </c>
      <c r="C104" s="13">
        <v>24</v>
      </c>
      <c r="D104" s="13">
        <f t="shared" si="16"/>
        <v>45</v>
      </c>
      <c r="E104" s="13">
        <f t="shared" si="17"/>
        <v>19.920000000000002</v>
      </c>
      <c r="F104" s="10" t="b">
        <f t="shared" si="10"/>
        <v>0</v>
      </c>
      <c r="G104" s="14" t="str">
        <f>IF(lpg!$E104&gt;15,"LPG","PL")</f>
        <v>LPG</v>
      </c>
      <c r="H104" s="11">
        <f t="shared" si="11"/>
        <v>0</v>
      </c>
      <c r="I104" s="11">
        <f>ROUND(IF(G104="PL",$R$4*C104/2/100,C104*$R$4/100),2)</f>
        <v>2.16</v>
      </c>
      <c r="J104" s="11">
        <f t="shared" si="12"/>
        <v>45</v>
      </c>
      <c r="K104" s="11">
        <f t="shared" si="13"/>
        <v>17.760000000000002</v>
      </c>
      <c r="L104" s="21">
        <f t="shared" si="14"/>
        <v>0</v>
      </c>
      <c r="M104" s="21">
        <f t="shared" si="15"/>
        <v>0</v>
      </c>
    </row>
    <row r="105" spans="1:13" x14ac:dyDescent="0.25">
      <c r="A105" s="9">
        <v>41742</v>
      </c>
      <c r="B105" s="17">
        <f t="shared" si="9"/>
        <v>7</v>
      </c>
      <c r="C105" s="10">
        <v>80</v>
      </c>
      <c r="D105" s="13">
        <f t="shared" si="16"/>
        <v>45</v>
      </c>
      <c r="E105" s="13">
        <f t="shared" si="17"/>
        <v>17.760000000000002</v>
      </c>
      <c r="F105" s="10" t="b">
        <f t="shared" si="10"/>
        <v>0</v>
      </c>
      <c r="G105" s="11" t="str">
        <f>IF(lpg!$E105&gt;15,"LPG","PL")</f>
        <v>LPG</v>
      </c>
      <c r="H105" s="11">
        <f t="shared" si="11"/>
        <v>0</v>
      </c>
      <c r="I105" s="11">
        <f>ROUND(IF(G105="PL",$R$4*C105/2/100,C105*$R$4/100),2)</f>
        <v>7.2</v>
      </c>
      <c r="J105" s="11">
        <f t="shared" si="12"/>
        <v>45</v>
      </c>
      <c r="K105" s="11">
        <f t="shared" si="13"/>
        <v>10.560000000000002</v>
      </c>
      <c r="L105" s="21">
        <f t="shared" si="14"/>
        <v>0</v>
      </c>
      <c r="M105" s="21">
        <f t="shared" si="15"/>
        <v>0</v>
      </c>
    </row>
    <row r="106" spans="1:13" x14ac:dyDescent="0.25">
      <c r="A106" s="12">
        <v>41743</v>
      </c>
      <c r="B106" s="17">
        <f t="shared" si="9"/>
        <v>1</v>
      </c>
      <c r="C106" s="13">
        <v>79</v>
      </c>
      <c r="D106" s="13">
        <f t="shared" si="16"/>
        <v>45</v>
      </c>
      <c r="E106" s="13">
        <f t="shared" si="17"/>
        <v>10.560000000000002</v>
      </c>
      <c r="F106" s="10" t="b">
        <f t="shared" si="10"/>
        <v>0</v>
      </c>
      <c r="G106" s="14" t="str">
        <f>IF(lpg!$E106&gt;15,"LPG","PL")</f>
        <v>PL</v>
      </c>
      <c r="H106" s="11">
        <f t="shared" si="11"/>
        <v>2.37</v>
      </c>
      <c r="I106" s="11">
        <f>ROUND(IF(G106="PL",$R$4*C106/2/100,C106*$R$4/100),2)</f>
        <v>3.56</v>
      </c>
      <c r="J106" s="11">
        <f t="shared" si="12"/>
        <v>42.63</v>
      </c>
      <c r="K106" s="11">
        <f t="shared" si="13"/>
        <v>7.0000000000000018</v>
      </c>
      <c r="L106" s="21">
        <f t="shared" si="14"/>
        <v>0</v>
      </c>
      <c r="M106" s="21">
        <f t="shared" si="15"/>
        <v>0</v>
      </c>
    </row>
    <row r="107" spans="1:13" x14ac:dyDescent="0.25">
      <c r="A107" s="9">
        <v>41744</v>
      </c>
      <c r="B107" s="17">
        <f t="shared" si="9"/>
        <v>2</v>
      </c>
      <c r="C107" s="10">
        <v>115</v>
      </c>
      <c r="D107" s="13">
        <f t="shared" si="16"/>
        <v>42.63</v>
      </c>
      <c r="E107" s="13">
        <f t="shared" si="17"/>
        <v>7.0000000000000018</v>
      </c>
      <c r="F107" s="10" t="b">
        <f t="shared" si="10"/>
        <v>0</v>
      </c>
      <c r="G107" s="11" t="str">
        <f>IF(lpg!$E107&gt;15,"LPG","PL")</f>
        <v>PL</v>
      </c>
      <c r="H107" s="11">
        <f t="shared" si="11"/>
        <v>3.45</v>
      </c>
      <c r="I107" s="11">
        <f>ROUND(IF(G107="PL",$R$4*C107/2/100,C107*$R$4/100),2)</f>
        <v>5.18</v>
      </c>
      <c r="J107" s="11">
        <f t="shared" si="12"/>
        <v>39.18</v>
      </c>
      <c r="K107" s="11">
        <f t="shared" si="13"/>
        <v>1.8200000000000021</v>
      </c>
      <c r="L107" s="21">
        <f t="shared" si="14"/>
        <v>0</v>
      </c>
      <c r="M107" s="21">
        <f t="shared" si="15"/>
        <v>28.18</v>
      </c>
    </row>
    <row r="108" spans="1:13" x14ac:dyDescent="0.25">
      <c r="A108" s="12">
        <v>41745</v>
      </c>
      <c r="B108" s="17">
        <f t="shared" si="9"/>
        <v>3</v>
      </c>
      <c r="C108" s="13">
        <v>55</v>
      </c>
      <c r="D108" s="13">
        <f t="shared" si="16"/>
        <v>39.18</v>
      </c>
      <c r="E108" s="13">
        <f t="shared" si="17"/>
        <v>30</v>
      </c>
      <c r="F108" s="10" t="b">
        <f t="shared" si="10"/>
        <v>0</v>
      </c>
      <c r="G108" s="14" t="str">
        <f>IF(lpg!$E108&gt;15,"LPG","PL")</f>
        <v>LPG</v>
      </c>
      <c r="H108" s="11">
        <f t="shared" si="11"/>
        <v>0</v>
      </c>
      <c r="I108" s="11">
        <f>ROUND(IF(G108="PL",$R$4*C108/2/100,C108*$R$4/100),2)</f>
        <v>4.95</v>
      </c>
      <c r="J108" s="11">
        <f t="shared" si="12"/>
        <v>39.18</v>
      </c>
      <c r="K108" s="11">
        <f t="shared" si="13"/>
        <v>25.05</v>
      </c>
      <c r="L108" s="21">
        <f t="shared" si="14"/>
        <v>0</v>
      </c>
      <c r="M108" s="21">
        <f t="shared" si="15"/>
        <v>0</v>
      </c>
    </row>
    <row r="109" spans="1:13" x14ac:dyDescent="0.25">
      <c r="A109" s="9">
        <v>41746</v>
      </c>
      <c r="B109" s="17">
        <f t="shared" si="9"/>
        <v>4</v>
      </c>
      <c r="C109" s="10">
        <v>124</v>
      </c>
      <c r="D109" s="13">
        <f t="shared" si="16"/>
        <v>39.18</v>
      </c>
      <c r="E109" s="13">
        <f t="shared" si="17"/>
        <v>25.05</v>
      </c>
      <c r="F109" s="10" t="b">
        <f t="shared" si="10"/>
        <v>0</v>
      </c>
      <c r="G109" s="11" t="str">
        <f>IF(lpg!$E109&gt;15,"LPG","PL")</f>
        <v>LPG</v>
      </c>
      <c r="H109" s="11">
        <f t="shared" si="11"/>
        <v>0</v>
      </c>
      <c r="I109" s="11">
        <f>ROUND(IF(G109="PL",$R$4*C109/2/100,C109*$R$4/100),2)</f>
        <v>11.16</v>
      </c>
      <c r="J109" s="11">
        <f t="shared" si="12"/>
        <v>39.18</v>
      </c>
      <c r="K109" s="11">
        <f t="shared" si="13"/>
        <v>13.89</v>
      </c>
      <c r="L109" s="21">
        <f t="shared" si="14"/>
        <v>5.82</v>
      </c>
      <c r="M109" s="21">
        <f t="shared" si="15"/>
        <v>0</v>
      </c>
    </row>
    <row r="110" spans="1:13" x14ac:dyDescent="0.25">
      <c r="A110" s="12">
        <v>41747</v>
      </c>
      <c r="B110" s="17">
        <f t="shared" si="9"/>
        <v>5</v>
      </c>
      <c r="C110" s="13">
        <v>104</v>
      </c>
      <c r="D110" s="13">
        <f t="shared" si="16"/>
        <v>45</v>
      </c>
      <c r="E110" s="13">
        <f t="shared" si="17"/>
        <v>13.89</v>
      </c>
      <c r="F110" s="10" t="b">
        <f t="shared" si="10"/>
        <v>0</v>
      </c>
      <c r="G110" s="14" t="str">
        <f>IF(lpg!$E110&gt;15,"LPG","PL")</f>
        <v>PL</v>
      </c>
      <c r="H110" s="11">
        <f t="shared" si="11"/>
        <v>3.12</v>
      </c>
      <c r="I110" s="11">
        <f>ROUND(IF(G110="PL",$R$4*C110/2/100,C110*$R$4/100),2)</f>
        <v>4.68</v>
      </c>
      <c r="J110" s="11">
        <f t="shared" si="12"/>
        <v>41.88</v>
      </c>
      <c r="K110" s="11">
        <f t="shared" si="13"/>
        <v>9.2100000000000009</v>
      </c>
      <c r="L110" s="21">
        <f t="shared" si="14"/>
        <v>0</v>
      </c>
      <c r="M110" s="21">
        <f t="shared" si="15"/>
        <v>0</v>
      </c>
    </row>
    <row r="111" spans="1:13" x14ac:dyDescent="0.25">
      <c r="A111" s="9">
        <v>41748</v>
      </c>
      <c r="B111" s="17">
        <f t="shared" si="9"/>
        <v>6</v>
      </c>
      <c r="C111" s="10">
        <v>20</v>
      </c>
      <c r="D111" s="13">
        <f t="shared" si="16"/>
        <v>41.88</v>
      </c>
      <c r="E111" s="13">
        <f t="shared" si="17"/>
        <v>9.2100000000000009</v>
      </c>
      <c r="F111" s="10" t="b">
        <f t="shared" si="10"/>
        <v>0</v>
      </c>
      <c r="G111" s="11" t="str">
        <f>IF(lpg!$E111&gt;15,"LPG","PL")</f>
        <v>PL</v>
      </c>
      <c r="H111" s="11">
        <f t="shared" si="11"/>
        <v>0.6</v>
      </c>
      <c r="I111" s="11">
        <f>ROUND(IF(G111="PL",$R$4*C111/2/100,C111*$R$4/100),2)</f>
        <v>0.9</v>
      </c>
      <c r="J111" s="11">
        <f t="shared" si="12"/>
        <v>41.28</v>
      </c>
      <c r="K111" s="11">
        <f t="shared" si="13"/>
        <v>8.31</v>
      </c>
      <c r="L111" s="21">
        <f t="shared" si="14"/>
        <v>0</v>
      </c>
      <c r="M111" s="21">
        <f t="shared" si="15"/>
        <v>0</v>
      </c>
    </row>
    <row r="112" spans="1:13" x14ac:dyDescent="0.25">
      <c r="A112" s="12">
        <v>41749</v>
      </c>
      <c r="B112" s="17">
        <f t="shared" si="9"/>
        <v>7</v>
      </c>
      <c r="C112" s="13">
        <v>68</v>
      </c>
      <c r="D112" s="13">
        <f t="shared" si="16"/>
        <v>41.28</v>
      </c>
      <c r="E112" s="13">
        <f t="shared" si="17"/>
        <v>8.31</v>
      </c>
      <c r="F112" s="10" t="b">
        <f t="shared" si="10"/>
        <v>0</v>
      </c>
      <c r="G112" s="14" t="str">
        <f>IF(lpg!$E112&gt;15,"LPG","PL")</f>
        <v>PL</v>
      </c>
      <c r="H112" s="11">
        <f t="shared" si="11"/>
        <v>2.04</v>
      </c>
      <c r="I112" s="11">
        <f>ROUND(IF(G112="PL",$R$4*C112/2/100,C112*$R$4/100),2)</f>
        <v>3.06</v>
      </c>
      <c r="J112" s="11">
        <f t="shared" si="12"/>
        <v>39.24</v>
      </c>
      <c r="K112" s="11">
        <f t="shared" si="13"/>
        <v>5.25</v>
      </c>
      <c r="L112" s="21">
        <f t="shared" si="14"/>
        <v>0</v>
      </c>
      <c r="M112" s="21">
        <f t="shared" si="15"/>
        <v>0</v>
      </c>
    </row>
    <row r="113" spans="1:13" x14ac:dyDescent="0.25">
      <c r="A113" s="9">
        <v>41750</v>
      </c>
      <c r="B113" s="17">
        <f t="shared" si="9"/>
        <v>1</v>
      </c>
      <c r="C113" s="10">
        <v>25</v>
      </c>
      <c r="D113" s="13">
        <f t="shared" si="16"/>
        <v>39.24</v>
      </c>
      <c r="E113" s="13">
        <f t="shared" si="17"/>
        <v>5.25</v>
      </c>
      <c r="F113" s="10" t="b">
        <f t="shared" si="10"/>
        <v>0</v>
      </c>
      <c r="G113" s="11" t="str">
        <f>IF(lpg!$E113&gt;15,"LPG","PL")</f>
        <v>PL</v>
      </c>
      <c r="H113" s="11">
        <f t="shared" si="11"/>
        <v>0.75</v>
      </c>
      <c r="I113" s="11">
        <f>ROUND(IF(G113="PL",$R$4*C113/2/100,C113*$R$4/100),2)</f>
        <v>1.1299999999999999</v>
      </c>
      <c r="J113" s="11">
        <f t="shared" si="12"/>
        <v>38.49</v>
      </c>
      <c r="K113" s="11">
        <f t="shared" si="13"/>
        <v>4.12</v>
      </c>
      <c r="L113" s="21">
        <f t="shared" si="14"/>
        <v>0</v>
      </c>
      <c r="M113" s="21">
        <f t="shared" si="15"/>
        <v>25.88</v>
      </c>
    </row>
    <row r="114" spans="1:13" x14ac:dyDescent="0.25">
      <c r="A114" s="12">
        <v>41751</v>
      </c>
      <c r="B114" s="17">
        <f t="shared" si="9"/>
        <v>2</v>
      </c>
      <c r="C114" s="13">
        <v>93</v>
      </c>
      <c r="D114" s="13">
        <f t="shared" si="16"/>
        <v>38.49</v>
      </c>
      <c r="E114" s="13">
        <f t="shared" si="17"/>
        <v>30</v>
      </c>
      <c r="F114" s="10" t="b">
        <f t="shared" si="10"/>
        <v>0</v>
      </c>
      <c r="G114" s="14" t="str">
        <f>IF(lpg!$E114&gt;15,"LPG","PL")</f>
        <v>LPG</v>
      </c>
      <c r="H114" s="11">
        <f t="shared" si="11"/>
        <v>0</v>
      </c>
      <c r="I114" s="11">
        <f>ROUND(IF(G114="PL",$R$4*C114/2/100,C114*$R$4/100),2)</f>
        <v>8.3699999999999992</v>
      </c>
      <c r="J114" s="11">
        <f t="shared" si="12"/>
        <v>38.49</v>
      </c>
      <c r="K114" s="11">
        <f t="shared" si="13"/>
        <v>21.630000000000003</v>
      </c>
      <c r="L114" s="21">
        <f t="shared" si="14"/>
        <v>0</v>
      </c>
      <c r="M114" s="21">
        <f t="shared" si="15"/>
        <v>0</v>
      </c>
    </row>
    <row r="115" spans="1:13" x14ac:dyDescent="0.25">
      <c r="A115" s="9">
        <v>41752</v>
      </c>
      <c r="B115" s="17">
        <f t="shared" si="9"/>
        <v>3</v>
      </c>
      <c r="C115" s="10">
        <v>49</v>
      </c>
      <c r="D115" s="13">
        <f t="shared" si="16"/>
        <v>38.49</v>
      </c>
      <c r="E115" s="13">
        <f t="shared" si="17"/>
        <v>21.630000000000003</v>
      </c>
      <c r="F115" s="10" t="b">
        <f t="shared" si="10"/>
        <v>0</v>
      </c>
      <c r="G115" s="11" t="str">
        <f>IF(lpg!$E115&gt;15,"LPG","PL")</f>
        <v>LPG</v>
      </c>
      <c r="H115" s="11">
        <f t="shared" si="11"/>
        <v>0</v>
      </c>
      <c r="I115" s="11">
        <f>ROUND(IF(G115="PL",$R$4*C115/2/100,C115*$R$4/100),2)</f>
        <v>4.41</v>
      </c>
      <c r="J115" s="11">
        <f t="shared" si="12"/>
        <v>38.49</v>
      </c>
      <c r="K115" s="11">
        <f t="shared" si="13"/>
        <v>17.220000000000002</v>
      </c>
      <c r="L115" s="21">
        <f t="shared" si="14"/>
        <v>0</v>
      </c>
      <c r="M115" s="21">
        <f t="shared" si="15"/>
        <v>0</v>
      </c>
    </row>
    <row r="116" spans="1:13" x14ac:dyDescent="0.25">
      <c r="A116" s="12">
        <v>41753</v>
      </c>
      <c r="B116" s="17">
        <f t="shared" si="9"/>
        <v>4</v>
      </c>
      <c r="C116" s="13">
        <v>29</v>
      </c>
      <c r="D116" s="13">
        <f t="shared" si="16"/>
        <v>38.49</v>
      </c>
      <c r="E116" s="13">
        <f t="shared" si="17"/>
        <v>17.220000000000002</v>
      </c>
      <c r="F116" s="10" t="b">
        <f t="shared" si="10"/>
        <v>0</v>
      </c>
      <c r="G116" s="14" t="str">
        <f>IF(lpg!$E116&gt;15,"LPG","PL")</f>
        <v>LPG</v>
      </c>
      <c r="H116" s="11">
        <f t="shared" si="11"/>
        <v>0</v>
      </c>
      <c r="I116" s="11">
        <f>ROUND(IF(G116="PL",$R$4*C116/2/100,C116*$R$4/100),2)</f>
        <v>2.61</v>
      </c>
      <c r="J116" s="11">
        <f t="shared" si="12"/>
        <v>38.49</v>
      </c>
      <c r="K116" s="11">
        <f t="shared" si="13"/>
        <v>14.610000000000003</v>
      </c>
      <c r="L116" s="21">
        <f t="shared" si="14"/>
        <v>6.509999999999998</v>
      </c>
      <c r="M116" s="21">
        <f t="shared" si="15"/>
        <v>0</v>
      </c>
    </row>
    <row r="117" spans="1:13" x14ac:dyDescent="0.25">
      <c r="A117" s="9">
        <v>41754</v>
      </c>
      <c r="B117" s="17">
        <f t="shared" si="9"/>
        <v>5</v>
      </c>
      <c r="C117" s="10">
        <v>59</v>
      </c>
      <c r="D117" s="13">
        <f t="shared" si="16"/>
        <v>45</v>
      </c>
      <c r="E117" s="13">
        <f t="shared" si="17"/>
        <v>14.610000000000003</v>
      </c>
      <c r="F117" s="10" t="b">
        <f t="shared" si="10"/>
        <v>0</v>
      </c>
      <c r="G117" s="11" t="str">
        <f>IF(lpg!$E117&gt;15,"LPG","PL")</f>
        <v>PL</v>
      </c>
      <c r="H117" s="11">
        <f t="shared" si="11"/>
        <v>1.77</v>
      </c>
      <c r="I117" s="11">
        <f>ROUND(IF(G117="PL",$R$4*C117/2/100,C117*$R$4/100),2)</f>
        <v>2.66</v>
      </c>
      <c r="J117" s="11">
        <f t="shared" si="12"/>
        <v>43.23</v>
      </c>
      <c r="K117" s="11">
        <f t="shared" si="13"/>
        <v>11.950000000000003</v>
      </c>
      <c r="L117" s="21">
        <f t="shared" si="14"/>
        <v>0</v>
      </c>
      <c r="M117" s="21">
        <f t="shared" si="15"/>
        <v>0</v>
      </c>
    </row>
    <row r="118" spans="1:13" x14ac:dyDescent="0.25">
      <c r="A118" s="12">
        <v>41755</v>
      </c>
      <c r="B118" s="17">
        <f t="shared" si="9"/>
        <v>6</v>
      </c>
      <c r="C118" s="13">
        <v>65</v>
      </c>
      <c r="D118" s="13">
        <f t="shared" si="16"/>
        <v>43.23</v>
      </c>
      <c r="E118" s="13">
        <f t="shared" si="17"/>
        <v>11.950000000000003</v>
      </c>
      <c r="F118" s="10" t="b">
        <f t="shared" si="10"/>
        <v>0</v>
      </c>
      <c r="G118" s="14" t="str">
        <f>IF(lpg!$E118&gt;15,"LPG","PL")</f>
        <v>PL</v>
      </c>
      <c r="H118" s="11">
        <f t="shared" si="11"/>
        <v>1.95</v>
      </c>
      <c r="I118" s="11">
        <f>ROUND(IF(G118="PL",$R$4*C118/2/100,C118*$R$4/100),2)</f>
        <v>2.93</v>
      </c>
      <c r="J118" s="11">
        <f t="shared" si="12"/>
        <v>41.279999999999994</v>
      </c>
      <c r="K118" s="11">
        <f t="shared" si="13"/>
        <v>9.0200000000000031</v>
      </c>
      <c r="L118" s="21">
        <f t="shared" si="14"/>
        <v>0</v>
      </c>
      <c r="M118" s="21">
        <f t="shared" si="15"/>
        <v>0</v>
      </c>
    </row>
    <row r="119" spans="1:13" x14ac:dyDescent="0.25">
      <c r="A119" s="9">
        <v>41756</v>
      </c>
      <c r="B119" s="17">
        <f t="shared" si="9"/>
        <v>7</v>
      </c>
      <c r="C119" s="10">
        <v>25</v>
      </c>
      <c r="D119" s="13">
        <f t="shared" si="16"/>
        <v>41.279999999999994</v>
      </c>
      <c r="E119" s="13">
        <f t="shared" si="17"/>
        <v>9.0200000000000031</v>
      </c>
      <c r="F119" s="10" t="b">
        <f t="shared" si="10"/>
        <v>0</v>
      </c>
      <c r="G119" s="11" t="str">
        <f>IF(lpg!$E119&gt;15,"LPG","PL")</f>
        <v>PL</v>
      </c>
      <c r="H119" s="11">
        <f t="shared" si="11"/>
        <v>0.75</v>
      </c>
      <c r="I119" s="11">
        <f>ROUND(IF(G119="PL",$R$4*C119/2/100,C119*$R$4/100),2)</f>
        <v>1.1299999999999999</v>
      </c>
      <c r="J119" s="11">
        <f t="shared" si="12"/>
        <v>40.529999999999994</v>
      </c>
      <c r="K119" s="11">
        <f t="shared" si="13"/>
        <v>7.8900000000000032</v>
      </c>
      <c r="L119" s="21">
        <f t="shared" si="14"/>
        <v>0</v>
      </c>
      <c r="M119" s="21">
        <f t="shared" si="15"/>
        <v>0</v>
      </c>
    </row>
    <row r="120" spans="1:13" x14ac:dyDescent="0.25">
      <c r="A120" s="12">
        <v>41757</v>
      </c>
      <c r="B120" s="17">
        <f t="shared" si="9"/>
        <v>1</v>
      </c>
      <c r="C120" s="13">
        <v>3</v>
      </c>
      <c r="D120" s="13">
        <f t="shared" si="16"/>
        <v>40.529999999999994</v>
      </c>
      <c r="E120" s="13">
        <f t="shared" si="17"/>
        <v>7.8900000000000032</v>
      </c>
      <c r="F120" s="10" t="b">
        <f t="shared" si="10"/>
        <v>0</v>
      </c>
      <c r="G120" s="14" t="str">
        <f>IF(lpg!$E120&gt;15,"LPG","PL")</f>
        <v>PL</v>
      </c>
      <c r="H120" s="11">
        <f t="shared" si="11"/>
        <v>0.09</v>
      </c>
      <c r="I120" s="11">
        <f>ROUND(IF(G120="PL",$R$4*C120/2/100,C120*$R$4/100),2)</f>
        <v>0.14000000000000001</v>
      </c>
      <c r="J120" s="11">
        <f t="shared" si="12"/>
        <v>40.439999999999991</v>
      </c>
      <c r="K120" s="11">
        <f t="shared" si="13"/>
        <v>7.7500000000000036</v>
      </c>
      <c r="L120" s="21">
        <f t="shared" si="14"/>
        <v>0</v>
      </c>
      <c r="M120" s="21">
        <f t="shared" si="15"/>
        <v>0</v>
      </c>
    </row>
    <row r="121" spans="1:13" x14ac:dyDescent="0.25">
      <c r="A121" s="9">
        <v>41758</v>
      </c>
      <c r="B121" s="17">
        <f t="shared" si="9"/>
        <v>2</v>
      </c>
      <c r="C121" s="10">
        <v>58</v>
      </c>
      <c r="D121" s="13">
        <f t="shared" si="16"/>
        <v>40.439999999999991</v>
      </c>
      <c r="E121" s="13">
        <f t="shared" si="17"/>
        <v>7.7500000000000036</v>
      </c>
      <c r="F121" s="10" t="b">
        <f t="shared" si="10"/>
        <v>0</v>
      </c>
      <c r="G121" s="11" t="str">
        <f>IF(lpg!$E121&gt;15,"LPG","PL")</f>
        <v>PL</v>
      </c>
      <c r="H121" s="11">
        <f t="shared" si="11"/>
        <v>1.74</v>
      </c>
      <c r="I121" s="11">
        <f>ROUND(IF(G121="PL",$R$4*C121/2/100,C121*$R$4/100),2)</f>
        <v>2.61</v>
      </c>
      <c r="J121" s="11">
        <f t="shared" si="12"/>
        <v>38.699999999999989</v>
      </c>
      <c r="K121" s="11">
        <f t="shared" si="13"/>
        <v>5.1400000000000041</v>
      </c>
      <c r="L121" s="21">
        <f t="shared" si="14"/>
        <v>0</v>
      </c>
      <c r="M121" s="21">
        <f t="shared" si="15"/>
        <v>0</v>
      </c>
    </row>
    <row r="122" spans="1:13" x14ac:dyDescent="0.25">
      <c r="A122" s="12">
        <v>41759</v>
      </c>
      <c r="B122" s="17">
        <f t="shared" si="9"/>
        <v>3</v>
      </c>
      <c r="C122" s="13">
        <v>35</v>
      </c>
      <c r="D122" s="13">
        <f t="shared" si="16"/>
        <v>38.699999999999989</v>
      </c>
      <c r="E122" s="13">
        <f t="shared" si="17"/>
        <v>5.1400000000000041</v>
      </c>
      <c r="F122" s="10" t="b">
        <f t="shared" si="10"/>
        <v>1</v>
      </c>
      <c r="G122" s="14" t="str">
        <f>IF(lpg!$E122&gt;15,"LPG","PL")</f>
        <v>PL</v>
      </c>
      <c r="H122" s="11">
        <f t="shared" si="11"/>
        <v>1.05</v>
      </c>
      <c r="I122" s="11">
        <f>ROUND(IF(G122="PL",$R$4*C122/2/100,C122*$R$4/100),2)</f>
        <v>1.58</v>
      </c>
      <c r="J122" s="11">
        <f t="shared" si="12"/>
        <v>37.649999999999991</v>
      </c>
      <c r="K122" s="11">
        <f t="shared" si="13"/>
        <v>3.5600000000000041</v>
      </c>
      <c r="L122" s="21">
        <f t="shared" si="14"/>
        <v>0</v>
      </c>
      <c r="M122" s="21">
        <f t="shared" si="15"/>
        <v>26.439999999999998</v>
      </c>
    </row>
    <row r="123" spans="1:13" x14ac:dyDescent="0.25">
      <c r="A123" s="9">
        <v>41760</v>
      </c>
      <c r="B123" s="17">
        <f t="shared" si="9"/>
        <v>4</v>
      </c>
      <c r="C123" s="10">
        <v>146</v>
      </c>
      <c r="D123" s="13">
        <f t="shared" si="16"/>
        <v>37.649999999999991</v>
      </c>
      <c r="E123" s="13">
        <f t="shared" si="17"/>
        <v>30</v>
      </c>
      <c r="F123" s="10" t="b">
        <f t="shared" si="10"/>
        <v>0</v>
      </c>
      <c r="G123" s="11" t="str">
        <f>IF(lpg!$E123&gt;15,"LPG","PL")</f>
        <v>LPG</v>
      </c>
      <c r="H123" s="11">
        <f t="shared" si="11"/>
        <v>0</v>
      </c>
      <c r="I123" s="11">
        <f>ROUND(IF(G123="PL",$R$4*C123/2/100,C123*$R$4/100),2)</f>
        <v>13.14</v>
      </c>
      <c r="J123" s="11">
        <f t="shared" si="12"/>
        <v>37.649999999999991</v>
      </c>
      <c r="K123" s="11">
        <f t="shared" si="13"/>
        <v>16.86</v>
      </c>
      <c r="L123" s="21">
        <f t="shared" si="14"/>
        <v>7.3500000000000085</v>
      </c>
      <c r="M123" s="21">
        <f t="shared" si="15"/>
        <v>0</v>
      </c>
    </row>
    <row r="124" spans="1:13" x14ac:dyDescent="0.25">
      <c r="A124" s="12">
        <v>41761</v>
      </c>
      <c r="B124" s="17">
        <f t="shared" si="9"/>
        <v>5</v>
      </c>
      <c r="C124" s="13">
        <v>45</v>
      </c>
      <c r="D124" s="13">
        <f t="shared" si="16"/>
        <v>45</v>
      </c>
      <c r="E124" s="13">
        <f t="shared" si="17"/>
        <v>16.86</v>
      </c>
      <c r="F124" s="10" t="b">
        <f t="shared" si="10"/>
        <v>0</v>
      </c>
      <c r="G124" s="14" t="str">
        <f>IF(lpg!$E124&gt;15,"LPG","PL")</f>
        <v>LPG</v>
      </c>
      <c r="H124" s="11">
        <f t="shared" si="11"/>
        <v>0</v>
      </c>
      <c r="I124" s="11">
        <f>ROUND(IF(G124="PL",$R$4*C124/2/100,C124*$R$4/100),2)</f>
        <v>4.05</v>
      </c>
      <c r="J124" s="11">
        <f t="shared" si="12"/>
        <v>45</v>
      </c>
      <c r="K124" s="11">
        <f t="shared" si="13"/>
        <v>12.809999999999999</v>
      </c>
      <c r="L124" s="21">
        <f t="shared" si="14"/>
        <v>0</v>
      </c>
      <c r="M124" s="21">
        <f t="shared" si="15"/>
        <v>0</v>
      </c>
    </row>
    <row r="125" spans="1:13" x14ac:dyDescent="0.25">
      <c r="A125" s="9">
        <v>41762</v>
      </c>
      <c r="B125" s="17">
        <f t="shared" si="9"/>
        <v>6</v>
      </c>
      <c r="C125" s="10">
        <v>127</v>
      </c>
      <c r="D125" s="13">
        <f t="shared" si="16"/>
        <v>45</v>
      </c>
      <c r="E125" s="13">
        <f t="shared" si="17"/>
        <v>12.809999999999999</v>
      </c>
      <c r="F125" s="10" t="b">
        <f t="shared" si="10"/>
        <v>0</v>
      </c>
      <c r="G125" s="11" t="str">
        <f>IF(lpg!$E125&gt;15,"LPG","PL")</f>
        <v>PL</v>
      </c>
      <c r="H125" s="11">
        <f t="shared" si="11"/>
        <v>3.81</v>
      </c>
      <c r="I125" s="11">
        <f>ROUND(IF(G125="PL",$R$4*C125/2/100,C125*$R$4/100),2)</f>
        <v>5.72</v>
      </c>
      <c r="J125" s="11">
        <f t="shared" si="12"/>
        <v>41.19</v>
      </c>
      <c r="K125" s="11">
        <f t="shared" si="13"/>
        <v>7.089999999999999</v>
      </c>
      <c r="L125" s="21">
        <f t="shared" si="14"/>
        <v>0</v>
      </c>
      <c r="M125" s="21">
        <f t="shared" si="15"/>
        <v>0</v>
      </c>
    </row>
    <row r="126" spans="1:13" x14ac:dyDescent="0.25">
      <c r="A126" s="12">
        <v>41763</v>
      </c>
      <c r="B126" s="17">
        <f t="shared" si="9"/>
        <v>7</v>
      </c>
      <c r="C126" s="13">
        <v>48</v>
      </c>
      <c r="D126" s="13">
        <f t="shared" si="16"/>
        <v>41.19</v>
      </c>
      <c r="E126" s="13">
        <f t="shared" si="17"/>
        <v>7.089999999999999</v>
      </c>
      <c r="F126" s="10" t="b">
        <f t="shared" si="10"/>
        <v>0</v>
      </c>
      <c r="G126" s="14" t="str">
        <f>IF(lpg!$E126&gt;15,"LPG","PL")</f>
        <v>PL</v>
      </c>
      <c r="H126" s="11">
        <f t="shared" si="11"/>
        <v>1.44</v>
      </c>
      <c r="I126" s="11">
        <f>ROUND(IF(G126="PL",$R$4*C126/2/100,C126*$R$4/100),2)</f>
        <v>2.16</v>
      </c>
      <c r="J126" s="11">
        <f t="shared" si="12"/>
        <v>39.75</v>
      </c>
      <c r="K126" s="11">
        <f t="shared" si="13"/>
        <v>4.9299999999999988</v>
      </c>
      <c r="L126" s="21">
        <f t="shared" si="14"/>
        <v>0</v>
      </c>
      <c r="M126" s="21">
        <f t="shared" si="15"/>
        <v>25.07</v>
      </c>
    </row>
    <row r="127" spans="1:13" x14ac:dyDescent="0.25">
      <c r="A127" s="9">
        <v>41764</v>
      </c>
      <c r="B127" s="17">
        <f t="shared" si="9"/>
        <v>1</v>
      </c>
      <c r="C127" s="10">
        <v>128</v>
      </c>
      <c r="D127" s="13">
        <f t="shared" si="16"/>
        <v>39.75</v>
      </c>
      <c r="E127" s="13">
        <f t="shared" si="17"/>
        <v>30</v>
      </c>
      <c r="F127" s="10" t="b">
        <f t="shared" si="10"/>
        <v>0</v>
      </c>
      <c r="G127" s="11" t="str">
        <f>IF(lpg!$E127&gt;15,"LPG","PL")</f>
        <v>LPG</v>
      </c>
      <c r="H127" s="11">
        <f t="shared" si="11"/>
        <v>0</v>
      </c>
      <c r="I127" s="11">
        <f>ROUND(IF(G127="PL",$R$4*C127/2/100,C127*$R$4/100),2)</f>
        <v>11.52</v>
      </c>
      <c r="J127" s="11">
        <f t="shared" si="12"/>
        <v>39.75</v>
      </c>
      <c r="K127" s="11">
        <f t="shared" si="13"/>
        <v>18.48</v>
      </c>
      <c r="L127" s="21">
        <f t="shared" si="14"/>
        <v>0</v>
      </c>
      <c r="M127" s="21">
        <f t="shared" si="15"/>
        <v>0</v>
      </c>
    </row>
    <row r="128" spans="1:13" x14ac:dyDescent="0.25">
      <c r="A128" s="12">
        <v>41765</v>
      </c>
      <c r="B128" s="17">
        <f t="shared" si="9"/>
        <v>2</v>
      </c>
      <c r="C128" s="13">
        <v>115</v>
      </c>
      <c r="D128" s="13">
        <f t="shared" si="16"/>
        <v>39.75</v>
      </c>
      <c r="E128" s="13">
        <f t="shared" si="17"/>
        <v>18.48</v>
      </c>
      <c r="F128" s="10" t="b">
        <f t="shared" si="10"/>
        <v>0</v>
      </c>
      <c r="G128" s="14" t="str">
        <f>IF(lpg!$E128&gt;15,"LPG","PL")</f>
        <v>LPG</v>
      </c>
      <c r="H128" s="11">
        <f t="shared" si="11"/>
        <v>0</v>
      </c>
      <c r="I128" s="11">
        <f>ROUND(IF(G128="PL",$R$4*C128/2/100,C128*$R$4/100),2)</f>
        <v>10.35</v>
      </c>
      <c r="J128" s="11">
        <f t="shared" si="12"/>
        <v>39.75</v>
      </c>
      <c r="K128" s="11">
        <f t="shared" si="13"/>
        <v>8.1300000000000008</v>
      </c>
      <c r="L128" s="21">
        <f t="shared" si="14"/>
        <v>0</v>
      </c>
      <c r="M128" s="21">
        <f t="shared" si="15"/>
        <v>0</v>
      </c>
    </row>
    <row r="129" spans="1:13" x14ac:dyDescent="0.25">
      <c r="A129" s="9">
        <v>41766</v>
      </c>
      <c r="B129" s="17">
        <f t="shared" si="9"/>
        <v>3</v>
      </c>
      <c r="C129" s="10">
        <v>103</v>
      </c>
      <c r="D129" s="13">
        <f t="shared" si="16"/>
        <v>39.75</v>
      </c>
      <c r="E129" s="13">
        <f t="shared" si="17"/>
        <v>8.1300000000000008</v>
      </c>
      <c r="F129" s="10" t="b">
        <f t="shared" si="10"/>
        <v>0</v>
      </c>
      <c r="G129" s="11" t="str">
        <f>IF(lpg!$E129&gt;15,"LPG","PL")</f>
        <v>PL</v>
      </c>
      <c r="H129" s="11">
        <f t="shared" si="11"/>
        <v>3.09</v>
      </c>
      <c r="I129" s="11">
        <f>ROUND(IF(G129="PL",$R$4*C129/2/100,C129*$R$4/100),2)</f>
        <v>4.6399999999999997</v>
      </c>
      <c r="J129" s="11">
        <f t="shared" si="12"/>
        <v>36.659999999999997</v>
      </c>
      <c r="K129" s="11">
        <f t="shared" si="13"/>
        <v>3.4900000000000011</v>
      </c>
      <c r="L129" s="21">
        <f t="shared" si="14"/>
        <v>0</v>
      </c>
      <c r="M129" s="21">
        <f t="shared" si="15"/>
        <v>26.509999999999998</v>
      </c>
    </row>
    <row r="130" spans="1:13" x14ac:dyDescent="0.25">
      <c r="A130" s="12">
        <v>41767</v>
      </c>
      <c r="B130" s="17">
        <f t="shared" si="9"/>
        <v>4</v>
      </c>
      <c r="C130" s="13">
        <v>21</v>
      </c>
      <c r="D130" s="13">
        <f t="shared" si="16"/>
        <v>36.659999999999997</v>
      </c>
      <c r="E130" s="13">
        <f t="shared" si="17"/>
        <v>30</v>
      </c>
      <c r="F130" s="10" t="b">
        <f t="shared" si="10"/>
        <v>0</v>
      </c>
      <c r="G130" s="14" t="str">
        <f>IF(lpg!$E130&gt;15,"LPG","PL")</f>
        <v>LPG</v>
      </c>
      <c r="H130" s="11">
        <f t="shared" si="11"/>
        <v>0</v>
      </c>
      <c r="I130" s="11">
        <f>ROUND(IF(G130="PL",$R$4*C130/2/100,C130*$R$4/100),2)</f>
        <v>1.89</v>
      </c>
      <c r="J130" s="11">
        <f t="shared" si="12"/>
        <v>36.659999999999997</v>
      </c>
      <c r="K130" s="11">
        <f t="shared" si="13"/>
        <v>28.11</v>
      </c>
      <c r="L130" s="21">
        <f t="shared" si="14"/>
        <v>8.3400000000000034</v>
      </c>
      <c r="M130" s="21">
        <f t="shared" si="15"/>
        <v>0</v>
      </c>
    </row>
    <row r="131" spans="1:13" x14ac:dyDescent="0.25">
      <c r="A131" s="9">
        <v>41768</v>
      </c>
      <c r="B131" s="17">
        <f t="shared" si="9"/>
        <v>5</v>
      </c>
      <c r="C131" s="10">
        <v>150</v>
      </c>
      <c r="D131" s="13">
        <f t="shared" si="16"/>
        <v>45</v>
      </c>
      <c r="E131" s="13">
        <f t="shared" si="17"/>
        <v>28.11</v>
      </c>
      <c r="F131" s="10" t="b">
        <f t="shared" si="10"/>
        <v>0</v>
      </c>
      <c r="G131" s="11" t="str">
        <f>IF(lpg!$E131&gt;15,"LPG","PL")</f>
        <v>LPG</v>
      </c>
      <c r="H131" s="11">
        <f t="shared" si="11"/>
        <v>0</v>
      </c>
      <c r="I131" s="11">
        <f>ROUND(IF(G131="PL",$R$4*C131/2/100,C131*$R$4/100),2)</f>
        <v>13.5</v>
      </c>
      <c r="J131" s="11">
        <f t="shared" si="12"/>
        <v>45</v>
      </c>
      <c r="K131" s="11">
        <f t="shared" si="13"/>
        <v>14.61</v>
      </c>
      <c r="L131" s="21">
        <f t="shared" si="14"/>
        <v>0</v>
      </c>
      <c r="M131" s="21">
        <f t="shared" si="15"/>
        <v>0</v>
      </c>
    </row>
    <row r="132" spans="1:13" x14ac:dyDescent="0.25">
      <c r="A132" s="12">
        <v>41769</v>
      </c>
      <c r="B132" s="17">
        <f t="shared" ref="B132:B195" si="18">WEEKDAY(A132,2)</f>
        <v>6</v>
      </c>
      <c r="C132" s="13">
        <v>49</v>
      </c>
      <c r="D132" s="13">
        <f t="shared" si="16"/>
        <v>45</v>
      </c>
      <c r="E132" s="13">
        <f t="shared" si="17"/>
        <v>14.61</v>
      </c>
      <c r="F132" s="10" t="b">
        <f t="shared" ref="F132:F195" si="19">E132&lt;5.25</f>
        <v>0</v>
      </c>
      <c r="G132" s="14" t="str">
        <f>IF(lpg!$E132&gt;15,"LPG","PL")</f>
        <v>PL</v>
      </c>
      <c r="H132" s="11">
        <f t="shared" ref="H132:H195" si="20">ROUND(IF(G132="PL",$R$3*C132/2/100,0),2)</f>
        <v>1.47</v>
      </c>
      <c r="I132" s="11">
        <f>ROUND(IF(G132="PL",$R$4*C132/2/100,C132*$R$4/100),2)</f>
        <v>2.21</v>
      </c>
      <c r="J132" s="11">
        <f t="shared" ref="J132:J195" si="21">D132-H132</f>
        <v>43.53</v>
      </c>
      <c r="K132" s="11">
        <f t="shared" ref="K132:K195" si="22">E132-I132</f>
        <v>12.399999999999999</v>
      </c>
      <c r="L132" s="21">
        <f t="shared" ref="L132:L195" si="23">IF(AND(B132=4,J132&lt;40),$Q$3-J132,0)</f>
        <v>0</v>
      </c>
      <c r="M132" s="21">
        <f t="shared" ref="M132:M195" si="24">IF(K132&lt;5,$Q$4-K132,0)</f>
        <v>0</v>
      </c>
    </row>
    <row r="133" spans="1:13" x14ac:dyDescent="0.25">
      <c r="A133" s="9">
        <v>41770</v>
      </c>
      <c r="B133" s="17">
        <f t="shared" si="18"/>
        <v>7</v>
      </c>
      <c r="C133" s="10">
        <v>20</v>
      </c>
      <c r="D133" s="13">
        <f t="shared" ref="D133:D196" si="25">J132+L132</f>
        <v>43.53</v>
      </c>
      <c r="E133" s="13">
        <f t="shared" ref="E133:E196" si="26">K132+M132</f>
        <v>12.399999999999999</v>
      </c>
      <c r="F133" s="10" t="b">
        <f t="shared" si="19"/>
        <v>0</v>
      </c>
      <c r="G133" s="11" t="str">
        <f>IF(lpg!$E133&gt;15,"LPG","PL")</f>
        <v>PL</v>
      </c>
      <c r="H133" s="11">
        <f t="shared" si="20"/>
        <v>0.6</v>
      </c>
      <c r="I133" s="11">
        <f>ROUND(IF(G133="PL",$R$4*C133/2/100,C133*$R$4/100),2)</f>
        <v>0.9</v>
      </c>
      <c r="J133" s="11">
        <f t="shared" si="21"/>
        <v>42.93</v>
      </c>
      <c r="K133" s="11">
        <f t="shared" si="22"/>
        <v>11.499999999999998</v>
      </c>
      <c r="L133" s="21">
        <f t="shared" si="23"/>
        <v>0</v>
      </c>
      <c r="M133" s="21">
        <f t="shared" si="24"/>
        <v>0</v>
      </c>
    </row>
    <row r="134" spans="1:13" x14ac:dyDescent="0.25">
      <c r="A134" s="12">
        <v>41771</v>
      </c>
      <c r="B134" s="17">
        <f t="shared" si="18"/>
        <v>1</v>
      </c>
      <c r="C134" s="13">
        <v>120</v>
      </c>
      <c r="D134" s="13">
        <f t="shared" si="25"/>
        <v>42.93</v>
      </c>
      <c r="E134" s="13">
        <f t="shared" si="26"/>
        <v>11.499999999999998</v>
      </c>
      <c r="F134" s="10" t="b">
        <f t="shared" si="19"/>
        <v>0</v>
      </c>
      <c r="G134" s="14" t="str">
        <f>IF(lpg!$E134&gt;15,"LPG","PL")</f>
        <v>PL</v>
      </c>
      <c r="H134" s="11">
        <f t="shared" si="20"/>
        <v>3.6</v>
      </c>
      <c r="I134" s="11">
        <f>ROUND(IF(G134="PL",$R$4*C134/2/100,C134*$R$4/100),2)</f>
        <v>5.4</v>
      </c>
      <c r="J134" s="11">
        <f t="shared" si="21"/>
        <v>39.33</v>
      </c>
      <c r="K134" s="11">
        <f t="shared" si="22"/>
        <v>6.0999999999999979</v>
      </c>
      <c r="L134" s="21">
        <f t="shared" si="23"/>
        <v>0</v>
      </c>
      <c r="M134" s="21">
        <f t="shared" si="24"/>
        <v>0</v>
      </c>
    </row>
    <row r="135" spans="1:13" x14ac:dyDescent="0.25">
      <c r="A135" s="9">
        <v>41772</v>
      </c>
      <c r="B135" s="17">
        <f t="shared" si="18"/>
        <v>2</v>
      </c>
      <c r="C135" s="10">
        <v>39</v>
      </c>
      <c r="D135" s="13">
        <f t="shared" si="25"/>
        <v>39.33</v>
      </c>
      <c r="E135" s="13">
        <f t="shared" si="26"/>
        <v>6.0999999999999979</v>
      </c>
      <c r="F135" s="10" t="b">
        <f t="shared" si="19"/>
        <v>0</v>
      </c>
      <c r="G135" s="11" t="str">
        <f>IF(lpg!$E135&gt;15,"LPG","PL")</f>
        <v>PL</v>
      </c>
      <c r="H135" s="11">
        <f t="shared" si="20"/>
        <v>1.17</v>
      </c>
      <c r="I135" s="11">
        <f>ROUND(IF(G135="PL",$R$4*C135/2/100,C135*$R$4/100),2)</f>
        <v>1.76</v>
      </c>
      <c r="J135" s="11">
        <f t="shared" si="21"/>
        <v>38.159999999999997</v>
      </c>
      <c r="K135" s="11">
        <f t="shared" si="22"/>
        <v>4.3399999999999981</v>
      </c>
      <c r="L135" s="21">
        <f t="shared" si="23"/>
        <v>0</v>
      </c>
      <c r="M135" s="21">
        <f t="shared" si="24"/>
        <v>25.660000000000004</v>
      </c>
    </row>
    <row r="136" spans="1:13" x14ac:dyDescent="0.25">
      <c r="A136" s="12">
        <v>41773</v>
      </c>
      <c r="B136" s="17">
        <f t="shared" si="18"/>
        <v>3</v>
      </c>
      <c r="C136" s="13">
        <v>15</v>
      </c>
      <c r="D136" s="13">
        <f t="shared" si="25"/>
        <v>38.159999999999997</v>
      </c>
      <c r="E136" s="13">
        <f t="shared" si="26"/>
        <v>30</v>
      </c>
      <c r="F136" s="10" t="b">
        <f t="shared" si="19"/>
        <v>0</v>
      </c>
      <c r="G136" s="14" t="str">
        <f>IF(lpg!$E136&gt;15,"LPG","PL")</f>
        <v>LPG</v>
      </c>
      <c r="H136" s="11">
        <f t="shared" si="20"/>
        <v>0</v>
      </c>
      <c r="I136" s="11">
        <f>ROUND(IF(G136="PL",$R$4*C136/2/100,C136*$R$4/100),2)</f>
        <v>1.35</v>
      </c>
      <c r="J136" s="11">
        <f t="shared" si="21"/>
        <v>38.159999999999997</v>
      </c>
      <c r="K136" s="11">
        <f t="shared" si="22"/>
        <v>28.65</v>
      </c>
      <c r="L136" s="21">
        <f t="shared" si="23"/>
        <v>0</v>
      </c>
      <c r="M136" s="21">
        <f t="shared" si="24"/>
        <v>0</v>
      </c>
    </row>
    <row r="137" spans="1:13" x14ac:dyDescent="0.25">
      <c r="A137" s="9">
        <v>41774</v>
      </c>
      <c r="B137" s="17">
        <f t="shared" si="18"/>
        <v>4</v>
      </c>
      <c r="C137" s="10">
        <v>118</v>
      </c>
      <c r="D137" s="13">
        <f t="shared" si="25"/>
        <v>38.159999999999997</v>
      </c>
      <c r="E137" s="13">
        <f t="shared" si="26"/>
        <v>28.65</v>
      </c>
      <c r="F137" s="10" t="b">
        <f t="shared" si="19"/>
        <v>0</v>
      </c>
      <c r="G137" s="11" t="str">
        <f>IF(lpg!$E137&gt;15,"LPG","PL")</f>
        <v>LPG</v>
      </c>
      <c r="H137" s="11">
        <f t="shared" si="20"/>
        <v>0</v>
      </c>
      <c r="I137" s="11">
        <f>ROUND(IF(G137="PL",$R$4*C137/2/100,C137*$R$4/100),2)</f>
        <v>10.62</v>
      </c>
      <c r="J137" s="11">
        <f t="shared" si="21"/>
        <v>38.159999999999997</v>
      </c>
      <c r="K137" s="11">
        <f t="shared" si="22"/>
        <v>18.03</v>
      </c>
      <c r="L137" s="21">
        <f t="shared" si="23"/>
        <v>6.8400000000000034</v>
      </c>
      <c r="M137" s="21">
        <f t="shared" si="24"/>
        <v>0</v>
      </c>
    </row>
    <row r="138" spans="1:13" x14ac:dyDescent="0.25">
      <c r="A138" s="12">
        <v>41775</v>
      </c>
      <c r="B138" s="17">
        <f t="shared" si="18"/>
        <v>5</v>
      </c>
      <c r="C138" s="13">
        <v>37</v>
      </c>
      <c r="D138" s="13">
        <f t="shared" si="25"/>
        <v>45</v>
      </c>
      <c r="E138" s="13">
        <f t="shared" si="26"/>
        <v>18.03</v>
      </c>
      <c r="F138" s="10" t="b">
        <f t="shared" si="19"/>
        <v>0</v>
      </c>
      <c r="G138" s="14" t="str">
        <f>IF(lpg!$E138&gt;15,"LPG","PL")</f>
        <v>LPG</v>
      </c>
      <c r="H138" s="11">
        <f t="shared" si="20"/>
        <v>0</v>
      </c>
      <c r="I138" s="11">
        <f>ROUND(IF(G138="PL",$R$4*C138/2/100,C138*$R$4/100),2)</f>
        <v>3.33</v>
      </c>
      <c r="J138" s="11">
        <f t="shared" si="21"/>
        <v>45</v>
      </c>
      <c r="K138" s="11">
        <f t="shared" si="22"/>
        <v>14.700000000000001</v>
      </c>
      <c r="L138" s="21">
        <f t="shared" si="23"/>
        <v>0</v>
      </c>
      <c r="M138" s="21">
        <f t="shared" si="24"/>
        <v>0</v>
      </c>
    </row>
    <row r="139" spans="1:13" x14ac:dyDescent="0.25">
      <c r="A139" s="9">
        <v>41776</v>
      </c>
      <c r="B139" s="17">
        <f t="shared" si="18"/>
        <v>6</v>
      </c>
      <c r="C139" s="10">
        <v>107</v>
      </c>
      <c r="D139" s="13">
        <f t="shared" si="25"/>
        <v>45</v>
      </c>
      <c r="E139" s="13">
        <f t="shared" si="26"/>
        <v>14.700000000000001</v>
      </c>
      <c r="F139" s="10" t="b">
        <f t="shared" si="19"/>
        <v>0</v>
      </c>
      <c r="G139" s="11" t="str">
        <f>IF(lpg!$E139&gt;15,"LPG","PL")</f>
        <v>PL</v>
      </c>
      <c r="H139" s="11">
        <f t="shared" si="20"/>
        <v>3.21</v>
      </c>
      <c r="I139" s="11">
        <f>ROUND(IF(G139="PL",$R$4*C139/2/100,C139*$R$4/100),2)</f>
        <v>4.82</v>
      </c>
      <c r="J139" s="11">
        <f t="shared" si="21"/>
        <v>41.79</v>
      </c>
      <c r="K139" s="11">
        <f t="shared" si="22"/>
        <v>9.8800000000000008</v>
      </c>
      <c r="L139" s="21">
        <f t="shared" si="23"/>
        <v>0</v>
      </c>
      <c r="M139" s="21">
        <f t="shared" si="24"/>
        <v>0</v>
      </c>
    </row>
    <row r="140" spans="1:13" x14ac:dyDescent="0.25">
      <c r="A140" s="12">
        <v>41777</v>
      </c>
      <c r="B140" s="17">
        <f t="shared" si="18"/>
        <v>7</v>
      </c>
      <c r="C140" s="13">
        <v>51</v>
      </c>
      <c r="D140" s="13">
        <f t="shared" si="25"/>
        <v>41.79</v>
      </c>
      <c r="E140" s="13">
        <f t="shared" si="26"/>
        <v>9.8800000000000008</v>
      </c>
      <c r="F140" s="10" t="b">
        <f t="shared" si="19"/>
        <v>0</v>
      </c>
      <c r="G140" s="14" t="str">
        <f>IF(lpg!$E140&gt;15,"LPG","PL")</f>
        <v>PL</v>
      </c>
      <c r="H140" s="11">
        <f t="shared" si="20"/>
        <v>1.53</v>
      </c>
      <c r="I140" s="11">
        <f>ROUND(IF(G140="PL",$R$4*C140/2/100,C140*$R$4/100),2)</f>
        <v>2.2999999999999998</v>
      </c>
      <c r="J140" s="11">
        <f t="shared" si="21"/>
        <v>40.26</v>
      </c>
      <c r="K140" s="11">
        <f t="shared" si="22"/>
        <v>7.580000000000001</v>
      </c>
      <c r="L140" s="21">
        <f t="shared" si="23"/>
        <v>0</v>
      </c>
      <c r="M140" s="21">
        <f t="shared" si="24"/>
        <v>0</v>
      </c>
    </row>
    <row r="141" spans="1:13" x14ac:dyDescent="0.25">
      <c r="A141" s="9">
        <v>41778</v>
      </c>
      <c r="B141" s="17">
        <f t="shared" si="18"/>
        <v>1</v>
      </c>
      <c r="C141" s="10">
        <v>76</v>
      </c>
      <c r="D141" s="13">
        <f t="shared" si="25"/>
        <v>40.26</v>
      </c>
      <c r="E141" s="13">
        <f t="shared" si="26"/>
        <v>7.580000000000001</v>
      </c>
      <c r="F141" s="10" t="b">
        <f t="shared" si="19"/>
        <v>0</v>
      </c>
      <c r="G141" s="11" t="str">
        <f>IF(lpg!$E141&gt;15,"LPG","PL")</f>
        <v>PL</v>
      </c>
      <c r="H141" s="11">
        <f t="shared" si="20"/>
        <v>2.2799999999999998</v>
      </c>
      <c r="I141" s="11">
        <f>ROUND(IF(G141="PL",$R$4*C141/2/100,C141*$R$4/100),2)</f>
        <v>3.42</v>
      </c>
      <c r="J141" s="11">
        <f t="shared" si="21"/>
        <v>37.979999999999997</v>
      </c>
      <c r="K141" s="11">
        <f t="shared" si="22"/>
        <v>4.160000000000001</v>
      </c>
      <c r="L141" s="21">
        <f t="shared" si="23"/>
        <v>0</v>
      </c>
      <c r="M141" s="21">
        <f t="shared" si="24"/>
        <v>25.84</v>
      </c>
    </row>
    <row r="142" spans="1:13" x14ac:dyDescent="0.25">
      <c r="A142" s="12">
        <v>41779</v>
      </c>
      <c r="B142" s="17">
        <f t="shared" si="18"/>
        <v>2</v>
      </c>
      <c r="C142" s="13">
        <v>41</v>
      </c>
      <c r="D142" s="13">
        <f t="shared" si="25"/>
        <v>37.979999999999997</v>
      </c>
      <c r="E142" s="13">
        <f t="shared" si="26"/>
        <v>30</v>
      </c>
      <c r="F142" s="10" t="b">
        <f t="shared" si="19"/>
        <v>0</v>
      </c>
      <c r="G142" s="14" t="str">
        <f>IF(lpg!$E142&gt;15,"LPG","PL")</f>
        <v>LPG</v>
      </c>
      <c r="H142" s="11">
        <f t="shared" si="20"/>
        <v>0</v>
      </c>
      <c r="I142" s="11">
        <f>ROUND(IF(G142="PL",$R$4*C142/2/100,C142*$R$4/100),2)</f>
        <v>3.69</v>
      </c>
      <c r="J142" s="11">
        <f t="shared" si="21"/>
        <v>37.979999999999997</v>
      </c>
      <c r="K142" s="11">
        <f t="shared" si="22"/>
        <v>26.31</v>
      </c>
      <c r="L142" s="21">
        <f t="shared" si="23"/>
        <v>0</v>
      </c>
      <c r="M142" s="21">
        <f t="shared" si="24"/>
        <v>0</v>
      </c>
    </row>
    <row r="143" spans="1:13" x14ac:dyDescent="0.25">
      <c r="A143" s="9">
        <v>41780</v>
      </c>
      <c r="B143" s="17">
        <f t="shared" si="18"/>
        <v>3</v>
      </c>
      <c r="C143" s="10">
        <v>149</v>
      </c>
      <c r="D143" s="13">
        <f t="shared" si="25"/>
        <v>37.979999999999997</v>
      </c>
      <c r="E143" s="13">
        <f t="shared" si="26"/>
        <v>26.31</v>
      </c>
      <c r="F143" s="10" t="b">
        <f t="shared" si="19"/>
        <v>0</v>
      </c>
      <c r="G143" s="11" t="str">
        <f>IF(lpg!$E143&gt;15,"LPG","PL")</f>
        <v>LPG</v>
      </c>
      <c r="H143" s="11">
        <f t="shared" si="20"/>
        <v>0</v>
      </c>
      <c r="I143" s="11">
        <f>ROUND(IF(G143="PL",$R$4*C143/2/100,C143*$R$4/100),2)</f>
        <v>13.41</v>
      </c>
      <c r="J143" s="11">
        <f t="shared" si="21"/>
        <v>37.979999999999997</v>
      </c>
      <c r="K143" s="11">
        <f t="shared" si="22"/>
        <v>12.899999999999999</v>
      </c>
      <c r="L143" s="21">
        <f t="shared" si="23"/>
        <v>0</v>
      </c>
      <c r="M143" s="21">
        <f t="shared" si="24"/>
        <v>0</v>
      </c>
    </row>
    <row r="144" spans="1:13" x14ac:dyDescent="0.25">
      <c r="A144" s="12">
        <v>41781</v>
      </c>
      <c r="B144" s="17">
        <f t="shared" si="18"/>
        <v>4</v>
      </c>
      <c r="C144" s="13">
        <v>72</v>
      </c>
      <c r="D144" s="13">
        <f t="shared" si="25"/>
        <v>37.979999999999997</v>
      </c>
      <c r="E144" s="13">
        <f t="shared" si="26"/>
        <v>12.899999999999999</v>
      </c>
      <c r="F144" s="10" t="b">
        <f t="shared" si="19"/>
        <v>0</v>
      </c>
      <c r="G144" s="14" t="str">
        <f>IF(lpg!$E144&gt;15,"LPG","PL")</f>
        <v>PL</v>
      </c>
      <c r="H144" s="11">
        <f t="shared" si="20"/>
        <v>2.16</v>
      </c>
      <c r="I144" s="11">
        <f>ROUND(IF(G144="PL",$R$4*C144/2/100,C144*$R$4/100),2)</f>
        <v>3.24</v>
      </c>
      <c r="J144" s="11">
        <f t="shared" si="21"/>
        <v>35.819999999999993</v>
      </c>
      <c r="K144" s="11">
        <f t="shared" si="22"/>
        <v>9.6599999999999984</v>
      </c>
      <c r="L144" s="21">
        <f t="shared" si="23"/>
        <v>9.1800000000000068</v>
      </c>
      <c r="M144" s="21">
        <f t="shared" si="24"/>
        <v>0</v>
      </c>
    </row>
    <row r="145" spans="1:13" x14ac:dyDescent="0.25">
      <c r="A145" s="9">
        <v>41782</v>
      </c>
      <c r="B145" s="17">
        <f t="shared" si="18"/>
        <v>5</v>
      </c>
      <c r="C145" s="10">
        <v>83</v>
      </c>
      <c r="D145" s="13">
        <f t="shared" si="25"/>
        <v>45</v>
      </c>
      <c r="E145" s="13">
        <f t="shared" si="26"/>
        <v>9.6599999999999984</v>
      </c>
      <c r="F145" s="10" t="b">
        <f t="shared" si="19"/>
        <v>0</v>
      </c>
      <c r="G145" s="11" t="str">
        <f>IF(lpg!$E145&gt;15,"LPG","PL")</f>
        <v>PL</v>
      </c>
      <c r="H145" s="11">
        <f t="shared" si="20"/>
        <v>2.4900000000000002</v>
      </c>
      <c r="I145" s="11">
        <f>ROUND(IF(G145="PL",$R$4*C145/2/100,C145*$R$4/100),2)</f>
        <v>3.74</v>
      </c>
      <c r="J145" s="11">
        <f t="shared" si="21"/>
        <v>42.51</v>
      </c>
      <c r="K145" s="11">
        <f t="shared" si="22"/>
        <v>5.9199999999999982</v>
      </c>
      <c r="L145" s="21">
        <f t="shared" si="23"/>
        <v>0</v>
      </c>
      <c r="M145" s="21">
        <f t="shared" si="24"/>
        <v>0</v>
      </c>
    </row>
    <row r="146" spans="1:13" x14ac:dyDescent="0.25">
      <c r="A146" s="12">
        <v>41783</v>
      </c>
      <c r="B146" s="17">
        <f t="shared" si="18"/>
        <v>6</v>
      </c>
      <c r="C146" s="13">
        <v>101</v>
      </c>
      <c r="D146" s="13">
        <f t="shared" si="25"/>
        <v>42.51</v>
      </c>
      <c r="E146" s="13">
        <f t="shared" si="26"/>
        <v>5.9199999999999982</v>
      </c>
      <c r="F146" s="10" t="b">
        <f t="shared" si="19"/>
        <v>0</v>
      </c>
      <c r="G146" s="14" t="str">
        <f>IF(lpg!$E146&gt;15,"LPG","PL")</f>
        <v>PL</v>
      </c>
      <c r="H146" s="11">
        <f t="shared" si="20"/>
        <v>3.03</v>
      </c>
      <c r="I146" s="11">
        <f>ROUND(IF(G146="PL",$R$4*C146/2/100,C146*$R$4/100),2)</f>
        <v>4.55</v>
      </c>
      <c r="J146" s="11">
        <f t="shared" si="21"/>
        <v>39.479999999999997</v>
      </c>
      <c r="K146" s="11">
        <f t="shared" si="22"/>
        <v>1.3699999999999983</v>
      </c>
      <c r="L146" s="21">
        <f t="shared" si="23"/>
        <v>0</v>
      </c>
      <c r="M146" s="21">
        <f t="shared" si="24"/>
        <v>28.630000000000003</v>
      </c>
    </row>
    <row r="147" spans="1:13" x14ac:dyDescent="0.25">
      <c r="A147" s="9">
        <v>41784</v>
      </c>
      <c r="B147" s="17">
        <f t="shared" si="18"/>
        <v>7</v>
      </c>
      <c r="C147" s="10">
        <v>43</v>
      </c>
      <c r="D147" s="13">
        <f t="shared" si="25"/>
        <v>39.479999999999997</v>
      </c>
      <c r="E147" s="13">
        <f t="shared" si="26"/>
        <v>30</v>
      </c>
      <c r="F147" s="10" t="b">
        <f t="shared" si="19"/>
        <v>0</v>
      </c>
      <c r="G147" s="11" t="str">
        <f>IF(lpg!$E147&gt;15,"LPG","PL")</f>
        <v>LPG</v>
      </c>
      <c r="H147" s="11">
        <f t="shared" si="20"/>
        <v>0</v>
      </c>
      <c r="I147" s="11">
        <f>ROUND(IF(G147="PL",$R$4*C147/2/100,C147*$R$4/100),2)</f>
        <v>3.87</v>
      </c>
      <c r="J147" s="11">
        <f t="shared" si="21"/>
        <v>39.479999999999997</v>
      </c>
      <c r="K147" s="11">
        <f t="shared" si="22"/>
        <v>26.13</v>
      </c>
      <c r="L147" s="21">
        <f t="shared" si="23"/>
        <v>0</v>
      </c>
      <c r="M147" s="21">
        <f t="shared" si="24"/>
        <v>0</v>
      </c>
    </row>
    <row r="148" spans="1:13" x14ac:dyDescent="0.25">
      <c r="A148" s="12">
        <v>41785</v>
      </c>
      <c r="B148" s="17">
        <f t="shared" si="18"/>
        <v>1</v>
      </c>
      <c r="C148" s="13">
        <v>59</v>
      </c>
      <c r="D148" s="13">
        <f t="shared" si="25"/>
        <v>39.479999999999997</v>
      </c>
      <c r="E148" s="13">
        <f t="shared" si="26"/>
        <v>26.13</v>
      </c>
      <c r="F148" s="10" t="b">
        <f t="shared" si="19"/>
        <v>0</v>
      </c>
      <c r="G148" s="14" t="str">
        <f>IF(lpg!$E148&gt;15,"LPG","PL")</f>
        <v>LPG</v>
      </c>
      <c r="H148" s="11">
        <f t="shared" si="20"/>
        <v>0</v>
      </c>
      <c r="I148" s="11">
        <f>ROUND(IF(G148="PL",$R$4*C148/2/100,C148*$R$4/100),2)</f>
        <v>5.31</v>
      </c>
      <c r="J148" s="11">
        <f t="shared" si="21"/>
        <v>39.479999999999997</v>
      </c>
      <c r="K148" s="11">
        <f t="shared" si="22"/>
        <v>20.82</v>
      </c>
      <c r="L148" s="21">
        <f t="shared" si="23"/>
        <v>0</v>
      </c>
      <c r="M148" s="21">
        <f t="shared" si="24"/>
        <v>0</v>
      </c>
    </row>
    <row r="149" spans="1:13" x14ac:dyDescent="0.25">
      <c r="A149" s="9">
        <v>41786</v>
      </c>
      <c r="B149" s="17">
        <f t="shared" si="18"/>
        <v>2</v>
      </c>
      <c r="C149" s="10">
        <v>81</v>
      </c>
      <c r="D149" s="13">
        <f t="shared" si="25"/>
        <v>39.479999999999997</v>
      </c>
      <c r="E149" s="13">
        <f t="shared" si="26"/>
        <v>20.82</v>
      </c>
      <c r="F149" s="10" t="b">
        <f t="shared" si="19"/>
        <v>0</v>
      </c>
      <c r="G149" s="11" t="str">
        <f>IF(lpg!$E149&gt;15,"LPG","PL")</f>
        <v>LPG</v>
      </c>
      <c r="H149" s="11">
        <f t="shared" si="20"/>
        <v>0</v>
      </c>
      <c r="I149" s="11">
        <f>ROUND(IF(G149="PL",$R$4*C149/2/100,C149*$R$4/100),2)</f>
        <v>7.29</v>
      </c>
      <c r="J149" s="11">
        <f t="shared" si="21"/>
        <v>39.479999999999997</v>
      </c>
      <c r="K149" s="11">
        <f t="shared" si="22"/>
        <v>13.530000000000001</v>
      </c>
      <c r="L149" s="21">
        <f t="shared" si="23"/>
        <v>0</v>
      </c>
      <c r="M149" s="21">
        <f t="shared" si="24"/>
        <v>0</v>
      </c>
    </row>
    <row r="150" spans="1:13" x14ac:dyDescent="0.25">
      <c r="A150" s="12">
        <v>41787</v>
      </c>
      <c r="B150" s="17">
        <f t="shared" si="18"/>
        <v>3</v>
      </c>
      <c r="C150" s="13">
        <v>89</v>
      </c>
      <c r="D150" s="13">
        <f t="shared" si="25"/>
        <v>39.479999999999997</v>
      </c>
      <c r="E150" s="13">
        <f t="shared" si="26"/>
        <v>13.530000000000001</v>
      </c>
      <c r="F150" s="10" t="b">
        <f t="shared" si="19"/>
        <v>0</v>
      </c>
      <c r="G150" s="14" t="str">
        <f>IF(lpg!$E150&gt;15,"LPG","PL")</f>
        <v>PL</v>
      </c>
      <c r="H150" s="11">
        <f t="shared" si="20"/>
        <v>2.67</v>
      </c>
      <c r="I150" s="11">
        <f>ROUND(IF(G150="PL",$R$4*C150/2/100,C150*$R$4/100),2)</f>
        <v>4.01</v>
      </c>
      <c r="J150" s="11">
        <f t="shared" si="21"/>
        <v>36.809999999999995</v>
      </c>
      <c r="K150" s="11">
        <f t="shared" si="22"/>
        <v>9.5200000000000014</v>
      </c>
      <c r="L150" s="21">
        <f t="shared" si="23"/>
        <v>0</v>
      </c>
      <c r="M150" s="21">
        <f t="shared" si="24"/>
        <v>0</v>
      </c>
    </row>
    <row r="151" spans="1:13" x14ac:dyDescent="0.25">
      <c r="A151" s="9">
        <v>41788</v>
      </c>
      <c r="B151" s="17">
        <f t="shared" si="18"/>
        <v>4</v>
      </c>
      <c r="C151" s="10">
        <v>43</v>
      </c>
      <c r="D151" s="13">
        <f t="shared" si="25"/>
        <v>36.809999999999995</v>
      </c>
      <c r="E151" s="13">
        <f t="shared" si="26"/>
        <v>9.5200000000000014</v>
      </c>
      <c r="F151" s="10" t="b">
        <f t="shared" si="19"/>
        <v>0</v>
      </c>
      <c r="G151" s="11" t="str">
        <f>IF(lpg!$E151&gt;15,"LPG","PL")</f>
        <v>PL</v>
      </c>
      <c r="H151" s="11">
        <f t="shared" si="20"/>
        <v>1.29</v>
      </c>
      <c r="I151" s="11">
        <f>ROUND(IF(G151="PL",$R$4*C151/2/100,C151*$R$4/100),2)</f>
        <v>1.94</v>
      </c>
      <c r="J151" s="11">
        <f t="shared" si="21"/>
        <v>35.519999999999996</v>
      </c>
      <c r="K151" s="11">
        <f t="shared" si="22"/>
        <v>7.5800000000000018</v>
      </c>
      <c r="L151" s="21">
        <f t="shared" si="23"/>
        <v>9.480000000000004</v>
      </c>
      <c r="M151" s="21">
        <f t="shared" si="24"/>
        <v>0</v>
      </c>
    </row>
    <row r="152" spans="1:13" x14ac:dyDescent="0.25">
      <c r="A152" s="12">
        <v>41789</v>
      </c>
      <c r="B152" s="17">
        <f t="shared" si="18"/>
        <v>5</v>
      </c>
      <c r="C152" s="13">
        <v>67</v>
      </c>
      <c r="D152" s="13">
        <f t="shared" si="25"/>
        <v>45</v>
      </c>
      <c r="E152" s="13">
        <f t="shared" si="26"/>
        <v>7.5800000000000018</v>
      </c>
      <c r="F152" s="10" t="b">
        <f t="shared" si="19"/>
        <v>0</v>
      </c>
      <c r="G152" s="14" t="str">
        <f>IF(lpg!$E152&gt;15,"LPG","PL")</f>
        <v>PL</v>
      </c>
      <c r="H152" s="11">
        <f t="shared" si="20"/>
        <v>2.0099999999999998</v>
      </c>
      <c r="I152" s="11">
        <f>ROUND(IF(G152="PL",$R$4*C152/2/100,C152*$R$4/100),2)</f>
        <v>3.02</v>
      </c>
      <c r="J152" s="11">
        <f t="shared" si="21"/>
        <v>42.99</v>
      </c>
      <c r="K152" s="11">
        <f t="shared" si="22"/>
        <v>4.5600000000000023</v>
      </c>
      <c r="L152" s="21">
        <f t="shared" si="23"/>
        <v>0</v>
      </c>
      <c r="M152" s="21">
        <f t="shared" si="24"/>
        <v>25.439999999999998</v>
      </c>
    </row>
    <row r="153" spans="1:13" x14ac:dyDescent="0.25">
      <c r="A153" s="9">
        <v>41790</v>
      </c>
      <c r="B153" s="17">
        <f t="shared" si="18"/>
        <v>6</v>
      </c>
      <c r="C153" s="10">
        <v>122</v>
      </c>
      <c r="D153" s="13">
        <f t="shared" si="25"/>
        <v>42.99</v>
      </c>
      <c r="E153" s="13">
        <f t="shared" si="26"/>
        <v>30</v>
      </c>
      <c r="F153" s="10" t="b">
        <f t="shared" si="19"/>
        <v>0</v>
      </c>
      <c r="G153" s="11" t="str">
        <f>IF(lpg!$E153&gt;15,"LPG","PL")</f>
        <v>LPG</v>
      </c>
      <c r="H153" s="11">
        <f t="shared" si="20"/>
        <v>0</v>
      </c>
      <c r="I153" s="11">
        <f>ROUND(IF(G153="PL",$R$4*C153/2/100,C153*$R$4/100),2)</f>
        <v>10.98</v>
      </c>
      <c r="J153" s="11">
        <f t="shared" si="21"/>
        <v>42.99</v>
      </c>
      <c r="K153" s="11">
        <f t="shared" si="22"/>
        <v>19.02</v>
      </c>
      <c r="L153" s="21">
        <f t="shared" si="23"/>
        <v>0</v>
      </c>
      <c r="M153" s="21">
        <f t="shared" si="24"/>
        <v>0</v>
      </c>
    </row>
    <row r="154" spans="1:13" x14ac:dyDescent="0.25">
      <c r="A154" s="12">
        <v>41791</v>
      </c>
      <c r="B154" s="17">
        <f t="shared" si="18"/>
        <v>7</v>
      </c>
      <c r="C154" s="13">
        <v>100</v>
      </c>
      <c r="D154" s="13">
        <f t="shared" si="25"/>
        <v>42.99</v>
      </c>
      <c r="E154" s="13">
        <f t="shared" si="26"/>
        <v>19.02</v>
      </c>
      <c r="F154" s="10" t="b">
        <f t="shared" si="19"/>
        <v>0</v>
      </c>
      <c r="G154" s="14" t="str">
        <f>IF(lpg!$E154&gt;15,"LPG","PL")</f>
        <v>LPG</v>
      </c>
      <c r="H154" s="11">
        <f t="shared" si="20"/>
        <v>0</v>
      </c>
      <c r="I154" s="11">
        <f>ROUND(IF(G154="PL",$R$4*C154/2/100,C154*$R$4/100),2)</f>
        <v>9</v>
      </c>
      <c r="J154" s="11">
        <f t="shared" si="21"/>
        <v>42.99</v>
      </c>
      <c r="K154" s="11">
        <f t="shared" si="22"/>
        <v>10.02</v>
      </c>
      <c r="L154" s="21">
        <f t="shared" si="23"/>
        <v>0</v>
      </c>
      <c r="M154" s="21">
        <f t="shared" si="24"/>
        <v>0</v>
      </c>
    </row>
    <row r="155" spans="1:13" x14ac:dyDescent="0.25">
      <c r="A155" s="9">
        <v>41792</v>
      </c>
      <c r="B155" s="17">
        <f t="shared" si="18"/>
        <v>1</v>
      </c>
      <c r="C155" s="10">
        <v>145</v>
      </c>
      <c r="D155" s="13">
        <f t="shared" si="25"/>
        <v>42.99</v>
      </c>
      <c r="E155" s="13">
        <f t="shared" si="26"/>
        <v>10.02</v>
      </c>
      <c r="F155" s="10" t="b">
        <f t="shared" si="19"/>
        <v>0</v>
      </c>
      <c r="G155" s="11" t="str">
        <f>IF(lpg!$E155&gt;15,"LPG","PL")</f>
        <v>PL</v>
      </c>
      <c r="H155" s="11">
        <f t="shared" si="20"/>
        <v>4.3499999999999996</v>
      </c>
      <c r="I155" s="11">
        <f>ROUND(IF(G155="PL",$R$4*C155/2/100,C155*$R$4/100),2)</f>
        <v>6.53</v>
      </c>
      <c r="J155" s="11">
        <f t="shared" si="21"/>
        <v>38.64</v>
      </c>
      <c r="K155" s="11">
        <f t="shared" si="22"/>
        <v>3.4899999999999993</v>
      </c>
      <c r="L155" s="21">
        <f t="shared" si="23"/>
        <v>0</v>
      </c>
      <c r="M155" s="21">
        <f t="shared" si="24"/>
        <v>26.51</v>
      </c>
    </row>
    <row r="156" spans="1:13" x14ac:dyDescent="0.25">
      <c r="A156" s="12">
        <v>41793</v>
      </c>
      <c r="B156" s="17">
        <f t="shared" si="18"/>
        <v>2</v>
      </c>
      <c r="C156" s="13">
        <v>36</v>
      </c>
      <c r="D156" s="13">
        <f t="shared" si="25"/>
        <v>38.64</v>
      </c>
      <c r="E156" s="13">
        <f t="shared" si="26"/>
        <v>30</v>
      </c>
      <c r="F156" s="10" t="b">
        <f t="shared" si="19"/>
        <v>0</v>
      </c>
      <c r="G156" s="14" t="str">
        <f>IF(lpg!$E156&gt;15,"LPG","PL")</f>
        <v>LPG</v>
      </c>
      <c r="H156" s="11">
        <f t="shared" si="20"/>
        <v>0</v>
      </c>
      <c r="I156" s="11">
        <f>ROUND(IF(G156="PL",$R$4*C156/2/100,C156*$R$4/100),2)</f>
        <v>3.24</v>
      </c>
      <c r="J156" s="11">
        <f t="shared" si="21"/>
        <v>38.64</v>
      </c>
      <c r="K156" s="11">
        <f t="shared" si="22"/>
        <v>26.759999999999998</v>
      </c>
      <c r="L156" s="21">
        <f t="shared" si="23"/>
        <v>0</v>
      </c>
      <c r="M156" s="21">
        <f t="shared" si="24"/>
        <v>0</v>
      </c>
    </row>
    <row r="157" spans="1:13" x14ac:dyDescent="0.25">
      <c r="A157" s="9">
        <v>41794</v>
      </c>
      <c r="B157" s="17">
        <f t="shared" si="18"/>
        <v>3</v>
      </c>
      <c r="C157" s="10">
        <v>75</v>
      </c>
      <c r="D157" s="13">
        <f t="shared" si="25"/>
        <v>38.64</v>
      </c>
      <c r="E157" s="13">
        <f t="shared" si="26"/>
        <v>26.759999999999998</v>
      </c>
      <c r="F157" s="10" t="b">
        <f t="shared" si="19"/>
        <v>0</v>
      </c>
      <c r="G157" s="11" t="str">
        <f>IF(lpg!$E157&gt;15,"LPG","PL")</f>
        <v>LPG</v>
      </c>
      <c r="H157" s="11">
        <f t="shared" si="20"/>
        <v>0</v>
      </c>
      <c r="I157" s="11">
        <f>ROUND(IF(G157="PL",$R$4*C157/2/100,C157*$R$4/100),2)</f>
        <v>6.75</v>
      </c>
      <c r="J157" s="11">
        <f t="shared" si="21"/>
        <v>38.64</v>
      </c>
      <c r="K157" s="11">
        <f t="shared" si="22"/>
        <v>20.009999999999998</v>
      </c>
      <c r="L157" s="21">
        <f t="shared" si="23"/>
        <v>0</v>
      </c>
      <c r="M157" s="21">
        <f t="shared" si="24"/>
        <v>0</v>
      </c>
    </row>
    <row r="158" spans="1:13" x14ac:dyDescent="0.25">
      <c r="A158" s="12">
        <v>41795</v>
      </c>
      <c r="B158" s="17">
        <f t="shared" si="18"/>
        <v>4</v>
      </c>
      <c r="C158" s="13">
        <v>132</v>
      </c>
      <c r="D158" s="13">
        <f t="shared" si="25"/>
        <v>38.64</v>
      </c>
      <c r="E158" s="13">
        <f t="shared" si="26"/>
        <v>20.009999999999998</v>
      </c>
      <c r="F158" s="10" t="b">
        <f t="shared" si="19"/>
        <v>0</v>
      </c>
      <c r="G158" s="14" t="str">
        <f>IF(lpg!$E158&gt;15,"LPG","PL")</f>
        <v>LPG</v>
      </c>
      <c r="H158" s="11">
        <f t="shared" si="20"/>
        <v>0</v>
      </c>
      <c r="I158" s="11">
        <f>ROUND(IF(G158="PL",$R$4*C158/2/100,C158*$R$4/100),2)</f>
        <v>11.88</v>
      </c>
      <c r="J158" s="11">
        <f t="shared" si="21"/>
        <v>38.64</v>
      </c>
      <c r="K158" s="11">
        <f t="shared" si="22"/>
        <v>8.1299999999999972</v>
      </c>
      <c r="L158" s="21">
        <f t="shared" si="23"/>
        <v>6.3599999999999994</v>
      </c>
      <c r="M158" s="21">
        <f t="shared" si="24"/>
        <v>0</v>
      </c>
    </row>
    <row r="159" spans="1:13" x14ac:dyDescent="0.25">
      <c r="A159" s="9">
        <v>41796</v>
      </c>
      <c r="B159" s="17">
        <f t="shared" si="18"/>
        <v>5</v>
      </c>
      <c r="C159" s="10">
        <v>51</v>
      </c>
      <c r="D159" s="13">
        <f t="shared" si="25"/>
        <v>45</v>
      </c>
      <c r="E159" s="13">
        <f t="shared" si="26"/>
        <v>8.1299999999999972</v>
      </c>
      <c r="F159" s="10" t="b">
        <f t="shared" si="19"/>
        <v>0</v>
      </c>
      <c r="G159" s="11" t="str">
        <f>IF(lpg!$E159&gt;15,"LPG","PL")</f>
        <v>PL</v>
      </c>
      <c r="H159" s="11">
        <f t="shared" si="20"/>
        <v>1.53</v>
      </c>
      <c r="I159" s="11">
        <f>ROUND(IF(G159="PL",$R$4*C159/2/100,C159*$R$4/100),2)</f>
        <v>2.2999999999999998</v>
      </c>
      <c r="J159" s="11">
        <f t="shared" si="21"/>
        <v>43.47</v>
      </c>
      <c r="K159" s="11">
        <f t="shared" si="22"/>
        <v>5.8299999999999974</v>
      </c>
      <c r="L159" s="21">
        <f t="shared" si="23"/>
        <v>0</v>
      </c>
      <c r="M159" s="21">
        <f t="shared" si="24"/>
        <v>0</v>
      </c>
    </row>
    <row r="160" spans="1:13" x14ac:dyDescent="0.25">
      <c r="A160" s="12">
        <v>41797</v>
      </c>
      <c r="B160" s="17">
        <f t="shared" si="18"/>
        <v>6</v>
      </c>
      <c r="C160" s="13">
        <v>32</v>
      </c>
      <c r="D160" s="13">
        <f t="shared" si="25"/>
        <v>43.47</v>
      </c>
      <c r="E160" s="13">
        <f t="shared" si="26"/>
        <v>5.8299999999999974</v>
      </c>
      <c r="F160" s="10" t="b">
        <f t="shared" si="19"/>
        <v>0</v>
      </c>
      <c r="G160" s="14" t="str">
        <f>IF(lpg!$E160&gt;15,"LPG","PL")</f>
        <v>PL</v>
      </c>
      <c r="H160" s="11">
        <f t="shared" si="20"/>
        <v>0.96</v>
      </c>
      <c r="I160" s="11">
        <f>ROUND(IF(G160="PL",$R$4*C160/2/100,C160*$R$4/100),2)</f>
        <v>1.44</v>
      </c>
      <c r="J160" s="11">
        <f t="shared" si="21"/>
        <v>42.51</v>
      </c>
      <c r="K160" s="11">
        <f t="shared" si="22"/>
        <v>4.389999999999997</v>
      </c>
      <c r="L160" s="21">
        <f t="shared" si="23"/>
        <v>0</v>
      </c>
      <c r="M160" s="21">
        <f t="shared" si="24"/>
        <v>25.610000000000003</v>
      </c>
    </row>
    <row r="161" spans="1:13" x14ac:dyDescent="0.25">
      <c r="A161" s="9">
        <v>41798</v>
      </c>
      <c r="B161" s="17">
        <f t="shared" si="18"/>
        <v>7</v>
      </c>
      <c r="C161" s="10">
        <v>130</v>
      </c>
      <c r="D161" s="13">
        <f t="shared" si="25"/>
        <v>42.51</v>
      </c>
      <c r="E161" s="13">
        <f t="shared" si="26"/>
        <v>30</v>
      </c>
      <c r="F161" s="10" t="b">
        <f t="shared" si="19"/>
        <v>0</v>
      </c>
      <c r="G161" s="11" t="str">
        <f>IF(lpg!$E161&gt;15,"LPG","PL")</f>
        <v>LPG</v>
      </c>
      <c r="H161" s="11">
        <f t="shared" si="20"/>
        <v>0</v>
      </c>
      <c r="I161" s="11">
        <f>ROUND(IF(G161="PL",$R$4*C161/2/100,C161*$R$4/100),2)</f>
        <v>11.7</v>
      </c>
      <c r="J161" s="11">
        <f t="shared" si="21"/>
        <v>42.51</v>
      </c>
      <c r="K161" s="11">
        <f t="shared" si="22"/>
        <v>18.3</v>
      </c>
      <c r="L161" s="21">
        <f t="shared" si="23"/>
        <v>0</v>
      </c>
      <c r="M161" s="21">
        <f t="shared" si="24"/>
        <v>0</v>
      </c>
    </row>
    <row r="162" spans="1:13" x14ac:dyDescent="0.25">
      <c r="A162" s="12">
        <v>41799</v>
      </c>
      <c r="B162" s="17">
        <f t="shared" si="18"/>
        <v>1</v>
      </c>
      <c r="C162" s="13">
        <v>25</v>
      </c>
      <c r="D162" s="13">
        <f t="shared" si="25"/>
        <v>42.51</v>
      </c>
      <c r="E162" s="13">
        <f t="shared" si="26"/>
        <v>18.3</v>
      </c>
      <c r="F162" s="10" t="b">
        <f t="shared" si="19"/>
        <v>0</v>
      </c>
      <c r="G162" s="14" t="str">
        <f>IF(lpg!$E162&gt;15,"LPG","PL")</f>
        <v>LPG</v>
      </c>
      <c r="H162" s="11">
        <f t="shared" si="20"/>
        <v>0</v>
      </c>
      <c r="I162" s="11">
        <f>ROUND(IF(G162="PL",$R$4*C162/2/100,C162*$R$4/100),2)</f>
        <v>2.25</v>
      </c>
      <c r="J162" s="11">
        <f t="shared" si="21"/>
        <v>42.51</v>
      </c>
      <c r="K162" s="11">
        <f t="shared" si="22"/>
        <v>16.05</v>
      </c>
      <c r="L162" s="21">
        <f t="shared" si="23"/>
        <v>0</v>
      </c>
      <c r="M162" s="21">
        <f t="shared" si="24"/>
        <v>0</v>
      </c>
    </row>
    <row r="163" spans="1:13" x14ac:dyDescent="0.25">
      <c r="A163" s="9">
        <v>41800</v>
      </c>
      <c r="B163" s="17">
        <f t="shared" si="18"/>
        <v>2</v>
      </c>
      <c r="C163" s="10">
        <v>60</v>
      </c>
      <c r="D163" s="13">
        <f t="shared" si="25"/>
        <v>42.51</v>
      </c>
      <c r="E163" s="13">
        <f t="shared" si="26"/>
        <v>16.05</v>
      </c>
      <c r="F163" s="10" t="b">
        <f t="shared" si="19"/>
        <v>0</v>
      </c>
      <c r="G163" s="11" t="str">
        <f>IF(lpg!$E163&gt;15,"LPG","PL")</f>
        <v>LPG</v>
      </c>
      <c r="H163" s="11">
        <f t="shared" si="20"/>
        <v>0</v>
      </c>
      <c r="I163" s="11">
        <f>ROUND(IF(G163="PL",$R$4*C163/2/100,C163*$R$4/100),2)</f>
        <v>5.4</v>
      </c>
      <c r="J163" s="11">
        <f t="shared" si="21"/>
        <v>42.51</v>
      </c>
      <c r="K163" s="11">
        <f t="shared" si="22"/>
        <v>10.65</v>
      </c>
      <c r="L163" s="21">
        <f t="shared" si="23"/>
        <v>0</v>
      </c>
      <c r="M163" s="21">
        <f t="shared" si="24"/>
        <v>0</v>
      </c>
    </row>
    <row r="164" spans="1:13" x14ac:dyDescent="0.25">
      <c r="A164" s="12">
        <v>41801</v>
      </c>
      <c r="B164" s="17">
        <f t="shared" si="18"/>
        <v>3</v>
      </c>
      <c r="C164" s="13">
        <v>104</v>
      </c>
      <c r="D164" s="13">
        <f t="shared" si="25"/>
        <v>42.51</v>
      </c>
      <c r="E164" s="13">
        <f t="shared" si="26"/>
        <v>10.65</v>
      </c>
      <c r="F164" s="10" t="b">
        <f t="shared" si="19"/>
        <v>0</v>
      </c>
      <c r="G164" s="14" t="str">
        <f>IF(lpg!$E164&gt;15,"LPG","PL")</f>
        <v>PL</v>
      </c>
      <c r="H164" s="11">
        <f t="shared" si="20"/>
        <v>3.12</v>
      </c>
      <c r="I164" s="11">
        <f>ROUND(IF(G164="PL",$R$4*C164/2/100,C164*$R$4/100),2)</f>
        <v>4.68</v>
      </c>
      <c r="J164" s="11">
        <f t="shared" si="21"/>
        <v>39.39</v>
      </c>
      <c r="K164" s="11">
        <f t="shared" si="22"/>
        <v>5.9700000000000006</v>
      </c>
      <c r="L164" s="21">
        <f t="shared" si="23"/>
        <v>0</v>
      </c>
      <c r="M164" s="21">
        <f t="shared" si="24"/>
        <v>0</v>
      </c>
    </row>
    <row r="165" spans="1:13" x14ac:dyDescent="0.25">
      <c r="A165" s="9">
        <v>41802</v>
      </c>
      <c r="B165" s="17">
        <f t="shared" si="18"/>
        <v>4</v>
      </c>
      <c r="C165" s="10">
        <v>118</v>
      </c>
      <c r="D165" s="13">
        <f t="shared" si="25"/>
        <v>39.39</v>
      </c>
      <c r="E165" s="13">
        <f t="shared" si="26"/>
        <v>5.9700000000000006</v>
      </c>
      <c r="F165" s="10" t="b">
        <f t="shared" si="19"/>
        <v>0</v>
      </c>
      <c r="G165" s="11" t="str">
        <f>IF(lpg!$E165&gt;15,"LPG","PL")</f>
        <v>PL</v>
      </c>
      <c r="H165" s="11">
        <f t="shared" si="20"/>
        <v>3.54</v>
      </c>
      <c r="I165" s="11">
        <f>ROUND(IF(G165="PL",$R$4*C165/2/100,C165*$R$4/100),2)</f>
        <v>5.31</v>
      </c>
      <c r="J165" s="11">
        <f t="shared" si="21"/>
        <v>35.85</v>
      </c>
      <c r="K165" s="11">
        <f t="shared" si="22"/>
        <v>0.66000000000000103</v>
      </c>
      <c r="L165" s="21">
        <f t="shared" si="23"/>
        <v>9.1499999999999986</v>
      </c>
      <c r="M165" s="21">
        <f t="shared" si="24"/>
        <v>29.34</v>
      </c>
    </row>
    <row r="166" spans="1:13" x14ac:dyDescent="0.25">
      <c r="A166" s="12">
        <v>41803</v>
      </c>
      <c r="B166" s="17">
        <f t="shared" si="18"/>
        <v>5</v>
      </c>
      <c r="C166" s="13">
        <v>35</v>
      </c>
      <c r="D166" s="13">
        <f t="shared" si="25"/>
        <v>45</v>
      </c>
      <c r="E166" s="13">
        <f t="shared" si="26"/>
        <v>30</v>
      </c>
      <c r="F166" s="10" t="b">
        <f t="shared" si="19"/>
        <v>0</v>
      </c>
      <c r="G166" s="14" t="str">
        <f>IF(lpg!$E166&gt;15,"LPG","PL")</f>
        <v>LPG</v>
      </c>
      <c r="H166" s="11">
        <f t="shared" si="20"/>
        <v>0</v>
      </c>
      <c r="I166" s="11">
        <f>ROUND(IF(G166="PL",$R$4*C166/2/100,C166*$R$4/100),2)</f>
        <v>3.15</v>
      </c>
      <c r="J166" s="11">
        <f t="shared" si="21"/>
        <v>45</v>
      </c>
      <c r="K166" s="11">
        <f t="shared" si="22"/>
        <v>26.85</v>
      </c>
      <c r="L166" s="21">
        <f t="shared" si="23"/>
        <v>0</v>
      </c>
      <c r="M166" s="21">
        <f t="shared" si="24"/>
        <v>0</v>
      </c>
    </row>
    <row r="167" spans="1:13" x14ac:dyDescent="0.25">
      <c r="A167" s="9">
        <v>41804</v>
      </c>
      <c r="B167" s="17">
        <f t="shared" si="18"/>
        <v>6</v>
      </c>
      <c r="C167" s="10">
        <v>96</v>
      </c>
      <c r="D167" s="13">
        <f t="shared" si="25"/>
        <v>45</v>
      </c>
      <c r="E167" s="13">
        <f t="shared" si="26"/>
        <v>26.85</v>
      </c>
      <c r="F167" s="10" t="b">
        <f t="shared" si="19"/>
        <v>0</v>
      </c>
      <c r="G167" s="11" t="str">
        <f>IF(lpg!$E167&gt;15,"LPG","PL")</f>
        <v>LPG</v>
      </c>
      <c r="H167" s="11">
        <f t="shared" si="20"/>
        <v>0</v>
      </c>
      <c r="I167" s="11">
        <f>ROUND(IF(G167="PL",$R$4*C167/2/100,C167*$R$4/100),2)</f>
        <v>8.64</v>
      </c>
      <c r="J167" s="11">
        <f t="shared" si="21"/>
        <v>45</v>
      </c>
      <c r="K167" s="11">
        <f t="shared" si="22"/>
        <v>18.21</v>
      </c>
      <c r="L167" s="21">
        <f t="shared" si="23"/>
        <v>0</v>
      </c>
      <c r="M167" s="21">
        <f t="shared" si="24"/>
        <v>0</v>
      </c>
    </row>
    <row r="168" spans="1:13" x14ac:dyDescent="0.25">
      <c r="A168" s="12">
        <v>41805</v>
      </c>
      <c r="B168" s="17">
        <f t="shared" si="18"/>
        <v>7</v>
      </c>
      <c r="C168" s="13">
        <v>23</v>
      </c>
      <c r="D168" s="13">
        <f t="shared" si="25"/>
        <v>45</v>
      </c>
      <c r="E168" s="13">
        <f t="shared" si="26"/>
        <v>18.21</v>
      </c>
      <c r="F168" s="10" t="b">
        <f t="shared" si="19"/>
        <v>0</v>
      </c>
      <c r="G168" s="14" t="str">
        <f>IF(lpg!$E168&gt;15,"LPG","PL")</f>
        <v>LPG</v>
      </c>
      <c r="H168" s="11">
        <f t="shared" si="20"/>
        <v>0</v>
      </c>
      <c r="I168" s="11">
        <f>ROUND(IF(G168="PL",$R$4*C168/2/100,C168*$R$4/100),2)</f>
        <v>2.0699999999999998</v>
      </c>
      <c r="J168" s="11">
        <f t="shared" si="21"/>
        <v>45</v>
      </c>
      <c r="K168" s="11">
        <f t="shared" si="22"/>
        <v>16.14</v>
      </c>
      <c r="L168" s="21">
        <f t="shared" si="23"/>
        <v>0</v>
      </c>
      <c r="M168" s="21">
        <f t="shared" si="24"/>
        <v>0</v>
      </c>
    </row>
    <row r="169" spans="1:13" x14ac:dyDescent="0.25">
      <c r="A169" s="9">
        <v>41806</v>
      </c>
      <c r="B169" s="17">
        <f t="shared" si="18"/>
        <v>1</v>
      </c>
      <c r="C169" s="10">
        <v>109</v>
      </c>
      <c r="D169" s="13">
        <f t="shared" si="25"/>
        <v>45</v>
      </c>
      <c r="E169" s="13">
        <f t="shared" si="26"/>
        <v>16.14</v>
      </c>
      <c r="F169" s="10" t="b">
        <f t="shared" si="19"/>
        <v>0</v>
      </c>
      <c r="G169" s="11" t="str">
        <f>IF(lpg!$E169&gt;15,"LPG","PL")</f>
        <v>LPG</v>
      </c>
      <c r="H169" s="11">
        <f t="shared" si="20"/>
        <v>0</v>
      </c>
      <c r="I169" s="11">
        <f>ROUND(IF(G169="PL",$R$4*C169/2/100,C169*$R$4/100),2)</f>
        <v>9.81</v>
      </c>
      <c r="J169" s="11">
        <f t="shared" si="21"/>
        <v>45</v>
      </c>
      <c r="K169" s="11">
        <f t="shared" si="22"/>
        <v>6.33</v>
      </c>
      <c r="L169" s="21">
        <f t="shared" si="23"/>
        <v>0</v>
      </c>
      <c r="M169" s="21">
        <f t="shared" si="24"/>
        <v>0</v>
      </c>
    </row>
    <row r="170" spans="1:13" x14ac:dyDescent="0.25">
      <c r="A170" s="12">
        <v>41807</v>
      </c>
      <c r="B170" s="17">
        <f t="shared" si="18"/>
        <v>2</v>
      </c>
      <c r="C170" s="13">
        <v>39</v>
      </c>
      <c r="D170" s="13">
        <f t="shared" si="25"/>
        <v>45</v>
      </c>
      <c r="E170" s="13">
        <f t="shared" si="26"/>
        <v>6.33</v>
      </c>
      <c r="F170" s="10" t="b">
        <f t="shared" si="19"/>
        <v>0</v>
      </c>
      <c r="G170" s="14" t="str">
        <f>IF(lpg!$E170&gt;15,"LPG","PL")</f>
        <v>PL</v>
      </c>
      <c r="H170" s="11">
        <f t="shared" si="20"/>
        <v>1.17</v>
      </c>
      <c r="I170" s="11">
        <f>ROUND(IF(G170="PL",$R$4*C170/2/100,C170*$R$4/100),2)</f>
        <v>1.76</v>
      </c>
      <c r="J170" s="11">
        <f t="shared" si="21"/>
        <v>43.83</v>
      </c>
      <c r="K170" s="11">
        <f t="shared" si="22"/>
        <v>4.57</v>
      </c>
      <c r="L170" s="21">
        <f t="shared" si="23"/>
        <v>0</v>
      </c>
      <c r="M170" s="21">
        <f t="shared" si="24"/>
        <v>25.43</v>
      </c>
    </row>
    <row r="171" spans="1:13" x14ac:dyDescent="0.25">
      <c r="A171" s="9">
        <v>41808</v>
      </c>
      <c r="B171" s="17">
        <f t="shared" si="18"/>
        <v>3</v>
      </c>
      <c r="C171" s="10">
        <v>136</v>
      </c>
      <c r="D171" s="13">
        <f t="shared" si="25"/>
        <v>43.83</v>
      </c>
      <c r="E171" s="13">
        <f t="shared" si="26"/>
        <v>30</v>
      </c>
      <c r="F171" s="10" t="b">
        <f t="shared" si="19"/>
        <v>0</v>
      </c>
      <c r="G171" s="11" t="str">
        <f>IF(lpg!$E171&gt;15,"LPG","PL")</f>
        <v>LPG</v>
      </c>
      <c r="H171" s="11">
        <f t="shared" si="20"/>
        <v>0</v>
      </c>
      <c r="I171" s="11">
        <f>ROUND(IF(G171="PL",$R$4*C171/2/100,C171*$R$4/100),2)</f>
        <v>12.24</v>
      </c>
      <c r="J171" s="11">
        <f t="shared" si="21"/>
        <v>43.83</v>
      </c>
      <c r="K171" s="11">
        <f t="shared" si="22"/>
        <v>17.759999999999998</v>
      </c>
      <c r="L171" s="21">
        <f t="shared" si="23"/>
        <v>0</v>
      </c>
      <c r="M171" s="21">
        <f t="shared" si="24"/>
        <v>0</v>
      </c>
    </row>
    <row r="172" spans="1:13" x14ac:dyDescent="0.25">
      <c r="A172" s="12">
        <v>41809</v>
      </c>
      <c r="B172" s="17">
        <f t="shared" si="18"/>
        <v>4</v>
      </c>
      <c r="C172" s="13">
        <v>132</v>
      </c>
      <c r="D172" s="13">
        <f t="shared" si="25"/>
        <v>43.83</v>
      </c>
      <c r="E172" s="13">
        <f t="shared" si="26"/>
        <v>17.759999999999998</v>
      </c>
      <c r="F172" s="10" t="b">
        <f t="shared" si="19"/>
        <v>0</v>
      </c>
      <c r="G172" s="14" t="str">
        <f>IF(lpg!$E172&gt;15,"LPG","PL")</f>
        <v>LPG</v>
      </c>
      <c r="H172" s="11">
        <f t="shared" si="20"/>
        <v>0</v>
      </c>
      <c r="I172" s="11">
        <f>ROUND(IF(G172="PL",$R$4*C172/2/100,C172*$R$4/100),2)</f>
        <v>11.88</v>
      </c>
      <c r="J172" s="11">
        <f t="shared" si="21"/>
        <v>43.83</v>
      </c>
      <c r="K172" s="11">
        <f t="shared" si="22"/>
        <v>5.8799999999999972</v>
      </c>
      <c r="L172" s="21">
        <f t="shared" si="23"/>
        <v>0</v>
      </c>
      <c r="M172" s="21">
        <f t="shared" si="24"/>
        <v>0</v>
      </c>
    </row>
    <row r="173" spans="1:13" x14ac:dyDescent="0.25">
      <c r="A173" s="9">
        <v>41810</v>
      </c>
      <c r="B173" s="17">
        <f t="shared" si="18"/>
        <v>5</v>
      </c>
      <c r="C173" s="10">
        <v>92</v>
      </c>
      <c r="D173" s="13">
        <f t="shared" si="25"/>
        <v>43.83</v>
      </c>
      <c r="E173" s="13">
        <f t="shared" si="26"/>
        <v>5.8799999999999972</v>
      </c>
      <c r="F173" s="10" t="b">
        <f t="shared" si="19"/>
        <v>0</v>
      </c>
      <c r="G173" s="11" t="str">
        <f>IF(lpg!$E173&gt;15,"LPG","PL")</f>
        <v>PL</v>
      </c>
      <c r="H173" s="11">
        <f t="shared" si="20"/>
        <v>2.76</v>
      </c>
      <c r="I173" s="11">
        <f>ROUND(IF(G173="PL",$R$4*C173/2/100,C173*$R$4/100),2)</f>
        <v>4.1399999999999997</v>
      </c>
      <c r="J173" s="11">
        <f t="shared" si="21"/>
        <v>41.07</v>
      </c>
      <c r="K173" s="11">
        <f t="shared" si="22"/>
        <v>1.7399999999999975</v>
      </c>
      <c r="L173" s="21">
        <f t="shared" si="23"/>
        <v>0</v>
      </c>
      <c r="M173" s="21">
        <f t="shared" si="24"/>
        <v>28.26</v>
      </c>
    </row>
    <row r="174" spans="1:13" x14ac:dyDescent="0.25">
      <c r="A174" s="12">
        <v>41811</v>
      </c>
      <c r="B174" s="17">
        <f t="shared" si="18"/>
        <v>6</v>
      </c>
      <c r="C174" s="13">
        <v>49</v>
      </c>
      <c r="D174" s="13">
        <f t="shared" si="25"/>
        <v>41.07</v>
      </c>
      <c r="E174" s="13">
        <f t="shared" si="26"/>
        <v>30</v>
      </c>
      <c r="F174" s="10" t="b">
        <f t="shared" si="19"/>
        <v>0</v>
      </c>
      <c r="G174" s="14" t="str">
        <f>IF(lpg!$E174&gt;15,"LPG","PL")</f>
        <v>LPG</v>
      </c>
      <c r="H174" s="11">
        <f t="shared" si="20"/>
        <v>0</v>
      </c>
      <c r="I174" s="11">
        <f>ROUND(IF(G174="PL",$R$4*C174/2/100,C174*$R$4/100),2)</f>
        <v>4.41</v>
      </c>
      <c r="J174" s="11">
        <f t="shared" si="21"/>
        <v>41.07</v>
      </c>
      <c r="K174" s="11">
        <f t="shared" si="22"/>
        <v>25.59</v>
      </c>
      <c r="L174" s="21">
        <f t="shared" si="23"/>
        <v>0</v>
      </c>
      <c r="M174" s="21">
        <f t="shared" si="24"/>
        <v>0</v>
      </c>
    </row>
    <row r="175" spans="1:13" x14ac:dyDescent="0.25">
      <c r="A175" s="9">
        <v>41812</v>
      </c>
      <c r="B175" s="17">
        <f t="shared" si="18"/>
        <v>7</v>
      </c>
      <c r="C175" s="10">
        <v>146</v>
      </c>
      <c r="D175" s="13">
        <f t="shared" si="25"/>
        <v>41.07</v>
      </c>
      <c r="E175" s="13">
        <f t="shared" si="26"/>
        <v>25.59</v>
      </c>
      <c r="F175" s="10" t="b">
        <f t="shared" si="19"/>
        <v>0</v>
      </c>
      <c r="G175" s="11" t="str">
        <f>IF(lpg!$E175&gt;15,"LPG","PL")</f>
        <v>LPG</v>
      </c>
      <c r="H175" s="11">
        <f t="shared" si="20"/>
        <v>0</v>
      </c>
      <c r="I175" s="11">
        <f>ROUND(IF(G175="PL",$R$4*C175/2/100,C175*$R$4/100),2)</f>
        <v>13.14</v>
      </c>
      <c r="J175" s="11">
        <f t="shared" si="21"/>
        <v>41.07</v>
      </c>
      <c r="K175" s="11">
        <f t="shared" si="22"/>
        <v>12.45</v>
      </c>
      <c r="L175" s="21">
        <f t="shared" si="23"/>
        <v>0</v>
      </c>
      <c r="M175" s="21">
        <f t="shared" si="24"/>
        <v>0</v>
      </c>
    </row>
    <row r="176" spans="1:13" x14ac:dyDescent="0.25">
      <c r="A176" s="12">
        <v>41813</v>
      </c>
      <c r="B176" s="17">
        <f t="shared" si="18"/>
        <v>1</v>
      </c>
      <c r="C176" s="13">
        <v>90</v>
      </c>
      <c r="D176" s="13">
        <f t="shared" si="25"/>
        <v>41.07</v>
      </c>
      <c r="E176" s="13">
        <f t="shared" si="26"/>
        <v>12.45</v>
      </c>
      <c r="F176" s="10" t="b">
        <f t="shared" si="19"/>
        <v>0</v>
      </c>
      <c r="G176" s="14" t="str">
        <f>IF(lpg!$E176&gt;15,"LPG","PL")</f>
        <v>PL</v>
      </c>
      <c r="H176" s="11">
        <f t="shared" si="20"/>
        <v>2.7</v>
      </c>
      <c r="I176" s="11">
        <f>ROUND(IF(G176="PL",$R$4*C176/2/100,C176*$R$4/100),2)</f>
        <v>4.05</v>
      </c>
      <c r="J176" s="11">
        <f t="shared" si="21"/>
        <v>38.369999999999997</v>
      </c>
      <c r="K176" s="11">
        <f t="shared" si="22"/>
        <v>8.3999999999999986</v>
      </c>
      <c r="L176" s="21">
        <f t="shared" si="23"/>
        <v>0</v>
      </c>
      <c r="M176" s="21">
        <f t="shared" si="24"/>
        <v>0</v>
      </c>
    </row>
    <row r="177" spans="1:13" x14ac:dyDescent="0.25">
      <c r="A177" s="9">
        <v>41814</v>
      </c>
      <c r="B177" s="17">
        <f t="shared" si="18"/>
        <v>2</v>
      </c>
      <c r="C177" s="10">
        <v>74</v>
      </c>
      <c r="D177" s="13">
        <f t="shared" si="25"/>
        <v>38.369999999999997</v>
      </c>
      <c r="E177" s="13">
        <f t="shared" si="26"/>
        <v>8.3999999999999986</v>
      </c>
      <c r="F177" s="10" t="b">
        <f t="shared" si="19"/>
        <v>0</v>
      </c>
      <c r="G177" s="11" t="str">
        <f>IF(lpg!$E177&gt;15,"LPG","PL")</f>
        <v>PL</v>
      </c>
      <c r="H177" s="11">
        <f t="shared" si="20"/>
        <v>2.2200000000000002</v>
      </c>
      <c r="I177" s="11">
        <f>ROUND(IF(G177="PL",$R$4*C177/2/100,C177*$R$4/100),2)</f>
        <v>3.33</v>
      </c>
      <c r="J177" s="11">
        <f t="shared" si="21"/>
        <v>36.15</v>
      </c>
      <c r="K177" s="11">
        <f t="shared" si="22"/>
        <v>5.0699999999999985</v>
      </c>
      <c r="L177" s="21">
        <f t="shared" si="23"/>
        <v>0</v>
      </c>
      <c r="M177" s="21">
        <f t="shared" si="24"/>
        <v>0</v>
      </c>
    </row>
    <row r="178" spans="1:13" x14ac:dyDescent="0.25">
      <c r="A178" s="12">
        <v>41815</v>
      </c>
      <c r="B178" s="17">
        <f t="shared" si="18"/>
        <v>3</v>
      </c>
      <c r="C178" s="13">
        <v>97</v>
      </c>
      <c r="D178" s="13">
        <f t="shared" si="25"/>
        <v>36.15</v>
      </c>
      <c r="E178" s="13">
        <f t="shared" si="26"/>
        <v>5.0699999999999985</v>
      </c>
      <c r="F178" s="10" t="b">
        <f t="shared" si="19"/>
        <v>1</v>
      </c>
      <c r="G178" s="14" t="str">
        <f>IF(lpg!$E178&gt;15,"LPG","PL")</f>
        <v>PL</v>
      </c>
      <c r="H178" s="11">
        <f t="shared" si="20"/>
        <v>2.91</v>
      </c>
      <c r="I178" s="11">
        <f>ROUND(IF(G178="PL",$R$4*C178/2/100,C178*$R$4/100),2)</f>
        <v>4.37</v>
      </c>
      <c r="J178" s="11">
        <f t="shared" si="21"/>
        <v>33.239999999999995</v>
      </c>
      <c r="K178" s="11">
        <f t="shared" si="22"/>
        <v>0.6999999999999984</v>
      </c>
      <c r="L178" s="21">
        <f t="shared" si="23"/>
        <v>0</v>
      </c>
      <c r="M178" s="21">
        <f t="shared" si="24"/>
        <v>29.3</v>
      </c>
    </row>
    <row r="179" spans="1:13" x14ac:dyDescent="0.25">
      <c r="A179" s="9">
        <v>41816</v>
      </c>
      <c r="B179" s="17">
        <f t="shared" si="18"/>
        <v>4</v>
      </c>
      <c r="C179" s="10">
        <v>148</v>
      </c>
      <c r="D179" s="13">
        <f t="shared" si="25"/>
        <v>33.239999999999995</v>
      </c>
      <c r="E179" s="13">
        <f t="shared" si="26"/>
        <v>30</v>
      </c>
      <c r="F179" s="10" t="b">
        <f t="shared" si="19"/>
        <v>0</v>
      </c>
      <c r="G179" s="11" t="str">
        <f>IF(lpg!$E179&gt;15,"LPG","PL")</f>
        <v>LPG</v>
      </c>
      <c r="H179" s="11">
        <f t="shared" si="20"/>
        <v>0</v>
      </c>
      <c r="I179" s="11">
        <f>ROUND(IF(G179="PL",$R$4*C179/2/100,C179*$R$4/100),2)</f>
        <v>13.32</v>
      </c>
      <c r="J179" s="11">
        <f t="shared" si="21"/>
        <v>33.239999999999995</v>
      </c>
      <c r="K179" s="11">
        <f t="shared" si="22"/>
        <v>16.68</v>
      </c>
      <c r="L179" s="21">
        <f t="shared" si="23"/>
        <v>11.760000000000005</v>
      </c>
      <c r="M179" s="21">
        <f t="shared" si="24"/>
        <v>0</v>
      </c>
    </row>
    <row r="180" spans="1:13" x14ac:dyDescent="0.25">
      <c r="A180" s="12">
        <v>41817</v>
      </c>
      <c r="B180" s="17">
        <f t="shared" si="18"/>
        <v>5</v>
      </c>
      <c r="C180" s="13">
        <v>65</v>
      </c>
      <c r="D180" s="13">
        <f t="shared" si="25"/>
        <v>45</v>
      </c>
      <c r="E180" s="13">
        <f t="shared" si="26"/>
        <v>16.68</v>
      </c>
      <c r="F180" s="10" t="b">
        <f t="shared" si="19"/>
        <v>0</v>
      </c>
      <c r="G180" s="14" t="str">
        <f>IF(lpg!$E180&gt;15,"LPG","PL")</f>
        <v>LPG</v>
      </c>
      <c r="H180" s="11">
        <f t="shared" si="20"/>
        <v>0</v>
      </c>
      <c r="I180" s="11">
        <f>ROUND(IF(G180="PL",$R$4*C180/2/100,C180*$R$4/100),2)</f>
        <v>5.85</v>
      </c>
      <c r="J180" s="11">
        <f t="shared" si="21"/>
        <v>45</v>
      </c>
      <c r="K180" s="11">
        <f t="shared" si="22"/>
        <v>10.83</v>
      </c>
      <c r="L180" s="21">
        <f t="shared" si="23"/>
        <v>0</v>
      </c>
      <c r="M180" s="21">
        <f t="shared" si="24"/>
        <v>0</v>
      </c>
    </row>
    <row r="181" spans="1:13" x14ac:dyDescent="0.25">
      <c r="A181" s="9">
        <v>41818</v>
      </c>
      <c r="B181" s="17">
        <f t="shared" si="18"/>
        <v>6</v>
      </c>
      <c r="C181" s="10">
        <v>62</v>
      </c>
      <c r="D181" s="13">
        <f t="shared" si="25"/>
        <v>45</v>
      </c>
      <c r="E181" s="13">
        <f t="shared" si="26"/>
        <v>10.83</v>
      </c>
      <c r="F181" s="10" t="b">
        <f t="shared" si="19"/>
        <v>0</v>
      </c>
      <c r="G181" s="11" t="str">
        <f>IF(lpg!$E181&gt;15,"LPG","PL")</f>
        <v>PL</v>
      </c>
      <c r="H181" s="11">
        <f t="shared" si="20"/>
        <v>1.86</v>
      </c>
      <c r="I181" s="11">
        <f>ROUND(IF(G181="PL",$R$4*C181/2/100,C181*$R$4/100),2)</f>
        <v>2.79</v>
      </c>
      <c r="J181" s="11">
        <f t="shared" si="21"/>
        <v>43.14</v>
      </c>
      <c r="K181" s="11">
        <f t="shared" si="22"/>
        <v>8.0399999999999991</v>
      </c>
      <c r="L181" s="21">
        <f t="shared" si="23"/>
        <v>0</v>
      </c>
      <c r="M181" s="21">
        <f t="shared" si="24"/>
        <v>0</v>
      </c>
    </row>
    <row r="182" spans="1:13" x14ac:dyDescent="0.25">
      <c r="A182" s="12">
        <v>41819</v>
      </c>
      <c r="B182" s="17">
        <f t="shared" si="18"/>
        <v>7</v>
      </c>
      <c r="C182" s="13">
        <v>130</v>
      </c>
      <c r="D182" s="13">
        <f t="shared" si="25"/>
        <v>43.14</v>
      </c>
      <c r="E182" s="13">
        <f t="shared" si="26"/>
        <v>8.0399999999999991</v>
      </c>
      <c r="F182" s="10" t="b">
        <f t="shared" si="19"/>
        <v>0</v>
      </c>
      <c r="G182" s="14" t="str">
        <f>IF(lpg!$E182&gt;15,"LPG","PL")</f>
        <v>PL</v>
      </c>
      <c r="H182" s="11">
        <f t="shared" si="20"/>
        <v>3.9</v>
      </c>
      <c r="I182" s="11">
        <f>ROUND(IF(G182="PL",$R$4*C182/2/100,C182*$R$4/100),2)</f>
        <v>5.85</v>
      </c>
      <c r="J182" s="11">
        <f t="shared" si="21"/>
        <v>39.24</v>
      </c>
      <c r="K182" s="11">
        <f t="shared" si="22"/>
        <v>2.1899999999999995</v>
      </c>
      <c r="L182" s="21">
        <f t="shared" si="23"/>
        <v>0</v>
      </c>
      <c r="M182" s="21">
        <f t="shared" si="24"/>
        <v>27.810000000000002</v>
      </c>
    </row>
    <row r="183" spans="1:13" x14ac:dyDescent="0.25">
      <c r="A183" s="9">
        <v>41820</v>
      </c>
      <c r="B183" s="17">
        <f t="shared" si="18"/>
        <v>1</v>
      </c>
      <c r="C183" s="10">
        <v>39</v>
      </c>
      <c r="D183" s="13">
        <f t="shared" si="25"/>
        <v>39.24</v>
      </c>
      <c r="E183" s="13">
        <f t="shared" si="26"/>
        <v>30</v>
      </c>
      <c r="F183" s="10" t="b">
        <f t="shared" si="19"/>
        <v>0</v>
      </c>
      <c r="G183" s="11" t="str">
        <f>IF(lpg!$E183&gt;15,"LPG","PL")</f>
        <v>LPG</v>
      </c>
      <c r="H183" s="11">
        <f t="shared" si="20"/>
        <v>0</v>
      </c>
      <c r="I183" s="11">
        <f>ROUND(IF(G183="PL",$R$4*C183/2/100,C183*$R$4/100),2)</f>
        <v>3.51</v>
      </c>
      <c r="J183" s="11">
        <f t="shared" si="21"/>
        <v>39.24</v>
      </c>
      <c r="K183" s="11">
        <f t="shared" si="22"/>
        <v>26.490000000000002</v>
      </c>
      <c r="L183" s="21">
        <f t="shared" si="23"/>
        <v>0</v>
      </c>
      <c r="M183" s="21">
        <f t="shared" si="24"/>
        <v>0</v>
      </c>
    </row>
    <row r="184" spans="1:13" x14ac:dyDescent="0.25">
      <c r="A184" s="12">
        <v>41821</v>
      </c>
      <c r="B184" s="17">
        <f t="shared" si="18"/>
        <v>2</v>
      </c>
      <c r="C184" s="13">
        <v>95</v>
      </c>
      <c r="D184" s="13">
        <f t="shared" si="25"/>
        <v>39.24</v>
      </c>
      <c r="E184" s="13">
        <f t="shared" si="26"/>
        <v>26.490000000000002</v>
      </c>
      <c r="F184" s="10" t="b">
        <f t="shared" si="19"/>
        <v>0</v>
      </c>
      <c r="G184" s="14" t="str">
        <f>IF(lpg!$E184&gt;15,"LPG","PL")</f>
        <v>LPG</v>
      </c>
      <c r="H184" s="11">
        <f t="shared" si="20"/>
        <v>0</v>
      </c>
      <c r="I184" s="11">
        <f>ROUND(IF(G184="PL",$R$4*C184/2/100,C184*$R$4/100),2)</f>
        <v>8.5500000000000007</v>
      </c>
      <c r="J184" s="11">
        <f t="shared" si="21"/>
        <v>39.24</v>
      </c>
      <c r="K184" s="11">
        <f t="shared" si="22"/>
        <v>17.940000000000001</v>
      </c>
      <c r="L184" s="21">
        <f t="shared" si="23"/>
        <v>0</v>
      </c>
      <c r="M184" s="21">
        <f t="shared" si="24"/>
        <v>0</v>
      </c>
    </row>
    <row r="185" spans="1:13" x14ac:dyDescent="0.25">
      <c r="A185" s="9">
        <v>41822</v>
      </c>
      <c r="B185" s="17">
        <f t="shared" si="18"/>
        <v>3</v>
      </c>
      <c r="C185" s="10">
        <v>100</v>
      </c>
      <c r="D185" s="13">
        <f t="shared" si="25"/>
        <v>39.24</v>
      </c>
      <c r="E185" s="13">
        <f t="shared" si="26"/>
        <v>17.940000000000001</v>
      </c>
      <c r="F185" s="10" t="b">
        <f t="shared" si="19"/>
        <v>0</v>
      </c>
      <c r="G185" s="11" t="str">
        <f>IF(lpg!$E185&gt;15,"LPG","PL")</f>
        <v>LPG</v>
      </c>
      <c r="H185" s="11">
        <f t="shared" si="20"/>
        <v>0</v>
      </c>
      <c r="I185" s="11">
        <f>ROUND(IF(G185="PL",$R$4*C185/2/100,C185*$R$4/100),2)</f>
        <v>9</v>
      </c>
      <c r="J185" s="11">
        <f t="shared" si="21"/>
        <v>39.24</v>
      </c>
      <c r="K185" s="11">
        <f t="shared" si="22"/>
        <v>8.9400000000000013</v>
      </c>
      <c r="L185" s="21">
        <f t="shared" si="23"/>
        <v>0</v>
      </c>
      <c r="M185" s="21">
        <f t="shared" si="24"/>
        <v>0</v>
      </c>
    </row>
    <row r="186" spans="1:13" x14ac:dyDescent="0.25">
      <c r="A186" s="12">
        <v>41823</v>
      </c>
      <c r="B186" s="17">
        <f t="shared" si="18"/>
        <v>4</v>
      </c>
      <c r="C186" s="13">
        <v>75</v>
      </c>
      <c r="D186" s="13">
        <f t="shared" si="25"/>
        <v>39.24</v>
      </c>
      <c r="E186" s="13">
        <f t="shared" si="26"/>
        <v>8.9400000000000013</v>
      </c>
      <c r="F186" s="10" t="b">
        <f t="shared" si="19"/>
        <v>0</v>
      </c>
      <c r="G186" s="14" t="str">
        <f>IF(lpg!$E186&gt;15,"LPG","PL")</f>
        <v>PL</v>
      </c>
      <c r="H186" s="11">
        <f t="shared" si="20"/>
        <v>2.25</v>
      </c>
      <c r="I186" s="11">
        <f>ROUND(IF(G186="PL",$R$4*C186/2/100,C186*$R$4/100),2)</f>
        <v>3.38</v>
      </c>
      <c r="J186" s="11">
        <f t="shared" si="21"/>
        <v>36.99</v>
      </c>
      <c r="K186" s="11">
        <f t="shared" si="22"/>
        <v>5.5600000000000014</v>
      </c>
      <c r="L186" s="21">
        <f t="shared" si="23"/>
        <v>8.009999999999998</v>
      </c>
      <c r="M186" s="21">
        <f t="shared" si="24"/>
        <v>0</v>
      </c>
    </row>
    <row r="187" spans="1:13" x14ac:dyDescent="0.25">
      <c r="A187" s="9">
        <v>41824</v>
      </c>
      <c r="B187" s="17">
        <f t="shared" si="18"/>
        <v>5</v>
      </c>
      <c r="C187" s="10">
        <v>27</v>
      </c>
      <c r="D187" s="13">
        <f t="shared" si="25"/>
        <v>45</v>
      </c>
      <c r="E187" s="13">
        <f t="shared" si="26"/>
        <v>5.5600000000000014</v>
      </c>
      <c r="F187" s="10" t="b">
        <f t="shared" si="19"/>
        <v>0</v>
      </c>
      <c r="G187" s="11" t="str">
        <f>IF(lpg!$E187&gt;15,"LPG","PL")</f>
        <v>PL</v>
      </c>
      <c r="H187" s="11">
        <f t="shared" si="20"/>
        <v>0.81</v>
      </c>
      <c r="I187" s="11">
        <f>ROUND(IF(G187="PL",$R$4*C187/2/100,C187*$R$4/100),2)</f>
        <v>1.22</v>
      </c>
      <c r="J187" s="11">
        <f t="shared" si="21"/>
        <v>44.19</v>
      </c>
      <c r="K187" s="11">
        <f t="shared" si="22"/>
        <v>4.3400000000000016</v>
      </c>
      <c r="L187" s="21">
        <f t="shared" si="23"/>
        <v>0</v>
      </c>
      <c r="M187" s="21">
        <f t="shared" si="24"/>
        <v>25.659999999999997</v>
      </c>
    </row>
    <row r="188" spans="1:13" x14ac:dyDescent="0.25">
      <c r="A188" s="12">
        <v>41825</v>
      </c>
      <c r="B188" s="17">
        <f t="shared" si="18"/>
        <v>6</v>
      </c>
      <c r="C188" s="13">
        <v>56</v>
      </c>
      <c r="D188" s="13">
        <f t="shared" si="25"/>
        <v>44.19</v>
      </c>
      <c r="E188" s="13">
        <f t="shared" si="26"/>
        <v>30</v>
      </c>
      <c r="F188" s="10" t="b">
        <f t="shared" si="19"/>
        <v>0</v>
      </c>
      <c r="G188" s="14" t="str">
        <f>IF(lpg!$E188&gt;15,"LPG","PL")</f>
        <v>LPG</v>
      </c>
      <c r="H188" s="11">
        <f t="shared" si="20"/>
        <v>0</v>
      </c>
      <c r="I188" s="11">
        <f>ROUND(IF(G188="PL",$R$4*C188/2/100,C188*$R$4/100),2)</f>
        <v>5.04</v>
      </c>
      <c r="J188" s="11">
        <f t="shared" si="21"/>
        <v>44.19</v>
      </c>
      <c r="K188" s="11">
        <f t="shared" si="22"/>
        <v>24.96</v>
      </c>
      <c r="L188" s="21">
        <f t="shared" si="23"/>
        <v>0</v>
      </c>
      <c r="M188" s="21">
        <f t="shared" si="24"/>
        <v>0</v>
      </c>
    </row>
    <row r="189" spans="1:13" x14ac:dyDescent="0.25">
      <c r="A189" s="9">
        <v>41826</v>
      </c>
      <c r="B189" s="17">
        <f t="shared" si="18"/>
        <v>7</v>
      </c>
      <c r="C189" s="10">
        <v>141</v>
      </c>
      <c r="D189" s="13">
        <f t="shared" si="25"/>
        <v>44.19</v>
      </c>
      <c r="E189" s="13">
        <f t="shared" si="26"/>
        <v>24.96</v>
      </c>
      <c r="F189" s="10" t="b">
        <f t="shared" si="19"/>
        <v>0</v>
      </c>
      <c r="G189" s="11" t="str">
        <f>IF(lpg!$E189&gt;15,"LPG","PL")</f>
        <v>LPG</v>
      </c>
      <c r="H189" s="11">
        <f t="shared" si="20"/>
        <v>0</v>
      </c>
      <c r="I189" s="11">
        <f>ROUND(IF(G189="PL",$R$4*C189/2/100,C189*$R$4/100),2)</f>
        <v>12.69</v>
      </c>
      <c r="J189" s="11">
        <f t="shared" si="21"/>
        <v>44.19</v>
      </c>
      <c r="K189" s="11">
        <f t="shared" si="22"/>
        <v>12.270000000000001</v>
      </c>
      <c r="L189" s="21">
        <f t="shared" si="23"/>
        <v>0</v>
      </c>
      <c r="M189" s="21">
        <f t="shared" si="24"/>
        <v>0</v>
      </c>
    </row>
    <row r="190" spans="1:13" x14ac:dyDescent="0.25">
      <c r="A190" s="12">
        <v>41827</v>
      </c>
      <c r="B190" s="17">
        <f t="shared" si="18"/>
        <v>1</v>
      </c>
      <c r="C190" s="13">
        <v>120</v>
      </c>
      <c r="D190" s="13">
        <f t="shared" si="25"/>
        <v>44.19</v>
      </c>
      <c r="E190" s="13">
        <f t="shared" si="26"/>
        <v>12.270000000000001</v>
      </c>
      <c r="F190" s="10" t="b">
        <f t="shared" si="19"/>
        <v>0</v>
      </c>
      <c r="G190" s="14" t="str">
        <f>IF(lpg!$E190&gt;15,"LPG","PL")</f>
        <v>PL</v>
      </c>
      <c r="H190" s="11">
        <f t="shared" si="20"/>
        <v>3.6</v>
      </c>
      <c r="I190" s="11">
        <f>ROUND(IF(G190="PL",$R$4*C190/2/100,C190*$R$4/100),2)</f>
        <v>5.4</v>
      </c>
      <c r="J190" s="11">
        <f t="shared" si="21"/>
        <v>40.589999999999996</v>
      </c>
      <c r="K190" s="11">
        <f t="shared" si="22"/>
        <v>6.870000000000001</v>
      </c>
      <c r="L190" s="21">
        <f t="shared" si="23"/>
        <v>0</v>
      </c>
      <c r="M190" s="21">
        <f t="shared" si="24"/>
        <v>0</v>
      </c>
    </row>
    <row r="191" spans="1:13" x14ac:dyDescent="0.25">
      <c r="A191" s="9">
        <v>41828</v>
      </c>
      <c r="B191" s="17">
        <f t="shared" si="18"/>
        <v>2</v>
      </c>
      <c r="C191" s="10">
        <v>95</v>
      </c>
      <c r="D191" s="13">
        <f t="shared" si="25"/>
        <v>40.589999999999996</v>
      </c>
      <c r="E191" s="13">
        <f t="shared" si="26"/>
        <v>6.870000000000001</v>
      </c>
      <c r="F191" s="10" t="b">
        <f t="shared" si="19"/>
        <v>0</v>
      </c>
      <c r="G191" s="11" t="str">
        <f>IF(lpg!$E191&gt;15,"LPG","PL")</f>
        <v>PL</v>
      </c>
      <c r="H191" s="11">
        <f t="shared" si="20"/>
        <v>2.85</v>
      </c>
      <c r="I191" s="11">
        <f>ROUND(IF(G191="PL",$R$4*C191/2/100,C191*$R$4/100),2)</f>
        <v>4.28</v>
      </c>
      <c r="J191" s="11">
        <f t="shared" si="21"/>
        <v>37.739999999999995</v>
      </c>
      <c r="K191" s="11">
        <f t="shared" si="22"/>
        <v>2.5900000000000007</v>
      </c>
      <c r="L191" s="21">
        <f t="shared" si="23"/>
        <v>0</v>
      </c>
      <c r="M191" s="21">
        <f t="shared" si="24"/>
        <v>27.41</v>
      </c>
    </row>
    <row r="192" spans="1:13" x14ac:dyDescent="0.25">
      <c r="A192" s="12">
        <v>41829</v>
      </c>
      <c r="B192" s="17">
        <f t="shared" si="18"/>
        <v>3</v>
      </c>
      <c r="C192" s="13">
        <v>81</v>
      </c>
      <c r="D192" s="13">
        <f t="shared" si="25"/>
        <v>37.739999999999995</v>
      </c>
      <c r="E192" s="13">
        <f t="shared" si="26"/>
        <v>30</v>
      </c>
      <c r="F192" s="10" t="b">
        <f t="shared" si="19"/>
        <v>0</v>
      </c>
      <c r="G192" s="14" t="str">
        <f>IF(lpg!$E192&gt;15,"LPG","PL")</f>
        <v>LPG</v>
      </c>
      <c r="H192" s="11">
        <f t="shared" si="20"/>
        <v>0</v>
      </c>
      <c r="I192" s="11">
        <f>ROUND(IF(G192="PL",$R$4*C192/2/100,C192*$R$4/100),2)</f>
        <v>7.29</v>
      </c>
      <c r="J192" s="11">
        <f t="shared" si="21"/>
        <v>37.739999999999995</v>
      </c>
      <c r="K192" s="11">
        <f t="shared" si="22"/>
        <v>22.71</v>
      </c>
      <c r="L192" s="21">
        <f t="shared" si="23"/>
        <v>0</v>
      </c>
      <c r="M192" s="21">
        <f t="shared" si="24"/>
        <v>0</v>
      </c>
    </row>
    <row r="193" spans="1:13" x14ac:dyDescent="0.25">
      <c r="A193" s="9">
        <v>41830</v>
      </c>
      <c r="B193" s="17">
        <f t="shared" si="18"/>
        <v>4</v>
      </c>
      <c r="C193" s="10">
        <v>30</v>
      </c>
      <c r="D193" s="13">
        <f t="shared" si="25"/>
        <v>37.739999999999995</v>
      </c>
      <c r="E193" s="13">
        <f t="shared" si="26"/>
        <v>22.71</v>
      </c>
      <c r="F193" s="10" t="b">
        <f t="shared" si="19"/>
        <v>0</v>
      </c>
      <c r="G193" s="11" t="str">
        <f>IF(lpg!$E193&gt;15,"LPG","PL")</f>
        <v>LPG</v>
      </c>
      <c r="H193" s="11">
        <f t="shared" si="20"/>
        <v>0</v>
      </c>
      <c r="I193" s="11">
        <f>ROUND(IF(G193="PL",$R$4*C193/2/100,C193*$R$4/100),2)</f>
        <v>2.7</v>
      </c>
      <c r="J193" s="11">
        <f t="shared" si="21"/>
        <v>37.739999999999995</v>
      </c>
      <c r="K193" s="11">
        <f t="shared" si="22"/>
        <v>20.010000000000002</v>
      </c>
      <c r="L193" s="21">
        <f t="shared" si="23"/>
        <v>7.2600000000000051</v>
      </c>
      <c r="M193" s="21">
        <f t="shared" si="24"/>
        <v>0</v>
      </c>
    </row>
    <row r="194" spans="1:13" x14ac:dyDescent="0.25">
      <c r="A194" s="12">
        <v>41831</v>
      </c>
      <c r="B194" s="17">
        <f t="shared" si="18"/>
        <v>5</v>
      </c>
      <c r="C194" s="13">
        <v>76</v>
      </c>
      <c r="D194" s="13">
        <f t="shared" si="25"/>
        <v>45</v>
      </c>
      <c r="E194" s="13">
        <f t="shared" si="26"/>
        <v>20.010000000000002</v>
      </c>
      <c r="F194" s="10" t="b">
        <f t="shared" si="19"/>
        <v>0</v>
      </c>
      <c r="G194" s="14" t="str">
        <f>IF(lpg!$E194&gt;15,"LPG","PL")</f>
        <v>LPG</v>
      </c>
      <c r="H194" s="11">
        <f t="shared" si="20"/>
        <v>0</v>
      </c>
      <c r="I194" s="11">
        <f>ROUND(IF(G194="PL",$R$4*C194/2/100,C194*$R$4/100),2)</f>
        <v>6.84</v>
      </c>
      <c r="J194" s="11">
        <f t="shared" si="21"/>
        <v>45</v>
      </c>
      <c r="K194" s="11">
        <f t="shared" si="22"/>
        <v>13.170000000000002</v>
      </c>
      <c r="L194" s="21">
        <f t="shared" si="23"/>
        <v>0</v>
      </c>
      <c r="M194" s="21">
        <f t="shared" si="24"/>
        <v>0</v>
      </c>
    </row>
    <row r="195" spans="1:13" x14ac:dyDescent="0.25">
      <c r="A195" s="9">
        <v>41832</v>
      </c>
      <c r="B195" s="17">
        <f t="shared" si="18"/>
        <v>6</v>
      </c>
      <c r="C195" s="10">
        <v>67</v>
      </c>
      <c r="D195" s="13">
        <f t="shared" si="25"/>
        <v>45</v>
      </c>
      <c r="E195" s="13">
        <f t="shared" si="26"/>
        <v>13.170000000000002</v>
      </c>
      <c r="F195" s="10" t="b">
        <f t="shared" si="19"/>
        <v>0</v>
      </c>
      <c r="G195" s="11" t="str">
        <f>IF(lpg!$E195&gt;15,"LPG","PL")</f>
        <v>PL</v>
      </c>
      <c r="H195" s="11">
        <f t="shared" si="20"/>
        <v>2.0099999999999998</v>
      </c>
      <c r="I195" s="11">
        <f>ROUND(IF(G195="PL",$R$4*C195/2/100,C195*$R$4/100),2)</f>
        <v>3.02</v>
      </c>
      <c r="J195" s="11">
        <f t="shared" si="21"/>
        <v>42.99</v>
      </c>
      <c r="K195" s="11">
        <f t="shared" si="22"/>
        <v>10.150000000000002</v>
      </c>
      <c r="L195" s="21">
        <f t="shared" si="23"/>
        <v>0</v>
      </c>
      <c r="M195" s="21">
        <f t="shared" si="24"/>
        <v>0</v>
      </c>
    </row>
    <row r="196" spans="1:13" x14ac:dyDescent="0.25">
      <c r="A196" s="12">
        <v>41833</v>
      </c>
      <c r="B196" s="17">
        <f t="shared" ref="B196:B259" si="27">WEEKDAY(A196,2)</f>
        <v>7</v>
      </c>
      <c r="C196" s="13">
        <v>102</v>
      </c>
      <c r="D196" s="13">
        <f t="shared" si="25"/>
        <v>42.99</v>
      </c>
      <c r="E196" s="13">
        <f t="shared" si="26"/>
        <v>10.150000000000002</v>
      </c>
      <c r="F196" s="10" t="b">
        <f t="shared" ref="F196:F259" si="28">E196&lt;5.25</f>
        <v>0</v>
      </c>
      <c r="G196" s="14" t="str">
        <f>IF(lpg!$E196&gt;15,"LPG","PL")</f>
        <v>PL</v>
      </c>
      <c r="H196" s="11">
        <f t="shared" ref="H196:H259" si="29">ROUND(IF(G196="PL",$R$3*C196/2/100,0),2)</f>
        <v>3.06</v>
      </c>
      <c r="I196" s="11">
        <f>ROUND(IF(G196="PL",$R$4*C196/2/100,C196*$R$4/100),2)</f>
        <v>4.59</v>
      </c>
      <c r="J196" s="11">
        <f t="shared" ref="J196:J259" si="30">D196-H196</f>
        <v>39.93</v>
      </c>
      <c r="K196" s="11">
        <f t="shared" ref="K196:K259" si="31">E196-I196</f>
        <v>5.5600000000000023</v>
      </c>
      <c r="L196" s="21">
        <f t="shared" ref="L196:L259" si="32">IF(AND(B196=4,J196&lt;40),$Q$3-J196,0)</f>
        <v>0</v>
      </c>
      <c r="M196" s="21">
        <f t="shared" ref="M196:M259" si="33">IF(K196&lt;5,$Q$4-K196,0)</f>
        <v>0</v>
      </c>
    </row>
    <row r="197" spans="1:13" x14ac:dyDescent="0.25">
      <c r="A197" s="9">
        <v>41834</v>
      </c>
      <c r="B197" s="17">
        <f t="shared" si="27"/>
        <v>1</v>
      </c>
      <c r="C197" s="10">
        <v>67</v>
      </c>
      <c r="D197" s="13">
        <f t="shared" ref="D197:D260" si="34">J196+L196</f>
        <v>39.93</v>
      </c>
      <c r="E197" s="13">
        <f t="shared" ref="E197:E260" si="35">K196+M196</f>
        <v>5.5600000000000023</v>
      </c>
      <c r="F197" s="10" t="b">
        <f t="shared" si="28"/>
        <v>0</v>
      </c>
      <c r="G197" s="11" t="str">
        <f>IF(lpg!$E197&gt;15,"LPG","PL")</f>
        <v>PL</v>
      </c>
      <c r="H197" s="11">
        <f t="shared" si="29"/>
        <v>2.0099999999999998</v>
      </c>
      <c r="I197" s="11">
        <f>ROUND(IF(G197="PL",$R$4*C197/2/100,C197*$R$4/100),2)</f>
        <v>3.02</v>
      </c>
      <c r="J197" s="11">
        <f t="shared" si="30"/>
        <v>37.92</v>
      </c>
      <c r="K197" s="11">
        <f t="shared" si="31"/>
        <v>2.5400000000000023</v>
      </c>
      <c r="L197" s="21">
        <f t="shared" si="32"/>
        <v>0</v>
      </c>
      <c r="M197" s="21">
        <f t="shared" si="33"/>
        <v>27.459999999999997</v>
      </c>
    </row>
    <row r="198" spans="1:13" x14ac:dyDescent="0.25">
      <c r="A198" s="12">
        <v>41835</v>
      </c>
      <c r="B198" s="17">
        <f t="shared" si="27"/>
        <v>2</v>
      </c>
      <c r="C198" s="13">
        <v>25</v>
      </c>
      <c r="D198" s="13">
        <f t="shared" si="34"/>
        <v>37.92</v>
      </c>
      <c r="E198" s="13">
        <f t="shared" si="35"/>
        <v>30</v>
      </c>
      <c r="F198" s="10" t="b">
        <f t="shared" si="28"/>
        <v>0</v>
      </c>
      <c r="G198" s="14" t="str">
        <f>IF(lpg!$E198&gt;15,"LPG","PL")</f>
        <v>LPG</v>
      </c>
      <c r="H198" s="11">
        <f t="shared" si="29"/>
        <v>0</v>
      </c>
      <c r="I198" s="11">
        <f>ROUND(IF(G198="PL",$R$4*C198/2/100,C198*$R$4/100),2)</f>
        <v>2.25</v>
      </c>
      <c r="J198" s="11">
        <f t="shared" si="30"/>
        <v>37.92</v>
      </c>
      <c r="K198" s="11">
        <f t="shared" si="31"/>
        <v>27.75</v>
      </c>
      <c r="L198" s="21">
        <f t="shared" si="32"/>
        <v>0</v>
      </c>
      <c r="M198" s="21">
        <f t="shared" si="33"/>
        <v>0</v>
      </c>
    </row>
    <row r="199" spans="1:13" x14ac:dyDescent="0.25">
      <c r="A199" s="9">
        <v>41836</v>
      </c>
      <c r="B199" s="17">
        <f t="shared" si="27"/>
        <v>3</v>
      </c>
      <c r="C199" s="10">
        <v>69</v>
      </c>
      <c r="D199" s="13">
        <f t="shared" si="34"/>
        <v>37.92</v>
      </c>
      <c r="E199" s="13">
        <f t="shared" si="35"/>
        <v>27.75</v>
      </c>
      <c r="F199" s="10" t="b">
        <f t="shared" si="28"/>
        <v>0</v>
      </c>
      <c r="G199" s="11" t="str">
        <f>IF(lpg!$E199&gt;15,"LPG","PL")</f>
        <v>LPG</v>
      </c>
      <c r="H199" s="11">
        <f t="shared" si="29"/>
        <v>0</v>
      </c>
      <c r="I199" s="11">
        <f>ROUND(IF(G199="PL",$R$4*C199/2/100,C199*$R$4/100),2)</f>
        <v>6.21</v>
      </c>
      <c r="J199" s="11">
        <f t="shared" si="30"/>
        <v>37.92</v>
      </c>
      <c r="K199" s="11">
        <f t="shared" si="31"/>
        <v>21.54</v>
      </c>
      <c r="L199" s="21">
        <f t="shared" si="32"/>
        <v>0</v>
      </c>
      <c r="M199" s="21">
        <f t="shared" si="33"/>
        <v>0</v>
      </c>
    </row>
    <row r="200" spans="1:13" x14ac:dyDescent="0.25">
      <c r="A200" s="12">
        <v>41837</v>
      </c>
      <c r="B200" s="17">
        <f t="shared" si="27"/>
        <v>4</v>
      </c>
      <c r="C200" s="13">
        <v>61</v>
      </c>
      <c r="D200" s="13">
        <f t="shared" si="34"/>
        <v>37.92</v>
      </c>
      <c r="E200" s="13">
        <f t="shared" si="35"/>
        <v>21.54</v>
      </c>
      <c r="F200" s="10" t="b">
        <f t="shared" si="28"/>
        <v>0</v>
      </c>
      <c r="G200" s="14" t="str">
        <f>IF(lpg!$E200&gt;15,"LPG","PL")</f>
        <v>LPG</v>
      </c>
      <c r="H200" s="11">
        <f t="shared" si="29"/>
        <v>0</v>
      </c>
      <c r="I200" s="11">
        <f>ROUND(IF(G200="PL",$R$4*C200/2/100,C200*$R$4/100),2)</f>
        <v>5.49</v>
      </c>
      <c r="J200" s="11">
        <f t="shared" si="30"/>
        <v>37.92</v>
      </c>
      <c r="K200" s="11">
        <f t="shared" si="31"/>
        <v>16.049999999999997</v>
      </c>
      <c r="L200" s="21">
        <f t="shared" si="32"/>
        <v>7.0799999999999983</v>
      </c>
      <c r="M200" s="21">
        <f t="shared" si="33"/>
        <v>0</v>
      </c>
    </row>
    <row r="201" spans="1:13" x14ac:dyDescent="0.25">
      <c r="A201" s="9">
        <v>41838</v>
      </c>
      <c r="B201" s="17">
        <f t="shared" si="27"/>
        <v>5</v>
      </c>
      <c r="C201" s="10">
        <v>99</v>
      </c>
      <c r="D201" s="13">
        <f t="shared" si="34"/>
        <v>45</v>
      </c>
      <c r="E201" s="13">
        <f t="shared" si="35"/>
        <v>16.049999999999997</v>
      </c>
      <c r="F201" s="10" t="b">
        <f t="shared" si="28"/>
        <v>0</v>
      </c>
      <c r="G201" s="11" t="str">
        <f>IF(lpg!$E201&gt;15,"LPG","PL")</f>
        <v>LPG</v>
      </c>
      <c r="H201" s="11">
        <f t="shared" si="29"/>
        <v>0</v>
      </c>
      <c r="I201" s="11">
        <f>ROUND(IF(G201="PL",$R$4*C201/2/100,C201*$R$4/100),2)</f>
        <v>8.91</v>
      </c>
      <c r="J201" s="11">
        <f t="shared" si="30"/>
        <v>45</v>
      </c>
      <c r="K201" s="11">
        <f t="shared" si="31"/>
        <v>7.139999999999997</v>
      </c>
      <c r="L201" s="21">
        <f t="shared" si="32"/>
        <v>0</v>
      </c>
      <c r="M201" s="21">
        <f t="shared" si="33"/>
        <v>0</v>
      </c>
    </row>
    <row r="202" spans="1:13" x14ac:dyDescent="0.25">
      <c r="A202" s="12">
        <v>41839</v>
      </c>
      <c r="B202" s="17">
        <f t="shared" si="27"/>
        <v>6</v>
      </c>
      <c r="C202" s="13">
        <v>16</v>
      </c>
      <c r="D202" s="13">
        <f t="shared" si="34"/>
        <v>45</v>
      </c>
      <c r="E202" s="13">
        <f t="shared" si="35"/>
        <v>7.139999999999997</v>
      </c>
      <c r="F202" s="10" t="b">
        <f t="shared" si="28"/>
        <v>0</v>
      </c>
      <c r="G202" s="14" t="str">
        <f>IF(lpg!$E202&gt;15,"LPG","PL")</f>
        <v>PL</v>
      </c>
      <c r="H202" s="11">
        <f t="shared" si="29"/>
        <v>0.48</v>
      </c>
      <c r="I202" s="11">
        <f>ROUND(IF(G202="PL",$R$4*C202/2/100,C202*$R$4/100),2)</f>
        <v>0.72</v>
      </c>
      <c r="J202" s="11">
        <f t="shared" si="30"/>
        <v>44.52</v>
      </c>
      <c r="K202" s="11">
        <f t="shared" si="31"/>
        <v>6.4199999999999973</v>
      </c>
      <c r="L202" s="21">
        <f t="shared" si="32"/>
        <v>0</v>
      </c>
      <c r="M202" s="21">
        <f t="shared" si="33"/>
        <v>0</v>
      </c>
    </row>
    <row r="203" spans="1:13" x14ac:dyDescent="0.25">
      <c r="A203" s="9">
        <v>41840</v>
      </c>
      <c r="B203" s="17">
        <f t="shared" si="27"/>
        <v>7</v>
      </c>
      <c r="C203" s="10">
        <v>102</v>
      </c>
      <c r="D203" s="13">
        <f t="shared" si="34"/>
        <v>44.52</v>
      </c>
      <c r="E203" s="13">
        <f t="shared" si="35"/>
        <v>6.4199999999999973</v>
      </c>
      <c r="F203" s="10" t="b">
        <f t="shared" si="28"/>
        <v>0</v>
      </c>
      <c r="G203" s="11" t="str">
        <f>IF(lpg!$E203&gt;15,"LPG","PL")</f>
        <v>PL</v>
      </c>
      <c r="H203" s="11">
        <f t="shared" si="29"/>
        <v>3.06</v>
      </c>
      <c r="I203" s="11">
        <f>ROUND(IF(G203="PL",$R$4*C203/2/100,C203*$R$4/100),2)</f>
        <v>4.59</v>
      </c>
      <c r="J203" s="11">
        <f t="shared" si="30"/>
        <v>41.46</v>
      </c>
      <c r="K203" s="11">
        <f t="shared" si="31"/>
        <v>1.8299999999999974</v>
      </c>
      <c r="L203" s="21">
        <f t="shared" si="32"/>
        <v>0</v>
      </c>
      <c r="M203" s="21">
        <f t="shared" si="33"/>
        <v>28.17</v>
      </c>
    </row>
    <row r="204" spans="1:13" x14ac:dyDescent="0.25">
      <c r="A204" s="12">
        <v>41841</v>
      </c>
      <c r="B204" s="17">
        <f t="shared" si="27"/>
        <v>1</v>
      </c>
      <c r="C204" s="13">
        <v>67</v>
      </c>
      <c r="D204" s="13">
        <f t="shared" si="34"/>
        <v>41.46</v>
      </c>
      <c r="E204" s="13">
        <f t="shared" si="35"/>
        <v>30</v>
      </c>
      <c r="F204" s="10" t="b">
        <f t="shared" si="28"/>
        <v>0</v>
      </c>
      <c r="G204" s="14" t="str">
        <f>IF(lpg!$E204&gt;15,"LPG","PL")</f>
        <v>LPG</v>
      </c>
      <c r="H204" s="11">
        <f t="shared" si="29"/>
        <v>0</v>
      </c>
      <c r="I204" s="11">
        <f>ROUND(IF(G204="PL",$R$4*C204/2/100,C204*$R$4/100),2)</f>
        <v>6.03</v>
      </c>
      <c r="J204" s="11">
        <f t="shared" si="30"/>
        <v>41.46</v>
      </c>
      <c r="K204" s="11">
        <f t="shared" si="31"/>
        <v>23.97</v>
      </c>
      <c r="L204" s="21">
        <f t="shared" si="32"/>
        <v>0</v>
      </c>
      <c r="M204" s="21">
        <f t="shared" si="33"/>
        <v>0</v>
      </c>
    </row>
    <row r="205" spans="1:13" x14ac:dyDescent="0.25">
      <c r="A205" s="9">
        <v>41842</v>
      </c>
      <c r="B205" s="17">
        <f t="shared" si="27"/>
        <v>2</v>
      </c>
      <c r="C205" s="10">
        <v>51</v>
      </c>
      <c r="D205" s="13">
        <f t="shared" si="34"/>
        <v>41.46</v>
      </c>
      <c r="E205" s="13">
        <f t="shared" si="35"/>
        <v>23.97</v>
      </c>
      <c r="F205" s="10" t="b">
        <f t="shared" si="28"/>
        <v>0</v>
      </c>
      <c r="G205" s="11" t="str">
        <f>IF(lpg!$E205&gt;15,"LPG","PL")</f>
        <v>LPG</v>
      </c>
      <c r="H205" s="11">
        <f t="shared" si="29"/>
        <v>0</v>
      </c>
      <c r="I205" s="11">
        <f>ROUND(IF(G205="PL",$R$4*C205/2/100,C205*$R$4/100),2)</f>
        <v>4.59</v>
      </c>
      <c r="J205" s="11">
        <f t="shared" si="30"/>
        <v>41.46</v>
      </c>
      <c r="K205" s="11">
        <f t="shared" si="31"/>
        <v>19.38</v>
      </c>
      <c r="L205" s="21">
        <f t="shared" si="32"/>
        <v>0</v>
      </c>
      <c r="M205" s="21">
        <f t="shared" si="33"/>
        <v>0</v>
      </c>
    </row>
    <row r="206" spans="1:13" x14ac:dyDescent="0.25">
      <c r="A206" s="12">
        <v>41843</v>
      </c>
      <c r="B206" s="17">
        <f t="shared" si="27"/>
        <v>3</v>
      </c>
      <c r="C206" s="13">
        <v>34</v>
      </c>
      <c r="D206" s="13">
        <f t="shared" si="34"/>
        <v>41.46</v>
      </c>
      <c r="E206" s="13">
        <f t="shared" si="35"/>
        <v>19.38</v>
      </c>
      <c r="F206" s="10" t="b">
        <f t="shared" si="28"/>
        <v>0</v>
      </c>
      <c r="G206" s="14" t="str">
        <f>IF(lpg!$E206&gt;15,"LPG","PL")</f>
        <v>LPG</v>
      </c>
      <c r="H206" s="11">
        <f t="shared" si="29"/>
        <v>0</v>
      </c>
      <c r="I206" s="11">
        <f>ROUND(IF(G206="PL",$R$4*C206/2/100,C206*$R$4/100),2)</f>
        <v>3.06</v>
      </c>
      <c r="J206" s="11">
        <f t="shared" si="30"/>
        <v>41.46</v>
      </c>
      <c r="K206" s="11">
        <f t="shared" si="31"/>
        <v>16.32</v>
      </c>
      <c r="L206" s="21">
        <f t="shared" si="32"/>
        <v>0</v>
      </c>
      <c r="M206" s="21">
        <f t="shared" si="33"/>
        <v>0</v>
      </c>
    </row>
    <row r="207" spans="1:13" x14ac:dyDescent="0.25">
      <c r="A207" s="9">
        <v>41844</v>
      </c>
      <c r="B207" s="17">
        <f t="shared" si="27"/>
        <v>4</v>
      </c>
      <c r="C207" s="10">
        <v>108</v>
      </c>
      <c r="D207" s="13">
        <f t="shared" si="34"/>
        <v>41.46</v>
      </c>
      <c r="E207" s="13">
        <f t="shared" si="35"/>
        <v>16.32</v>
      </c>
      <c r="F207" s="10" t="b">
        <f t="shared" si="28"/>
        <v>0</v>
      </c>
      <c r="G207" s="11" t="str">
        <f>IF(lpg!$E207&gt;15,"LPG","PL")</f>
        <v>LPG</v>
      </c>
      <c r="H207" s="11">
        <f t="shared" si="29"/>
        <v>0</v>
      </c>
      <c r="I207" s="11">
        <f>ROUND(IF(G207="PL",$R$4*C207/2/100,C207*$R$4/100),2)</f>
        <v>9.7200000000000006</v>
      </c>
      <c r="J207" s="11">
        <f t="shared" si="30"/>
        <v>41.46</v>
      </c>
      <c r="K207" s="11">
        <f t="shared" si="31"/>
        <v>6.6</v>
      </c>
      <c r="L207" s="21">
        <f t="shared" si="32"/>
        <v>0</v>
      </c>
      <c r="M207" s="21">
        <f t="shared" si="33"/>
        <v>0</v>
      </c>
    </row>
    <row r="208" spans="1:13" x14ac:dyDescent="0.25">
      <c r="A208" s="12">
        <v>41845</v>
      </c>
      <c r="B208" s="17">
        <f t="shared" si="27"/>
        <v>5</v>
      </c>
      <c r="C208" s="13">
        <v>64</v>
      </c>
      <c r="D208" s="13">
        <f t="shared" si="34"/>
        <v>41.46</v>
      </c>
      <c r="E208" s="13">
        <f t="shared" si="35"/>
        <v>6.6</v>
      </c>
      <c r="F208" s="10" t="b">
        <f t="shared" si="28"/>
        <v>0</v>
      </c>
      <c r="G208" s="14" t="str">
        <f>IF(lpg!$E208&gt;15,"LPG","PL")</f>
        <v>PL</v>
      </c>
      <c r="H208" s="11">
        <f t="shared" si="29"/>
        <v>1.92</v>
      </c>
      <c r="I208" s="11">
        <f>ROUND(IF(G208="PL",$R$4*C208/2/100,C208*$R$4/100),2)</f>
        <v>2.88</v>
      </c>
      <c r="J208" s="11">
        <f t="shared" si="30"/>
        <v>39.54</v>
      </c>
      <c r="K208" s="11">
        <f t="shared" si="31"/>
        <v>3.7199999999999998</v>
      </c>
      <c r="L208" s="21">
        <f t="shared" si="32"/>
        <v>0</v>
      </c>
      <c r="M208" s="21">
        <f t="shared" si="33"/>
        <v>26.28</v>
      </c>
    </row>
    <row r="209" spans="1:13" x14ac:dyDescent="0.25">
      <c r="A209" s="9">
        <v>41846</v>
      </c>
      <c r="B209" s="17">
        <f t="shared" si="27"/>
        <v>6</v>
      </c>
      <c r="C209" s="10">
        <v>53</v>
      </c>
      <c r="D209" s="13">
        <f t="shared" si="34"/>
        <v>39.54</v>
      </c>
      <c r="E209" s="13">
        <f t="shared" si="35"/>
        <v>30</v>
      </c>
      <c r="F209" s="10" t="b">
        <f t="shared" si="28"/>
        <v>0</v>
      </c>
      <c r="G209" s="11" t="str">
        <f>IF(lpg!$E209&gt;15,"LPG","PL")</f>
        <v>LPG</v>
      </c>
      <c r="H209" s="11">
        <f t="shared" si="29"/>
        <v>0</v>
      </c>
      <c r="I209" s="11">
        <f>ROUND(IF(G209="PL",$R$4*C209/2/100,C209*$R$4/100),2)</f>
        <v>4.7699999999999996</v>
      </c>
      <c r="J209" s="11">
        <f t="shared" si="30"/>
        <v>39.54</v>
      </c>
      <c r="K209" s="11">
        <f t="shared" si="31"/>
        <v>25.23</v>
      </c>
      <c r="L209" s="21">
        <f t="shared" si="32"/>
        <v>0</v>
      </c>
      <c r="M209" s="21">
        <f t="shared" si="33"/>
        <v>0</v>
      </c>
    </row>
    <row r="210" spans="1:13" x14ac:dyDescent="0.25">
      <c r="A210" s="12">
        <v>41847</v>
      </c>
      <c r="B210" s="17">
        <f t="shared" si="27"/>
        <v>7</v>
      </c>
      <c r="C210" s="13">
        <v>66</v>
      </c>
      <c r="D210" s="13">
        <f t="shared" si="34"/>
        <v>39.54</v>
      </c>
      <c r="E210" s="13">
        <f t="shared" si="35"/>
        <v>25.23</v>
      </c>
      <c r="F210" s="10" t="b">
        <f t="shared" si="28"/>
        <v>0</v>
      </c>
      <c r="G210" s="14" t="str">
        <f>IF(lpg!$E210&gt;15,"LPG","PL")</f>
        <v>LPG</v>
      </c>
      <c r="H210" s="11">
        <f t="shared" si="29"/>
        <v>0</v>
      </c>
      <c r="I210" s="11">
        <f>ROUND(IF(G210="PL",$R$4*C210/2/100,C210*$R$4/100),2)</f>
        <v>5.94</v>
      </c>
      <c r="J210" s="11">
        <f t="shared" si="30"/>
        <v>39.54</v>
      </c>
      <c r="K210" s="11">
        <f t="shared" si="31"/>
        <v>19.29</v>
      </c>
      <c r="L210" s="21">
        <f t="shared" si="32"/>
        <v>0</v>
      </c>
      <c r="M210" s="21">
        <f t="shared" si="33"/>
        <v>0</v>
      </c>
    </row>
    <row r="211" spans="1:13" x14ac:dyDescent="0.25">
      <c r="A211" s="9">
        <v>41848</v>
      </c>
      <c r="B211" s="17">
        <f t="shared" si="27"/>
        <v>1</v>
      </c>
      <c r="C211" s="10">
        <v>109</v>
      </c>
      <c r="D211" s="13">
        <f t="shared" si="34"/>
        <v>39.54</v>
      </c>
      <c r="E211" s="13">
        <f t="shared" si="35"/>
        <v>19.29</v>
      </c>
      <c r="F211" s="10" t="b">
        <f t="shared" si="28"/>
        <v>0</v>
      </c>
      <c r="G211" s="11" t="str">
        <f>IF(lpg!$E211&gt;15,"LPG","PL")</f>
        <v>LPG</v>
      </c>
      <c r="H211" s="11">
        <f t="shared" si="29"/>
        <v>0</v>
      </c>
      <c r="I211" s="11">
        <f>ROUND(IF(G211="PL",$R$4*C211/2/100,C211*$R$4/100),2)</f>
        <v>9.81</v>
      </c>
      <c r="J211" s="11">
        <f t="shared" si="30"/>
        <v>39.54</v>
      </c>
      <c r="K211" s="11">
        <f t="shared" si="31"/>
        <v>9.4799999999999986</v>
      </c>
      <c r="L211" s="21">
        <f t="shared" si="32"/>
        <v>0</v>
      </c>
      <c r="M211" s="21">
        <f t="shared" si="33"/>
        <v>0</v>
      </c>
    </row>
    <row r="212" spans="1:13" x14ac:dyDescent="0.25">
      <c r="A212" s="12">
        <v>41849</v>
      </c>
      <c r="B212" s="17">
        <f t="shared" si="27"/>
        <v>2</v>
      </c>
      <c r="C212" s="13">
        <v>70</v>
      </c>
      <c r="D212" s="13">
        <f t="shared" si="34"/>
        <v>39.54</v>
      </c>
      <c r="E212" s="13">
        <f t="shared" si="35"/>
        <v>9.4799999999999986</v>
      </c>
      <c r="F212" s="10" t="b">
        <f t="shared" si="28"/>
        <v>0</v>
      </c>
      <c r="G212" s="14" t="str">
        <f>IF(lpg!$E212&gt;15,"LPG","PL")</f>
        <v>PL</v>
      </c>
      <c r="H212" s="11">
        <f t="shared" si="29"/>
        <v>2.1</v>
      </c>
      <c r="I212" s="11">
        <f>ROUND(IF(G212="PL",$R$4*C212/2/100,C212*$R$4/100),2)</f>
        <v>3.15</v>
      </c>
      <c r="J212" s="11">
        <f t="shared" si="30"/>
        <v>37.44</v>
      </c>
      <c r="K212" s="11">
        <f t="shared" si="31"/>
        <v>6.3299999999999983</v>
      </c>
      <c r="L212" s="21">
        <f t="shared" si="32"/>
        <v>0</v>
      </c>
      <c r="M212" s="21">
        <f t="shared" si="33"/>
        <v>0</v>
      </c>
    </row>
    <row r="213" spans="1:13" x14ac:dyDescent="0.25">
      <c r="A213" s="9">
        <v>41850</v>
      </c>
      <c r="B213" s="17">
        <f t="shared" si="27"/>
        <v>3</v>
      </c>
      <c r="C213" s="10">
        <v>29</v>
      </c>
      <c r="D213" s="13">
        <f t="shared" si="34"/>
        <v>37.44</v>
      </c>
      <c r="E213" s="13">
        <f t="shared" si="35"/>
        <v>6.3299999999999983</v>
      </c>
      <c r="F213" s="10" t="b">
        <f t="shared" si="28"/>
        <v>0</v>
      </c>
      <c r="G213" s="11" t="str">
        <f>IF(lpg!$E213&gt;15,"LPG","PL")</f>
        <v>PL</v>
      </c>
      <c r="H213" s="11">
        <f t="shared" si="29"/>
        <v>0.87</v>
      </c>
      <c r="I213" s="11">
        <f>ROUND(IF(G213="PL",$R$4*C213/2/100,C213*$R$4/100),2)</f>
        <v>1.31</v>
      </c>
      <c r="J213" s="11">
        <f t="shared" si="30"/>
        <v>36.57</v>
      </c>
      <c r="K213" s="11">
        <f t="shared" si="31"/>
        <v>5.0199999999999978</v>
      </c>
      <c r="L213" s="21">
        <f t="shared" si="32"/>
        <v>0</v>
      </c>
      <c r="M213" s="21">
        <f t="shared" si="33"/>
        <v>0</v>
      </c>
    </row>
    <row r="214" spans="1:13" x14ac:dyDescent="0.25">
      <c r="A214" s="12">
        <v>41851</v>
      </c>
      <c r="B214" s="17">
        <f t="shared" si="27"/>
        <v>4</v>
      </c>
      <c r="C214" s="13">
        <v>41</v>
      </c>
      <c r="D214" s="13">
        <f t="shared" si="34"/>
        <v>36.57</v>
      </c>
      <c r="E214" s="13">
        <f t="shared" si="35"/>
        <v>5.0199999999999978</v>
      </c>
      <c r="F214" s="10" t="b">
        <f t="shared" si="28"/>
        <v>1</v>
      </c>
      <c r="G214" s="14" t="str">
        <f>IF(lpg!$E214&gt;15,"LPG","PL")</f>
        <v>PL</v>
      </c>
      <c r="H214" s="11">
        <f t="shared" si="29"/>
        <v>1.23</v>
      </c>
      <c r="I214" s="11">
        <f>ROUND(IF(G214="PL",$R$4*C214/2/100,C214*$R$4/100),2)</f>
        <v>1.85</v>
      </c>
      <c r="J214" s="11">
        <f t="shared" si="30"/>
        <v>35.340000000000003</v>
      </c>
      <c r="K214" s="11">
        <f t="shared" si="31"/>
        <v>3.1699999999999977</v>
      </c>
      <c r="L214" s="21">
        <f t="shared" si="32"/>
        <v>9.6599999999999966</v>
      </c>
      <c r="M214" s="21">
        <f t="shared" si="33"/>
        <v>26.830000000000002</v>
      </c>
    </row>
    <row r="215" spans="1:13" x14ac:dyDescent="0.25">
      <c r="A215" s="9">
        <v>41852</v>
      </c>
      <c r="B215" s="17">
        <f t="shared" si="27"/>
        <v>5</v>
      </c>
      <c r="C215" s="10">
        <v>41</v>
      </c>
      <c r="D215" s="13">
        <f t="shared" si="34"/>
        <v>45</v>
      </c>
      <c r="E215" s="13">
        <f t="shared" si="35"/>
        <v>30</v>
      </c>
      <c r="F215" s="10" t="b">
        <f t="shared" si="28"/>
        <v>0</v>
      </c>
      <c r="G215" s="11" t="str">
        <f>IF(lpg!$E215&gt;15,"LPG","PL")</f>
        <v>LPG</v>
      </c>
      <c r="H215" s="11">
        <f t="shared" si="29"/>
        <v>0</v>
      </c>
      <c r="I215" s="11">
        <f>ROUND(IF(G215="PL",$R$4*C215/2/100,C215*$R$4/100),2)</f>
        <v>3.69</v>
      </c>
      <c r="J215" s="11">
        <f t="shared" si="30"/>
        <v>45</v>
      </c>
      <c r="K215" s="11">
        <f t="shared" si="31"/>
        <v>26.31</v>
      </c>
      <c r="L215" s="21">
        <f t="shared" si="32"/>
        <v>0</v>
      </c>
      <c r="M215" s="21">
        <f t="shared" si="33"/>
        <v>0</v>
      </c>
    </row>
    <row r="216" spans="1:13" x14ac:dyDescent="0.25">
      <c r="A216" s="12">
        <v>41853</v>
      </c>
      <c r="B216" s="17">
        <f t="shared" si="27"/>
        <v>6</v>
      </c>
      <c r="C216" s="13">
        <v>116</v>
      </c>
      <c r="D216" s="13">
        <f t="shared" si="34"/>
        <v>45</v>
      </c>
      <c r="E216" s="13">
        <f t="shared" si="35"/>
        <v>26.31</v>
      </c>
      <c r="F216" s="10" t="b">
        <f t="shared" si="28"/>
        <v>0</v>
      </c>
      <c r="G216" s="14" t="str">
        <f>IF(lpg!$E216&gt;15,"LPG","PL")</f>
        <v>LPG</v>
      </c>
      <c r="H216" s="11">
        <f t="shared" si="29"/>
        <v>0</v>
      </c>
      <c r="I216" s="11">
        <f>ROUND(IF(G216="PL",$R$4*C216/2/100,C216*$R$4/100),2)</f>
        <v>10.44</v>
      </c>
      <c r="J216" s="11">
        <f t="shared" si="30"/>
        <v>45</v>
      </c>
      <c r="K216" s="11">
        <f t="shared" si="31"/>
        <v>15.87</v>
      </c>
      <c r="L216" s="21">
        <f t="shared" si="32"/>
        <v>0</v>
      </c>
      <c r="M216" s="21">
        <f t="shared" si="33"/>
        <v>0</v>
      </c>
    </row>
    <row r="217" spans="1:13" x14ac:dyDescent="0.25">
      <c r="A217" s="9">
        <v>41854</v>
      </c>
      <c r="B217" s="17">
        <f t="shared" si="27"/>
        <v>7</v>
      </c>
      <c r="C217" s="10">
        <v>128</v>
      </c>
      <c r="D217" s="13">
        <f t="shared" si="34"/>
        <v>45</v>
      </c>
      <c r="E217" s="13">
        <f t="shared" si="35"/>
        <v>15.87</v>
      </c>
      <c r="F217" s="10" t="b">
        <f t="shared" si="28"/>
        <v>0</v>
      </c>
      <c r="G217" s="11" t="str">
        <f>IF(lpg!$E217&gt;15,"LPG","PL")</f>
        <v>LPG</v>
      </c>
      <c r="H217" s="11">
        <f t="shared" si="29"/>
        <v>0</v>
      </c>
      <c r="I217" s="11">
        <f>ROUND(IF(G217="PL",$R$4*C217/2/100,C217*$R$4/100),2)</f>
        <v>11.52</v>
      </c>
      <c r="J217" s="11">
        <f t="shared" si="30"/>
        <v>45</v>
      </c>
      <c r="K217" s="11">
        <f t="shared" si="31"/>
        <v>4.3499999999999996</v>
      </c>
      <c r="L217" s="21">
        <f t="shared" si="32"/>
        <v>0</v>
      </c>
      <c r="M217" s="21">
        <f t="shared" si="33"/>
        <v>25.65</v>
      </c>
    </row>
    <row r="218" spans="1:13" x14ac:dyDescent="0.25">
      <c r="A218" s="12">
        <v>41855</v>
      </c>
      <c r="B218" s="17">
        <f t="shared" si="27"/>
        <v>1</v>
      </c>
      <c r="C218" s="13">
        <v>66</v>
      </c>
      <c r="D218" s="13">
        <f t="shared" si="34"/>
        <v>45</v>
      </c>
      <c r="E218" s="13">
        <f t="shared" si="35"/>
        <v>30</v>
      </c>
      <c r="F218" s="10" t="b">
        <f t="shared" si="28"/>
        <v>0</v>
      </c>
      <c r="G218" s="14" t="str">
        <f>IF(lpg!$E218&gt;15,"LPG","PL")</f>
        <v>LPG</v>
      </c>
      <c r="H218" s="11">
        <f t="shared" si="29"/>
        <v>0</v>
      </c>
      <c r="I218" s="11">
        <f>ROUND(IF(G218="PL",$R$4*C218/2/100,C218*$R$4/100),2)</f>
        <v>5.94</v>
      </c>
      <c r="J218" s="11">
        <f t="shared" si="30"/>
        <v>45</v>
      </c>
      <c r="K218" s="11">
        <f t="shared" si="31"/>
        <v>24.06</v>
      </c>
      <c r="L218" s="21">
        <f t="shared" si="32"/>
        <v>0</v>
      </c>
      <c r="M218" s="21">
        <f t="shared" si="33"/>
        <v>0</v>
      </c>
    </row>
    <row r="219" spans="1:13" x14ac:dyDescent="0.25">
      <c r="A219" s="9">
        <v>41856</v>
      </c>
      <c r="B219" s="17">
        <f t="shared" si="27"/>
        <v>2</v>
      </c>
      <c r="C219" s="10">
        <v>129</v>
      </c>
      <c r="D219" s="13">
        <f t="shared" si="34"/>
        <v>45</v>
      </c>
      <c r="E219" s="13">
        <f t="shared" si="35"/>
        <v>24.06</v>
      </c>
      <c r="F219" s="10" t="b">
        <f t="shared" si="28"/>
        <v>0</v>
      </c>
      <c r="G219" s="11" t="str">
        <f>IF(lpg!$E219&gt;15,"LPG","PL")</f>
        <v>LPG</v>
      </c>
      <c r="H219" s="11">
        <f t="shared" si="29"/>
        <v>0</v>
      </c>
      <c r="I219" s="11">
        <f>ROUND(IF(G219="PL",$R$4*C219/2/100,C219*$R$4/100),2)</f>
        <v>11.61</v>
      </c>
      <c r="J219" s="11">
        <f t="shared" si="30"/>
        <v>45</v>
      </c>
      <c r="K219" s="11">
        <f t="shared" si="31"/>
        <v>12.45</v>
      </c>
      <c r="L219" s="21">
        <f t="shared" si="32"/>
        <v>0</v>
      </c>
      <c r="M219" s="21">
        <f t="shared" si="33"/>
        <v>0</v>
      </c>
    </row>
    <row r="220" spans="1:13" x14ac:dyDescent="0.25">
      <c r="A220" s="12">
        <v>41857</v>
      </c>
      <c r="B220" s="17">
        <f t="shared" si="27"/>
        <v>3</v>
      </c>
      <c r="C220" s="13">
        <v>41</v>
      </c>
      <c r="D220" s="13">
        <f t="shared" si="34"/>
        <v>45</v>
      </c>
      <c r="E220" s="13">
        <f t="shared" si="35"/>
        <v>12.45</v>
      </c>
      <c r="F220" s="10" t="b">
        <f t="shared" si="28"/>
        <v>0</v>
      </c>
      <c r="G220" s="14" t="str">
        <f>IF(lpg!$E220&gt;15,"LPG","PL")</f>
        <v>PL</v>
      </c>
      <c r="H220" s="11">
        <f t="shared" si="29"/>
        <v>1.23</v>
      </c>
      <c r="I220" s="11">
        <f>ROUND(IF(G220="PL",$R$4*C220/2/100,C220*$R$4/100),2)</f>
        <v>1.85</v>
      </c>
      <c r="J220" s="11">
        <f t="shared" si="30"/>
        <v>43.77</v>
      </c>
      <c r="K220" s="11">
        <f t="shared" si="31"/>
        <v>10.6</v>
      </c>
      <c r="L220" s="21">
        <f t="shared" si="32"/>
        <v>0</v>
      </c>
      <c r="M220" s="21">
        <f t="shared" si="33"/>
        <v>0</v>
      </c>
    </row>
    <row r="221" spans="1:13" x14ac:dyDescent="0.25">
      <c r="A221" s="9">
        <v>41858</v>
      </c>
      <c r="B221" s="17">
        <f t="shared" si="27"/>
        <v>4</v>
      </c>
      <c r="C221" s="10">
        <v>51</v>
      </c>
      <c r="D221" s="13">
        <f t="shared" si="34"/>
        <v>43.77</v>
      </c>
      <c r="E221" s="13">
        <f t="shared" si="35"/>
        <v>10.6</v>
      </c>
      <c r="F221" s="10" t="b">
        <f t="shared" si="28"/>
        <v>0</v>
      </c>
      <c r="G221" s="11" t="str">
        <f>IF(lpg!$E221&gt;15,"LPG","PL")</f>
        <v>PL</v>
      </c>
      <c r="H221" s="11">
        <f t="shared" si="29"/>
        <v>1.53</v>
      </c>
      <c r="I221" s="11">
        <f>ROUND(IF(G221="PL",$R$4*C221/2/100,C221*$R$4/100),2)</f>
        <v>2.2999999999999998</v>
      </c>
      <c r="J221" s="11">
        <f t="shared" si="30"/>
        <v>42.24</v>
      </c>
      <c r="K221" s="11">
        <f t="shared" si="31"/>
        <v>8.3000000000000007</v>
      </c>
      <c r="L221" s="21">
        <f t="shared" si="32"/>
        <v>0</v>
      </c>
      <c r="M221" s="21">
        <f t="shared" si="33"/>
        <v>0</v>
      </c>
    </row>
    <row r="222" spans="1:13" x14ac:dyDescent="0.25">
      <c r="A222" s="12">
        <v>41859</v>
      </c>
      <c r="B222" s="17">
        <f t="shared" si="27"/>
        <v>5</v>
      </c>
      <c r="C222" s="13">
        <v>72</v>
      </c>
      <c r="D222" s="13">
        <f t="shared" si="34"/>
        <v>42.24</v>
      </c>
      <c r="E222" s="13">
        <f t="shared" si="35"/>
        <v>8.3000000000000007</v>
      </c>
      <c r="F222" s="10" t="b">
        <f t="shared" si="28"/>
        <v>0</v>
      </c>
      <c r="G222" s="14" t="str">
        <f>IF(lpg!$E222&gt;15,"LPG","PL")</f>
        <v>PL</v>
      </c>
      <c r="H222" s="11">
        <f t="shared" si="29"/>
        <v>2.16</v>
      </c>
      <c r="I222" s="11">
        <f>ROUND(IF(G222="PL",$R$4*C222/2/100,C222*$R$4/100),2)</f>
        <v>3.24</v>
      </c>
      <c r="J222" s="11">
        <f t="shared" si="30"/>
        <v>40.08</v>
      </c>
      <c r="K222" s="11">
        <f t="shared" si="31"/>
        <v>5.0600000000000005</v>
      </c>
      <c r="L222" s="21">
        <f t="shared" si="32"/>
        <v>0</v>
      </c>
      <c r="M222" s="21">
        <f t="shared" si="33"/>
        <v>0</v>
      </c>
    </row>
    <row r="223" spans="1:13" x14ac:dyDescent="0.25">
      <c r="A223" s="9">
        <v>41860</v>
      </c>
      <c r="B223" s="17">
        <f t="shared" si="27"/>
        <v>6</v>
      </c>
      <c r="C223" s="10">
        <v>30</v>
      </c>
      <c r="D223" s="13">
        <f t="shared" si="34"/>
        <v>40.08</v>
      </c>
      <c r="E223" s="13">
        <f t="shared" si="35"/>
        <v>5.0600000000000005</v>
      </c>
      <c r="F223" s="10" t="b">
        <f t="shared" si="28"/>
        <v>1</v>
      </c>
      <c r="G223" s="11" t="str">
        <f>IF(lpg!$E223&gt;15,"LPG","PL")</f>
        <v>PL</v>
      </c>
      <c r="H223" s="11">
        <f t="shared" si="29"/>
        <v>0.9</v>
      </c>
      <c r="I223" s="11">
        <f>ROUND(IF(G223="PL",$R$4*C223/2/100,C223*$R$4/100),2)</f>
        <v>1.35</v>
      </c>
      <c r="J223" s="11">
        <f t="shared" si="30"/>
        <v>39.18</v>
      </c>
      <c r="K223" s="11">
        <f t="shared" si="31"/>
        <v>3.7100000000000004</v>
      </c>
      <c r="L223" s="21">
        <f t="shared" si="32"/>
        <v>0</v>
      </c>
      <c r="M223" s="21">
        <f t="shared" si="33"/>
        <v>26.29</v>
      </c>
    </row>
    <row r="224" spans="1:13" x14ac:dyDescent="0.25">
      <c r="A224" s="12">
        <v>41861</v>
      </c>
      <c r="B224" s="17">
        <f t="shared" si="27"/>
        <v>7</v>
      </c>
      <c r="C224" s="13">
        <v>95</v>
      </c>
      <c r="D224" s="13">
        <f t="shared" si="34"/>
        <v>39.18</v>
      </c>
      <c r="E224" s="13">
        <f t="shared" si="35"/>
        <v>30</v>
      </c>
      <c r="F224" s="10" t="b">
        <f t="shared" si="28"/>
        <v>0</v>
      </c>
      <c r="G224" s="14" t="str">
        <f>IF(lpg!$E224&gt;15,"LPG","PL")</f>
        <v>LPG</v>
      </c>
      <c r="H224" s="11">
        <f t="shared" si="29"/>
        <v>0</v>
      </c>
      <c r="I224" s="11">
        <f>ROUND(IF(G224="PL",$R$4*C224/2/100,C224*$R$4/100),2)</f>
        <v>8.5500000000000007</v>
      </c>
      <c r="J224" s="11">
        <f t="shared" si="30"/>
        <v>39.18</v>
      </c>
      <c r="K224" s="11">
        <f t="shared" si="31"/>
        <v>21.45</v>
      </c>
      <c r="L224" s="21">
        <f t="shared" si="32"/>
        <v>0</v>
      </c>
      <c r="M224" s="21">
        <f t="shared" si="33"/>
        <v>0</v>
      </c>
    </row>
    <row r="225" spans="1:13" x14ac:dyDescent="0.25">
      <c r="A225" s="9">
        <v>41862</v>
      </c>
      <c r="B225" s="17">
        <f t="shared" si="27"/>
        <v>1</v>
      </c>
      <c r="C225" s="10">
        <v>104</v>
      </c>
      <c r="D225" s="13">
        <f t="shared" si="34"/>
        <v>39.18</v>
      </c>
      <c r="E225" s="13">
        <f t="shared" si="35"/>
        <v>21.45</v>
      </c>
      <c r="F225" s="10" t="b">
        <f t="shared" si="28"/>
        <v>0</v>
      </c>
      <c r="G225" s="11" t="str">
        <f>IF(lpg!$E225&gt;15,"LPG","PL")</f>
        <v>LPG</v>
      </c>
      <c r="H225" s="11">
        <f t="shared" si="29"/>
        <v>0</v>
      </c>
      <c r="I225" s="11">
        <f>ROUND(IF(G225="PL",$R$4*C225/2/100,C225*$R$4/100),2)</f>
        <v>9.36</v>
      </c>
      <c r="J225" s="11">
        <f t="shared" si="30"/>
        <v>39.18</v>
      </c>
      <c r="K225" s="11">
        <f t="shared" si="31"/>
        <v>12.09</v>
      </c>
      <c r="L225" s="21">
        <f t="shared" si="32"/>
        <v>0</v>
      </c>
      <c r="M225" s="21">
        <f t="shared" si="33"/>
        <v>0</v>
      </c>
    </row>
    <row r="226" spans="1:13" x14ac:dyDescent="0.25">
      <c r="A226" s="12">
        <v>41863</v>
      </c>
      <c r="B226" s="17">
        <f t="shared" si="27"/>
        <v>2</v>
      </c>
      <c r="C226" s="13">
        <v>16</v>
      </c>
      <c r="D226" s="13">
        <f t="shared" si="34"/>
        <v>39.18</v>
      </c>
      <c r="E226" s="13">
        <f t="shared" si="35"/>
        <v>12.09</v>
      </c>
      <c r="F226" s="10" t="b">
        <f t="shared" si="28"/>
        <v>0</v>
      </c>
      <c r="G226" s="14" t="str">
        <f>IF(lpg!$E226&gt;15,"LPG","PL")</f>
        <v>PL</v>
      </c>
      <c r="H226" s="11">
        <f t="shared" si="29"/>
        <v>0.48</v>
      </c>
      <c r="I226" s="11">
        <f>ROUND(IF(G226="PL",$R$4*C226/2/100,C226*$R$4/100),2)</f>
        <v>0.72</v>
      </c>
      <c r="J226" s="11">
        <f t="shared" si="30"/>
        <v>38.700000000000003</v>
      </c>
      <c r="K226" s="11">
        <f t="shared" si="31"/>
        <v>11.37</v>
      </c>
      <c r="L226" s="21">
        <f t="shared" si="32"/>
        <v>0</v>
      </c>
      <c r="M226" s="21">
        <f t="shared" si="33"/>
        <v>0</v>
      </c>
    </row>
    <row r="227" spans="1:13" x14ac:dyDescent="0.25">
      <c r="A227" s="9">
        <v>41864</v>
      </c>
      <c r="B227" s="17">
        <f t="shared" si="27"/>
        <v>3</v>
      </c>
      <c r="C227" s="10">
        <v>34</v>
      </c>
      <c r="D227" s="13">
        <f t="shared" si="34"/>
        <v>38.700000000000003</v>
      </c>
      <c r="E227" s="13">
        <f t="shared" si="35"/>
        <v>11.37</v>
      </c>
      <c r="F227" s="10" t="b">
        <f t="shared" si="28"/>
        <v>0</v>
      </c>
      <c r="G227" s="11" t="str">
        <f>IF(lpg!$E227&gt;15,"LPG","PL")</f>
        <v>PL</v>
      </c>
      <c r="H227" s="11">
        <f t="shared" si="29"/>
        <v>1.02</v>
      </c>
      <c r="I227" s="11">
        <f>ROUND(IF(G227="PL",$R$4*C227/2/100,C227*$R$4/100),2)</f>
        <v>1.53</v>
      </c>
      <c r="J227" s="11">
        <f t="shared" si="30"/>
        <v>37.68</v>
      </c>
      <c r="K227" s="11">
        <f t="shared" si="31"/>
        <v>9.84</v>
      </c>
      <c r="L227" s="21">
        <f t="shared" si="32"/>
        <v>0</v>
      </c>
      <c r="M227" s="21">
        <f t="shared" si="33"/>
        <v>0</v>
      </c>
    </row>
    <row r="228" spans="1:13" x14ac:dyDescent="0.25">
      <c r="A228" s="12">
        <v>41865</v>
      </c>
      <c r="B228" s="17">
        <f t="shared" si="27"/>
        <v>4</v>
      </c>
      <c r="C228" s="13">
        <v>39</v>
      </c>
      <c r="D228" s="13">
        <f t="shared" si="34"/>
        <v>37.68</v>
      </c>
      <c r="E228" s="13">
        <f t="shared" si="35"/>
        <v>9.84</v>
      </c>
      <c r="F228" s="10" t="b">
        <f t="shared" si="28"/>
        <v>0</v>
      </c>
      <c r="G228" s="14" t="str">
        <f>IF(lpg!$E228&gt;15,"LPG","PL")</f>
        <v>PL</v>
      </c>
      <c r="H228" s="11">
        <f t="shared" si="29"/>
        <v>1.17</v>
      </c>
      <c r="I228" s="11">
        <f>ROUND(IF(G228="PL",$R$4*C228/2/100,C228*$R$4/100),2)</f>
        <v>1.76</v>
      </c>
      <c r="J228" s="11">
        <f t="shared" si="30"/>
        <v>36.51</v>
      </c>
      <c r="K228" s="11">
        <f t="shared" si="31"/>
        <v>8.08</v>
      </c>
      <c r="L228" s="21">
        <f t="shared" si="32"/>
        <v>8.490000000000002</v>
      </c>
      <c r="M228" s="21">
        <f t="shared" si="33"/>
        <v>0</v>
      </c>
    </row>
    <row r="229" spans="1:13" x14ac:dyDescent="0.25">
      <c r="A229" s="9">
        <v>41866</v>
      </c>
      <c r="B229" s="17">
        <f t="shared" si="27"/>
        <v>5</v>
      </c>
      <c r="C229" s="10">
        <v>133</v>
      </c>
      <c r="D229" s="13">
        <f t="shared" si="34"/>
        <v>45</v>
      </c>
      <c r="E229" s="13">
        <f t="shared" si="35"/>
        <v>8.08</v>
      </c>
      <c r="F229" s="10" t="b">
        <f t="shared" si="28"/>
        <v>0</v>
      </c>
      <c r="G229" s="11" t="str">
        <f>IF(lpg!$E229&gt;15,"LPG","PL")</f>
        <v>PL</v>
      </c>
      <c r="H229" s="11">
        <f t="shared" si="29"/>
        <v>3.99</v>
      </c>
      <c r="I229" s="11">
        <f>ROUND(IF(G229="PL",$R$4*C229/2/100,C229*$R$4/100),2)</f>
        <v>5.99</v>
      </c>
      <c r="J229" s="11">
        <f t="shared" si="30"/>
        <v>41.01</v>
      </c>
      <c r="K229" s="11">
        <f t="shared" si="31"/>
        <v>2.09</v>
      </c>
      <c r="L229" s="21">
        <f t="shared" si="32"/>
        <v>0</v>
      </c>
      <c r="M229" s="21">
        <f t="shared" si="33"/>
        <v>27.91</v>
      </c>
    </row>
    <row r="230" spans="1:13" x14ac:dyDescent="0.25">
      <c r="A230" s="12">
        <v>41867</v>
      </c>
      <c r="B230" s="17">
        <f t="shared" si="27"/>
        <v>6</v>
      </c>
      <c r="C230" s="13">
        <v>114</v>
      </c>
      <c r="D230" s="13">
        <f t="shared" si="34"/>
        <v>41.01</v>
      </c>
      <c r="E230" s="13">
        <f t="shared" si="35"/>
        <v>30</v>
      </c>
      <c r="F230" s="10" t="b">
        <f t="shared" si="28"/>
        <v>0</v>
      </c>
      <c r="G230" s="14" t="str">
        <f>IF(lpg!$E230&gt;15,"LPG","PL")</f>
        <v>LPG</v>
      </c>
      <c r="H230" s="11">
        <f t="shared" si="29"/>
        <v>0</v>
      </c>
      <c r="I230" s="11">
        <f>ROUND(IF(G230="PL",$R$4*C230/2/100,C230*$R$4/100),2)</f>
        <v>10.26</v>
      </c>
      <c r="J230" s="11">
        <f t="shared" si="30"/>
        <v>41.01</v>
      </c>
      <c r="K230" s="11">
        <f t="shared" si="31"/>
        <v>19.740000000000002</v>
      </c>
      <c r="L230" s="21">
        <f t="shared" si="32"/>
        <v>0</v>
      </c>
      <c r="M230" s="21">
        <f t="shared" si="33"/>
        <v>0</v>
      </c>
    </row>
    <row r="231" spans="1:13" x14ac:dyDescent="0.25">
      <c r="A231" s="9">
        <v>41868</v>
      </c>
      <c r="B231" s="17">
        <f t="shared" si="27"/>
        <v>7</v>
      </c>
      <c r="C231" s="10">
        <v>37</v>
      </c>
      <c r="D231" s="13">
        <f t="shared" si="34"/>
        <v>41.01</v>
      </c>
      <c r="E231" s="13">
        <f t="shared" si="35"/>
        <v>19.740000000000002</v>
      </c>
      <c r="F231" s="10" t="b">
        <f t="shared" si="28"/>
        <v>0</v>
      </c>
      <c r="G231" s="11" t="str">
        <f>IF(lpg!$E231&gt;15,"LPG","PL")</f>
        <v>LPG</v>
      </c>
      <c r="H231" s="11">
        <f t="shared" si="29"/>
        <v>0</v>
      </c>
      <c r="I231" s="11">
        <f>ROUND(IF(G231="PL",$R$4*C231/2/100,C231*$R$4/100),2)</f>
        <v>3.33</v>
      </c>
      <c r="J231" s="11">
        <f t="shared" si="30"/>
        <v>41.01</v>
      </c>
      <c r="K231" s="11">
        <f t="shared" si="31"/>
        <v>16.410000000000004</v>
      </c>
      <c r="L231" s="21">
        <f t="shared" si="32"/>
        <v>0</v>
      </c>
      <c r="M231" s="21">
        <f t="shared" si="33"/>
        <v>0</v>
      </c>
    </row>
    <row r="232" spans="1:13" x14ac:dyDescent="0.25">
      <c r="A232" s="12">
        <v>41869</v>
      </c>
      <c r="B232" s="17">
        <f t="shared" si="27"/>
        <v>1</v>
      </c>
      <c r="C232" s="13">
        <v>41</v>
      </c>
      <c r="D232" s="13">
        <f t="shared" si="34"/>
        <v>41.01</v>
      </c>
      <c r="E232" s="13">
        <f t="shared" si="35"/>
        <v>16.410000000000004</v>
      </c>
      <c r="F232" s="10" t="b">
        <f t="shared" si="28"/>
        <v>0</v>
      </c>
      <c r="G232" s="14" t="str">
        <f>IF(lpg!$E232&gt;15,"LPG","PL")</f>
        <v>LPG</v>
      </c>
      <c r="H232" s="11">
        <f t="shared" si="29"/>
        <v>0</v>
      </c>
      <c r="I232" s="11">
        <f>ROUND(IF(G232="PL",$R$4*C232/2/100,C232*$R$4/100),2)</f>
        <v>3.69</v>
      </c>
      <c r="J232" s="11">
        <f t="shared" si="30"/>
        <v>41.01</v>
      </c>
      <c r="K232" s="11">
        <f t="shared" si="31"/>
        <v>12.720000000000004</v>
      </c>
      <c r="L232" s="21">
        <f t="shared" si="32"/>
        <v>0</v>
      </c>
      <c r="M232" s="21">
        <f t="shared" si="33"/>
        <v>0</v>
      </c>
    </row>
    <row r="233" spans="1:13" x14ac:dyDescent="0.25">
      <c r="A233" s="9">
        <v>41870</v>
      </c>
      <c r="B233" s="17">
        <f t="shared" si="27"/>
        <v>2</v>
      </c>
      <c r="C233" s="10">
        <v>147</v>
      </c>
      <c r="D233" s="13">
        <f t="shared" si="34"/>
        <v>41.01</v>
      </c>
      <c r="E233" s="13">
        <f t="shared" si="35"/>
        <v>12.720000000000004</v>
      </c>
      <c r="F233" s="10" t="b">
        <f t="shared" si="28"/>
        <v>0</v>
      </c>
      <c r="G233" s="11" t="str">
        <f>IF(lpg!$E233&gt;15,"LPG","PL")</f>
        <v>PL</v>
      </c>
      <c r="H233" s="11">
        <f t="shared" si="29"/>
        <v>4.41</v>
      </c>
      <c r="I233" s="11">
        <f>ROUND(IF(G233="PL",$R$4*C233/2/100,C233*$R$4/100),2)</f>
        <v>6.62</v>
      </c>
      <c r="J233" s="11">
        <f t="shared" si="30"/>
        <v>36.599999999999994</v>
      </c>
      <c r="K233" s="11">
        <f t="shared" si="31"/>
        <v>6.1000000000000041</v>
      </c>
      <c r="L233" s="21">
        <f t="shared" si="32"/>
        <v>0</v>
      </c>
      <c r="M233" s="21">
        <f t="shared" si="33"/>
        <v>0</v>
      </c>
    </row>
    <row r="234" spans="1:13" x14ac:dyDescent="0.25">
      <c r="A234" s="12">
        <v>41871</v>
      </c>
      <c r="B234" s="17">
        <f t="shared" si="27"/>
        <v>3</v>
      </c>
      <c r="C234" s="13">
        <v>78</v>
      </c>
      <c r="D234" s="13">
        <f t="shared" si="34"/>
        <v>36.599999999999994</v>
      </c>
      <c r="E234" s="13">
        <f t="shared" si="35"/>
        <v>6.1000000000000041</v>
      </c>
      <c r="F234" s="10" t="b">
        <f t="shared" si="28"/>
        <v>0</v>
      </c>
      <c r="G234" s="14" t="str">
        <f>IF(lpg!$E234&gt;15,"LPG","PL")</f>
        <v>PL</v>
      </c>
      <c r="H234" s="11">
        <f t="shared" si="29"/>
        <v>2.34</v>
      </c>
      <c r="I234" s="11">
        <f>ROUND(IF(G234="PL",$R$4*C234/2/100,C234*$R$4/100),2)</f>
        <v>3.51</v>
      </c>
      <c r="J234" s="11">
        <f t="shared" si="30"/>
        <v>34.259999999999991</v>
      </c>
      <c r="K234" s="11">
        <f t="shared" si="31"/>
        <v>2.5900000000000043</v>
      </c>
      <c r="L234" s="21">
        <f t="shared" si="32"/>
        <v>0</v>
      </c>
      <c r="M234" s="21">
        <f t="shared" si="33"/>
        <v>27.409999999999997</v>
      </c>
    </row>
    <row r="235" spans="1:13" x14ac:dyDescent="0.25">
      <c r="A235" s="9">
        <v>41872</v>
      </c>
      <c r="B235" s="17">
        <f t="shared" si="27"/>
        <v>4</v>
      </c>
      <c r="C235" s="10">
        <v>106</v>
      </c>
      <c r="D235" s="13">
        <f t="shared" si="34"/>
        <v>34.259999999999991</v>
      </c>
      <c r="E235" s="13">
        <f t="shared" si="35"/>
        <v>30</v>
      </c>
      <c r="F235" s="10" t="b">
        <f t="shared" si="28"/>
        <v>0</v>
      </c>
      <c r="G235" s="11" t="str">
        <f>IF(lpg!$E235&gt;15,"LPG","PL")</f>
        <v>LPG</v>
      </c>
      <c r="H235" s="11">
        <f t="shared" si="29"/>
        <v>0</v>
      </c>
      <c r="I235" s="11">
        <f>ROUND(IF(G235="PL",$R$4*C235/2/100,C235*$R$4/100),2)</f>
        <v>9.5399999999999991</v>
      </c>
      <c r="J235" s="11">
        <f t="shared" si="30"/>
        <v>34.259999999999991</v>
      </c>
      <c r="K235" s="11">
        <f t="shared" si="31"/>
        <v>20.46</v>
      </c>
      <c r="L235" s="21">
        <f t="shared" si="32"/>
        <v>10.740000000000009</v>
      </c>
      <c r="M235" s="21">
        <f t="shared" si="33"/>
        <v>0</v>
      </c>
    </row>
    <row r="236" spans="1:13" x14ac:dyDescent="0.25">
      <c r="A236" s="12">
        <v>41873</v>
      </c>
      <c r="B236" s="17">
        <f t="shared" si="27"/>
        <v>5</v>
      </c>
      <c r="C236" s="13">
        <v>124</v>
      </c>
      <c r="D236" s="13">
        <f t="shared" si="34"/>
        <v>45</v>
      </c>
      <c r="E236" s="13">
        <f t="shared" si="35"/>
        <v>20.46</v>
      </c>
      <c r="F236" s="10" t="b">
        <f t="shared" si="28"/>
        <v>0</v>
      </c>
      <c r="G236" s="14" t="str">
        <f>IF(lpg!$E236&gt;15,"LPG","PL")</f>
        <v>LPG</v>
      </c>
      <c r="H236" s="11">
        <f t="shared" si="29"/>
        <v>0</v>
      </c>
      <c r="I236" s="11">
        <f>ROUND(IF(G236="PL",$R$4*C236/2/100,C236*$R$4/100),2)</f>
        <v>11.16</v>
      </c>
      <c r="J236" s="11">
        <f t="shared" si="30"/>
        <v>45</v>
      </c>
      <c r="K236" s="11">
        <f t="shared" si="31"/>
        <v>9.3000000000000007</v>
      </c>
      <c r="L236" s="21">
        <f t="shared" si="32"/>
        <v>0</v>
      </c>
      <c r="M236" s="21">
        <f t="shared" si="33"/>
        <v>0</v>
      </c>
    </row>
    <row r="237" spans="1:13" x14ac:dyDescent="0.25">
      <c r="A237" s="9">
        <v>41874</v>
      </c>
      <c r="B237" s="17">
        <f t="shared" si="27"/>
        <v>6</v>
      </c>
      <c r="C237" s="10">
        <v>97</v>
      </c>
      <c r="D237" s="13">
        <f t="shared" si="34"/>
        <v>45</v>
      </c>
      <c r="E237" s="13">
        <f t="shared" si="35"/>
        <v>9.3000000000000007</v>
      </c>
      <c r="F237" s="10" t="b">
        <f t="shared" si="28"/>
        <v>0</v>
      </c>
      <c r="G237" s="11" t="str">
        <f>IF(lpg!$E237&gt;15,"LPG","PL")</f>
        <v>PL</v>
      </c>
      <c r="H237" s="11">
        <f t="shared" si="29"/>
        <v>2.91</v>
      </c>
      <c r="I237" s="11">
        <f>ROUND(IF(G237="PL",$R$4*C237/2/100,C237*$R$4/100),2)</f>
        <v>4.37</v>
      </c>
      <c r="J237" s="11">
        <f t="shared" si="30"/>
        <v>42.09</v>
      </c>
      <c r="K237" s="11">
        <f t="shared" si="31"/>
        <v>4.9300000000000006</v>
      </c>
      <c r="L237" s="21">
        <f t="shared" si="32"/>
        <v>0</v>
      </c>
      <c r="M237" s="21">
        <f t="shared" si="33"/>
        <v>25.07</v>
      </c>
    </row>
    <row r="238" spans="1:13" x14ac:dyDescent="0.25">
      <c r="A238" s="12">
        <v>41875</v>
      </c>
      <c r="B238" s="17">
        <f t="shared" si="27"/>
        <v>7</v>
      </c>
      <c r="C238" s="13">
        <v>45</v>
      </c>
      <c r="D238" s="13">
        <f t="shared" si="34"/>
        <v>42.09</v>
      </c>
      <c r="E238" s="13">
        <f t="shared" si="35"/>
        <v>30</v>
      </c>
      <c r="F238" s="10" t="b">
        <f t="shared" si="28"/>
        <v>0</v>
      </c>
      <c r="G238" s="14" t="str">
        <f>IF(lpg!$E238&gt;15,"LPG","PL")</f>
        <v>LPG</v>
      </c>
      <c r="H238" s="11">
        <f t="shared" si="29"/>
        <v>0</v>
      </c>
      <c r="I238" s="11">
        <f>ROUND(IF(G238="PL",$R$4*C238/2/100,C238*$R$4/100),2)</f>
        <v>4.05</v>
      </c>
      <c r="J238" s="11">
        <f t="shared" si="30"/>
        <v>42.09</v>
      </c>
      <c r="K238" s="11">
        <f t="shared" si="31"/>
        <v>25.95</v>
      </c>
      <c r="L238" s="21">
        <f t="shared" si="32"/>
        <v>0</v>
      </c>
      <c r="M238" s="21">
        <f t="shared" si="33"/>
        <v>0</v>
      </c>
    </row>
    <row r="239" spans="1:13" x14ac:dyDescent="0.25">
      <c r="A239" s="9">
        <v>41876</v>
      </c>
      <c r="B239" s="17">
        <f t="shared" si="27"/>
        <v>1</v>
      </c>
      <c r="C239" s="10">
        <v>132</v>
      </c>
      <c r="D239" s="13">
        <f t="shared" si="34"/>
        <v>42.09</v>
      </c>
      <c r="E239" s="13">
        <f t="shared" si="35"/>
        <v>25.95</v>
      </c>
      <c r="F239" s="10" t="b">
        <f t="shared" si="28"/>
        <v>0</v>
      </c>
      <c r="G239" s="11" t="str">
        <f>IF(lpg!$E239&gt;15,"LPG","PL")</f>
        <v>LPG</v>
      </c>
      <c r="H239" s="11">
        <f t="shared" si="29"/>
        <v>0</v>
      </c>
      <c r="I239" s="11">
        <f>ROUND(IF(G239="PL",$R$4*C239/2/100,C239*$R$4/100),2)</f>
        <v>11.88</v>
      </c>
      <c r="J239" s="11">
        <f t="shared" si="30"/>
        <v>42.09</v>
      </c>
      <c r="K239" s="11">
        <f t="shared" si="31"/>
        <v>14.069999999999999</v>
      </c>
      <c r="L239" s="21">
        <f t="shared" si="32"/>
        <v>0</v>
      </c>
      <c r="M239" s="21">
        <f t="shared" si="33"/>
        <v>0</v>
      </c>
    </row>
    <row r="240" spans="1:13" x14ac:dyDescent="0.25">
      <c r="A240" s="12">
        <v>41877</v>
      </c>
      <c r="B240" s="17">
        <f t="shared" si="27"/>
        <v>2</v>
      </c>
      <c r="C240" s="13">
        <v>107</v>
      </c>
      <c r="D240" s="13">
        <f t="shared" si="34"/>
        <v>42.09</v>
      </c>
      <c r="E240" s="13">
        <f t="shared" si="35"/>
        <v>14.069999999999999</v>
      </c>
      <c r="F240" s="10" t="b">
        <f t="shared" si="28"/>
        <v>0</v>
      </c>
      <c r="G240" s="14" t="str">
        <f>IF(lpg!$E240&gt;15,"LPG","PL")</f>
        <v>PL</v>
      </c>
      <c r="H240" s="11">
        <f t="shared" si="29"/>
        <v>3.21</v>
      </c>
      <c r="I240" s="11">
        <f>ROUND(IF(G240="PL",$R$4*C240/2/100,C240*$R$4/100),2)</f>
        <v>4.82</v>
      </c>
      <c r="J240" s="11">
        <f t="shared" si="30"/>
        <v>38.880000000000003</v>
      </c>
      <c r="K240" s="11">
        <f t="shared" si="31"/>
        <v>9.2499999999999982</v>
      </c>
      <c r="L240" s="21">
        <f t="shared" si="32"/>
        <v>0</v>
      </c>
      <c r="M240" s="21">
        <f t="shared" si="33"/>
        <v>0</v>
      </c>
    </row>
    <row r="241" spans="1:13" x14ac:dyDescent="0.25">
      <c r="A241" s="9">
        <v>41878</v>
      </c>
      <c r="B241" s="17">
        <f t="shared" si="27"/>
        <v>3</v>
      </c>
      <c r="C241" s="10">
        <v>54</v>
      </c>
      <c r="D241" s="13">
        <f t="shared" si="34"/>
        <v>38.880000000000003</v>
      </c>
      <c r="E241" s="13">
        <f t="shared" si="35"/>
        <v>9.2499999999999982</v>
      </c>
      <c r="F241" s="10" t="b">
        <f t="shared" si="28"/>
        <v>0</v>
      </c>
      <c r="G241" s="11" t="str">
        <f>IF(lpg!$E241&gt;15,"LPG","PL")</f>
        <v>PL</v>
      </c>
      <c r="H241" s="11">
        <f t="shared" si="29"/>
        <v>1.62</v>
      </c>
      <c r="I241" s="11">
        <f>ROUND(IF(G241="PL",$R$4*C241/2/100,C241*$R$4/100),2)</f>
        <v>2.4300000000000002</v>
      </c>
      <c r="J241" s="11">
        <f t="shared" si="30"/>
        <v>37.260000000000005</v>
      </c>
      <c r="K241" s="11">
        <f t="shared" si="31"/>
        <v>6.8199999999999985</v>
      </c>
      <c r="L241" s="21">
        <f t="shared" si="32"/>
        <v>0</v>
      </c>
      <c r="M241" s="21">
        <f t="shared" si="33"/>
        <v>0</v>
      </c>
    </row>
    <row r="242" spans="1:13" x14ac:dyDescent="0.25">
      <c r="A242" s="12">
        <v>41879</v>
      </c>
      <c r="B242" s="17">
        <f t="shared" si="27"/>
        <v>4</v>
      </c>
      <c r="C242" s="13">
        <v>116</v>
      </c>
      <c r="D242" s="13">
        <f t="shared" si="34"/>
        <v>37.260000000000005</v>
      </c>
      <c r="E242" s="13">
        <f t="shared" si="35"/>
        <v>6.8199999999999985</v>
      </c>
      <c r="F242" s="10" t="b">
        <f t="shared" si="28"/>
        <v>0</v>
      </c>
      <c r="G242" s="14" t="str">
        <f>IF(lpg!$E242&gt;15,"LPG","PL")</f>
        <v>PL</v>
      </c>
      <c r="H242" s="11">
        <f t="shared" si="29"/>
        <v>3.48</v>
      </c>
      <c r="I242" s="11">
        <f>ROUND(IF(G242="PL",$R$4*C242/2/100,C242*$R$4/100),2)</f>
        <v>5.22</v>
      </c>
      <c r="J242" s="11">
        <f t="shared" si="30"/>
        <v>33.780000000000008</v>
      </c>
      <c r="K242" s="11">
        <f t="shared" si="31"/>
        <v>1.5999999999999988</v>
      </c>
      <c r="L242" s="21">
        <f t="shared" si="32"/>
        <v>11.219999999999992</v>
      </c>
      <c r="M242" s="21">
        <f t="shared" si="33"/>
        <v>28.400000000000002</v>
      </c>
    </row>
    <row r="243" spans="1:13" x14ac:dyDescent="0.25">
      <c r="A243" s="9">
        <v>41880</v>
      </c>
      <c r="B243" s="17">
        <f t="shared" si="27"/>
        <v>5</v>
      </c>
      <c r="C243" s="10">
        <v>99</v>
      </c>
      <c r="D243" s="13">
        <f t="shared" si="34"/>
        <v>45</v>
      </c>
      <c r="E243" s="13">
        <f t="shared" si="35"/>
        <v>30</v>
      </c>
      <c r="F243" s="10" t="b">
        <f t="shared" si="28"/>
        <v>0</v>
      </c>
      <c r="G243" s="11" t="str">
        <f>IF(lpg!$E243&gt;15,"LPG","PL")</f>
        <v>LPG</v>
      </c>
      <c r="H243" s="11">
        <f t="shared" si="29"/>
        <v>0</v>
      </c>
      <c r="I243" s="11">
        <f>ROUND(IF(G243="PL",$R$4*C243/2/100,C243*$R$4/100),2)</f>
        <v>8.91</v>
      </c>
      <c r="J243" s="11">
        <f t="shared" si="30"/>
        <v>45</v>
      </c>
      <c r="K243" s="11">
        <f t="shared" si="31"/>
        <v>21.09</v>
      </c>
      <c r="L243" s="21">
        <f t="shared" si="32"/>
        <v>0</v>
      </c>
      <c r="M243" s="21">
        <f t="shared" si="33"/>
        <v>0</v>
      </c>
    </row>
    <row r="244" spans="1:13" x14ac:dyDescent="0.25">
      <c r="A244" s="12">
        <v>41881</v>
      </c>
      <c r="B244" s="17">
        <f t="shared" si="27"/>
        <v>6</v>
      </c>
      <c r="C244" s="13">
        <v>29</v>
      </c>
      <c r="D244" s="13">
        <f t="shared" si="34"/>
        <v>45</v>
      </c>
      <c r="E244" s="13">
        <f t="shared" si="35"/>
        <v>21.09</v>
      </c>
      <c r="F244" s="10" t="b">
        <f t="shared" si="28"/>
        <v>0</v>
      </c>
      <c r="G244" s="14" t="str">
        <f>IF(lpg!$E244&gt;15,"LPG","PL")</f>
        <v>LPG</v>
      </c>
      <c r="H244" s="11">
        <f t="shared" si="29"/>
        <v>0</v>
      </c>
      <c r="I244" s="11">
        <f>ROUND(IF(G244="PL",$R$4*C244/2/100,C244*$R$4/100),2)</f>
        <v>2.61</v>
      </c>
      <c r="J244" s="11">
        <f t="shared" si="30"/>
        <v>45</v>
      </c>
      <c r="K244" s="11">
        <f t="shared" si="31"/>
        <v>18.48</v>
      </c>
      <c r="L244" s="21">
        <f t="shared" si="32"/>
        <v>0</v>
      </c>
      <c r="M244" s="21">
        <f t="shared" si="33"/>
        <v>0</v>
      </c>
    </row>
    <row r="245" spans="1:13" x14ac:dyDescent="0.25">
      <c r="A245" s="9">
        <v>41882</v>
      </c>
      <c r="B245" s="17">
        <f t="shared" si="27"/>
        <v>7</v>
      </c>
      <c r="C245" s="10">
        <v>72</v>
      </c>
      <c r="D245" s="13">
        <f t="shared" si="34"/>
        <v>45</v>
      </c>
      <c r="E245" s="13">
        <f t="shared" si="35"/>
        <v>18.48</v>
      </c>
      <c r="F245" s="10" t="b">
        <f t="shared" si="28"/>
        <v>0</v>
      </c>
      <c r="G245" s="11" t="str">
        <f>IF(lpg!$E245&gt;15,"LPG","PL")</f>
        <v>LPG</v>
      </c>
      <c r="H245" s="11">
        <f t="shared" si="29"/>
        <v>0</v>
      </c>
      <c r="I245" s="11">
        <f>ROUND(IF(G245="PL",$R$4*C245/2/100,C245*$R$4/100),2)</f>
        <v>6.48</v>
      </c>
      <c r="J245" s="11">
        <f t="shared" si="30"/>
        <v>45</v>
      </c>
      <c r="K245" s="11">
        <f t="shared" si="31"/>
        <v>12</v>
      </c>
      <c r="L245" s="21">
        <f t="shared" si="32"/>
        <v>0</v>
      </c>
      <c r="M245" s="21">
        <f t="shared" si="33"/>
        <v>0</v>
      </c>
    </row>
    <row r="246" spans="1:13" x14ac:dyDescent="0.25">
      <c r="A246" s="12">
        <v>41883</v>
      </c>
      <c r="B246" s="17">
        <f t="shared" si="27"/>
        <v>1</v>
      </c>
      <c r="C246" s="13">
        <v>94</v>
      </c>
      <c r="D246" s="13">
        <f t="shared" si="34"/>
        <v>45</v>
      </c>
      <c r="E246" s="13">
        <f t="shared" si="35"/>
        <v>12</v>
      </c>
      <c r="F246" s="10" t="b">
        <f t="shared" si="28"/>
        <v>0</v>
      </c>
      <c r="G246" s="14" t="str">
        <f>IF(lpg!$E246&gt;15,"LPG","PL")</f>
        <v>PL</v>
      </c>
      <c r="H246" s="11">
        <f t="shared" si="29"/>
        <v>2.82</v>
      </c>
      <c r="I246" s="11">
        <f>ROUND(IF(G246="PL",$R$4*C246/2/100,C246*$R$4/100),2)</f>
        <v>4.2300000000000004</v>
      </c>
      <c r="J246" s="11">
        <f t="shared" si="30"/>
        <v>42.18</v>
      </c>
      <c r="K246" s="11">
        <f t="shared" si="31"/>
        <v>7.77</v>
      </c>
      <c r="L246" s="21">
        <f t="shared" si="32"/>
        <v>0</v>
      </c>
      <c r="M246" s="21">
        <f t="shared" si="33"/>
        <v>0</v>
      </c>
    </row>
    <row r="247" spans="1:13" x14ac:dyDescent="0.25">
      <c r="A247" s="9">
        <v>41884</v>
      </c>
      <c r="B247" s="17">
        <f t="shared" si="27"/>
        <v>2</v>
      </c>
      <c r="C247" s="10">
        <v>97</v>
      </c>
      <c r="D247" s="13">
        <f t="shared" si="34"/>
        <v>42.18</v>
      </c>
      <c r="E247" s="13">
        <f t="shared" si="35"/>
        <v>7.77</v>
      </c>
      <c r="F247" s="10" t="b">
        <f t="shared" si="28"/>
        <v>0</v>
      </c>
      <c r="G247" s="11" t="str">
        <f>IF(lpg!$E247&gt;15,"LPG","PL")</f>
        <v>PL</v>
      </c>
      <c r="H247" s="11">
        <f t="shared" si="29"/>
        <v>2.91</v>
      </c>
      <c r="I247" s="11">
        <f>ROUND(IF(G247="PL",$R$4*C247/2/100,C247*$R$4/100),2)</f>
        <v>4.37</v>
      </c>
      <c r="J247" s="11">
        <f t="shared" si="30"/>
        <v>39.269999999999996</v>
      </c>
      <c r="K247" s="11">
        <f t="shared" si="31"/>
        <v>3.3999999999999995</v>
      </c>
      <c r="L247" s="21">
        <f t="shared" si="32"/>
        <v>0</v>
      </c>
      <c r="M247" s="21">
        <f t="shared" si="33"/>
        <v>26.6</v>
      </c>
    </row>
    <row r="248" spans="1:13" x14ac:dyDescent="0.25">
      <c r="A248" s="12">
        <v>41885</v>
      </c>
      <c r="B248" s="17">
        <f t="shared" si="27"/>
        <v>3</v>
      </c>
      <c r="C248" s="13">
        <v>138</v>
      </c>
      <c r="D248" s="13">
        <f t="shared" si="34"/>
        <v>39.269999999999996</v>
      </c>
      <c r="E248" s="13">
        <f t="shared" si="35"/>
        <v>30</v>
      </c>
      <c r="F248" s="10" t="b">
        <f t="shared" si="28"/>
        <v>0</v>
      </c>
      <c r="G248" s="14" t="str">
        <f>IF(lpg!$E248&gt;15,"LPG","PL")</f>
        <v>LPG</v>
      </c>
      <c r="H248" s="11">
        <f t="shared" si="29"/>
        <v>0</v>
      </c>
      <c r="I248" s="11">
        <f>ROUND(IF(G248="PL",$R$4*C248/2/100,C248*$R$4/100),2)</f>
        <v>12.42</v>
      </c>
      <c r="J248" s="11">
        <f t="shared" si="30"/>
        <v>39.269999999999996</v>
      </c>
      <c r="K248" s="11">
        <f t="shared" si="31"/>
        <v>17.579999999999998</v>
      </c>
      <c r="L248" s="21">
        <f t="shared" si="32"/>
        <v>0</v>
      </c>
      <c r="M248" s="21">
        <f t="shared" si="33"/>
        <v>0</v>
      </c>
    </row>
    <row r="249" spans="1:13" x14ac:dyDescent="0.25">
      <c r="A249" s="9">
        <v>41886</v>
      </c>
      <c r="B249" s="17">
        <f t="shared" si="27"/>
        <v>4</v>
      </c>
      <c r="C249" s="10">
        <v>60</v>
      </c>
      <c r="D249" s="13">
        <f t="shared" si="34"/>
        <v>39.269999999999996</v>
      </c>
      <c r="E249" s="13">
        <f t="shared" si="35"/>
        <v>17.579999999999998</v>
      </c>
      <c r="F249" s="10" t="b">
        <f t="shared" si="28"/>
        <v>0</v>
      </c>
      <c r="G249" s="11" t="str">
        <f>IF(lpg!$E249&gt;15,"LPG","PL")</f>
        <v>LPG</v>
      </c>
      <c r="H249" s="11">
        <f t="shared" si="29"/>
        <v>0</v>
      </c>
      <c r="I249" s="11">
        <f>ROUND(IF(G249="PL",$R$4*C249/2/100,C249*$R$4/100),2)</f>
        <v>5.4</v>
      </c>
      <c r="J249" s="11">
        <f t="shared" si="30"/>
        <v>39.269999999999996</v>
      </c>
      <c r="K249" s="11">
        <f t="shared" si="31"/>
        <v>12.179999999999998</v>
      </c>
      <c r="L249" s="21">
        <f t="shared" si="32"/>
        <v>5.730000000000004</v>
      </c>
      <c r="M249" s="21">
        <f t="shared" si="33"/>
        <v>0</v>
      </c>
    </row>
    <row r="250" spans="1:13" x14ac:dyDescent="0.25">
      <c r="A250" s="12">
        <v>41887</v>
      </c>
      <c r="B250" s="17">
        <f t="shared" si="27"/>
        <v>5</v>
      </c>
      <c r="C250" s="13">
        <v>144</v>
      </c>
      <c r="D250" s="13">
        <f t="shared" si="34"/>
        <v>45</v>
      </c>
      <c r="E250" s="13">
        <f t="shared" si="35"/>
        <v>12.179999999999998</v>
      </c>
      <c r="F250" s="10" t="b">
        <f t="shared" si="28"/>
        <v>0</v>
      </c>
      <c r="G250" s="14" t="str">
        <f>IF(lpg!$E250&gt;15,"LPG","PL")</f>
        <v>PL</v>
      </c>
      <c r="H250" s="11">
        <f t="shared" si="29"/>
        <v>4.32</v>
      </c>
      <c r="I250" s="11">
        <f>ROUND(IF(G250="PL",$R$4*C250/2/100,C250*$R$4/100),2)</f>
        <v>6.48</v>
      </c>
      <c r="J250" s="11">
        <f t="shared" si="30"/>
        <v>40.68</v>
      </c>
      <c r="K250" s="11">
        <f t="shared" si="31"/>
        <v>5.6999999999999975</v>
      </c>
      <c r="L250" s="21">
        <f t="shared" si="32"/>
        <v>0</v>
      </c>
      <c r="M250" s="21">
        <f t="shared" si="33"/>
        <v>0</v>
      </c>
    </row>
    <row r="251" spans="1:13" x14ac:dyDescent="0.25">
      <c r="A251" s="9">
        <v>41888</v>
      </c>
      <c r="B251" s="17">
        <f t="shared" si="27"/>
        <v>6</v>
      </c>
      <c r="C251" s="10">
        <v>49</v>
      </c>
      <c r="D251" s="13">
        <f t="shared" si="34"/>
        <v>40.68</v>
      </c>
      <c r="E251" s="13">
        <f t="shared" si="35"/>
        <v>5.6999999999999975</v>
      </c>
      <c r="F251" s="10" t="b">
        <f t="shared" si="28"/>
        <v>0</v>
      </c>
      <c r="G251" s="11" t="str">
        <f>IF(lpg!$E251&gt;15,"LPG","PL")</f>
        <v>PL</v>
      </c>
      <c r="H251" s="11">
        <f t="shared" si="29"/>
        <v>1.47</v>
      </c>
      <c r="I251" s="11">
        <f>ROUND(IF(G251="PL",$R$4*C251/2/100,C251*$R$4/100),2)</f>
        <v>2.21</v>
      </c>
      <c r="J251" s="11">
        <f t="shared" si="30"/>
        <v>39.21</v>
      </c>
      <c r="K251" s="11">
        <f t="shared" si="31"/>
        <v>3.4899999999999975</v>
      </c>
      <c r="L251" s="21">
        <f t="shared" si="32"/>
        <v>0</v>
      </c>
      <c r="M251" s="21">
        <f t="shared" si="33"/>
        <v>26.51</v>
      </c>
    </row>
    <row r="252" spans="1:13" x14ac:dyDescent="0.25">
      <c r="A252" s="12">
        <v>41889</v>
      </c>
      <c r="B252" s="17">
        <f t="shared" si="27"/>
        <v>7</v>
      </c>
      <c r="C252" s="13">
        <v>125</v>
      </c>
      <c r="D252" s="13">
        <f t="shared" si="34"/>
        <v>39.21</v>
      </c>
      <c r="E252" s="13">
        <f t="shared" si="35"/>
        <v>30</v>
      </c>
      <c r="F252" s="10" t="b">
        <f t="shared" si="28"/>
        <v>0</v>
      </c>
      <c r="G252" s="14" t="str">
        <f>IF(lpg!$E252&gt;15,"LPG","PL")</f>
        <v>LPG</v>
      </c>
      <c r="H252" s="11">
        <f t="shared" si="29"/>
        <v>0</v>
      </c>
      <c r="I252" s="11">
        <f>ROUND(IF(G252="PL",$R$4*C252/2/100,C252*$R$4/100),2)</f>
        <v>11.25</v>
      </c>
      <c r="J252" s="11">
        <f t="shared" si="30"/>
        <v>39.21</v>
      </c>
      <c r="K252" s="11">
        <f t="shared" si="31"/>
        <v>18.75</v>
      </c>
      <c r="L252" s="21">
        <f t="shared" si="32"/>
        <v>0</v>
      </c>
      <c r="M252" s="21">
        <f t="shared" si="33"/>
        <v>0</v>
      </c>
    </row>
    <row r="253" spans="1:13" x14ac:dyDescent="0.25">
      <c r="A253" s="9">
        <v>41890</v>
      </c>
      <c r="B253" s="17">
        <f t="shared" si="27"/>
        <v>1</v>
      </c>
      <c r="C253" s="10">
        <v>40</v>
      </c>
      <c r="D253" s="13">
        <f t="shared" si="34"/>
        <v>39.21</v>
      </c>
      <c r="E253" s="13">
        <f t="shared" si="35"/>
        <v>18.75</v>
      </c>
      <c r="F253" s="10" t="b">
        <f t="shared" si="28"/>
        <v>0</v>
      </c>
      <c r="G253" s="11" t="str">
        <f>IF(lpg!$E253&gt;15,"LPG","PL")</f>
        <v>LPG</v>
      </c>
      <c r="H253" s="11">
        <f t="shared" si="29"/>
        <v>0</v>
      </c>
      <c r="I253" s="11">
        <f>ROUND(IF(G253="PL",$R$4*C253/2/100,C253*$R$4/100),2)</f>
        <v>3.6</v>
      </c>
      <c r="J253" s="11">
        <f t="shared" si="30"/>
        <v>39.21</v>
      </c>
      <c r="K253" s="11">
        <f t="shared" si="31"/>
        <v>15.15</v>
      </c>
      <c r="L253" s="21">
        <f t="shared" si="32"/>
        <v>0</v>
      </c>
      <c r="M253" s="21">
        <f t="shared" si="33"/>
        <v>0</v>
      </c>
    </row>
    <row r="254" spans="1:13" x14ac:dyDescent="0.25">
      <c r="A254" s="12">
        <v>41891</v>
      </c>
      <c r="B254" s="17">
        <f t="shared" si="27"/>
        <v>2</v>
      </c>
      <c r="C254" s="13">
        <v>135</v>
      </c>
      <c r="D254" s="13">
        <f t="shared" si="34"/>
        <v>39.21</v>
      </c>
      <c r="E254" s="13">
        <f t="shared" si="35"/>
        <v>15.15</v>
      </c>
      <c r="F254" s="10" t="b">
        <f t="shared" si="28"/>
        <v>0</v>
      </c>
      <c r="G254" s="14" t="str">
        <f>IF(lpg!$E254&gt;15,"LPG","PL")</f>
        <v>LPG</v>
      </c>
      <c r="H254" s="11">
        <f t="shared" si="29"/>
        <v>0</v>
      </c>
      <c r="I254" s="11">
        <f>ROUND(IF(G254="PL",$R$4*C254/2/100,C254*$R$4/100),2)</f>
        <v>12.15</v>
      </c>
      <c r="J254" s="11">
        <f t="shared" si="30"/>
        <v>39.21</v>
      </c>
      <c r="K254" s="11">
        <f t="shared" si="31"/>
        <v>3</v>
      </c>
      <c r="L254" s="21">
        <f t="shared" si="32"/>
        <v>0</v>
      </c>
      <c r="M254" s="21">
        <f t="shared" si="33"/>
        <v>27</v>
      </c>
    </row>
    <row r="255" spans="1:13" x14ac:dyDescent="0.25">
      <c r="A255" s="9">
        <v>41892</v>
      </c>
      <c r="B255" s="17">
        <f t="shared" si="27"/>
        <v>3</v>
      </c>
      <c r="C255" s="10">
        <v>86</v>
      </c>
      <c r="D255" s="13">
        <f t="shared" si="34"/>
        <v>39.21</v>
      </c>
      <c r="E255" s="13">
        <f t="shared" si="35"/>
        <v>30</v>
      </c>
      <c r="F255" s="10" t="b">
        <f t="shared" si="28"/>
        <v>0</v>
      </c>
      <c r="G255" s="11" t="str">
        <f>IF(lpg!$E255&gt;15,"LPG","PL")</f>
        <v>LPG</v>
      </c>
      <c r="H255" s="11">
        <f t="shared" si="29"/>
        <v>0</v>
      </c>
      <c r="I255" s="11">
        <f>ROUND(IF(G255="PL",$R$4*C255/2/100,C255*$R$4/100),2)</f>
        <v>7.74</v>
      </c>
      <c r="J255" s="11">
        <f t="shared" si="30"/>
        <v>39.21</v>
      </c>
      <c r="K255" s="11">
        <f t="shared" si="31"/>
        <v>22.259999999999998</v>
      </c>
      <c r="L255" s="21">
        <f t="shared" si="32"/>
        <v>0</v>
      </c>
      <c r="M255" s="21">
        <f t="shared" si="33"/>
        <v>0</v>
      </c>
    </row>
    <row r="256" spans="1:13" x14ac:dyDescent="0.25">
      <c r="A256" s="12">
        <v>41893</v>
      </c>
      <c r="B256" s="17">
        <f t="shared" si="27"/>
        <v>4</v>
      </c>
      <c r="C256" s="13">
        <v>95</v>
      </c>
      <c r="D256" s="13">
        <f t="shared" si="34"/>
        <v>39.21</v>
      </c>
      <c r="E256" s="13">
        <f t="shared" si="35"/>
        <v>22.259999999999998</v>
      </c>
      <c r="F256" s="10" t="b">
        <f t="shared" si="28"/>
        <v>0</v>
      </c>
      <c r="G256" s="14" t="str">
        <f>IF(lpg!$E256&gt;15,"LPG","PL")</f>
        <v>LPG</v>
      </c>
      <c r="H256" s="11">
        <f t="shared" si="29"/>
        <v>0</v>
      </c>
      <c r="I256" s="11">
        <f>ROUND(IF(G256="PL",$R$4*C256/2/100,C256*$R$4/100),2)</f>
        <v>8.5500000000000007</v>
      </c>
      <c r="J256" s="11">
        <f t="shared" si="30"/>
        <v>39.21</v>
      </c>
      <c r="K256" s="11">
        <f t="shared" si="31"/>
        <v>13.709999999999997</v>
      </c>
      <c r="L256" s="21">
        <f t="shared" si="32"/>
        <v>5.7899999999999991</v>
      </c>
      <c r="M256" s="21">
        <f t="shared" si="33"/>
        <v>0</v>
      </c>
    </row>
    <row r="257" spans="1:13" x14ac:dyDescent="0.25">
      <c r="A257" s="9">
        <v>41894</v>
      </c>
      <c r="B257" s="17">
        <f t="shared" si="27"/>
        <v>5</v>
      </c>
      <c r="C257" s="10">
        <v>42</v>
      </c>
      <c r="D257" s="13">
        <f t="shared" si="34"/>
        <v>45</v>
      </c>
      <c r="E257" s="13">
        <f t="shared" si="35"/>
        <v>13.709999999999997</v>
      </c>
      <c r="F257" s="10" t="b">
        <f t="shared" si="28"/>
        <v>0</v>
      </c>
      <c r="G257" s="11" t="str">
        <f>IF(lpg!$E257&gt;15,"LPG","PL")</f>
        <v>PL</v>
      </c>
      <c r="H257" s="11">
        <f t="shared" si="29"/>
        <v>1.26</v>
      </c>
      <c r="I257" s="11">
        <f>ROUND(IF(G257="PL",$R$4*C257/2/100,C257*$R$4/100),2)</f>
        <v>1.89</v>
      </c>
      <c r="J257" s="11">
        <f t="shared" si="30"/>
        <v>43.74</v>
      </c>
      <c r="K257" s="11">
        <f t="shared" si="31"/>
        <v>11.819999999999997</v>
      </c>
      <c r="L257" s="21">
        <f t="shared" si="32"/>
        <v>0</v>
      </c>
      <c r="M257" s="21">
        <f t="shared" si="33"/>
        <v>0</v>
      </c>
    </row>
    <row r="258" spans="1:13" x14ac:dyDescent="0.25">
      <c r="A258" s="12">
        <v>41895</v>
      </c>
      <c r="B258" s="17">
        <f t="shared" si="27"/>
        <v>6</v>
      </c>
      <c r="C258" s="13">
        <v>82</v>
      </c>
      <c r="D258" s="13">
        <f t="shared" si="34"/>
        <v>43.74</v>
      </c>
      <c r="E258" s="13">
        <f t="shared" si="35"/>
        <v>11.819999999999997</v>
      </c>
      <c r="F258" s="10" t="b">
        <f t="shared" si="28"/>
        <v>0</v>
      </c>
      <c r="G258" s="14" t="str">
        <f>IF(lpg!$E258&gt;15,"LPG","PL")</f>
        <v>PL</v>
      </c>
      <c r="H258" s="11">
        <f t="shared" si="29"/>
        <v>2.46</v>
      </c>
      <c r="I258" s="11">
        <f>ROUND(IF(G258="PL",$R$4*C258/2/100,C258*$R$4/100),2)</f>
        <v>3.69</v>
      </c>
      <c r="J258" s="11">
        <f t="shared" si="30"/>
        <v>41.28</v>
      </c>
      <c r="K258" s="11">
        <f t="shared" si="31"/>
        <v>8.1299999999999972</v>
      </c>
      <c r="L258" s="21">
        <f t="shared" si="32"/>
        <v>0</v>
      </c>
      <c r="M258" s="21">
        <f t="shared" si="33"/>
        <v>0</v>
      </c>
    </row>
    <row r="259" spans="1:13" x14ac:dyDescent="0.25">
      <c r="A259" s="9">
        <v>41896</v>
      </c>
      <c r="B259" s="17">
        <f t="shared" si="27"/>
        <v>7</v>
      </c>
      <c r="C259" s="10">
        <v>26</v>
      </c>
      <c r="D259" s="13">
        <f t="shared" si="34"/>
        <v>41.28</v>
      </c>
      <c r="E259" s="13">
        <f t="shared" si="35"/>
        <v>8.1299999999999972</v>
      </c>
      <c r="F259" s="10" t="b">
        <f t="shared" si="28"/>
        <v>0</v>
      </c>
      <c r="G259" s="11" t="str">
        <f>IF(lpg!$E259&gt;15,"LPG","PL")</f>
        <v>PL</v>
      </c>
      <c r="H259" s="11">
        <f t="shared" si="29"/>
        <v>0.78</v>
      </c>
      <c r="I259" s="11">
        <f>ROUND(IF(G259="PL",$R$4*C259/2/100,C259*$R$4/100),2)</f>
        <v>1.17</v>
      </c>
      <c r="J259" s="11">
        <f t="shared" si="30"/>
        <v>40.5</v>
      </c>
      <c r="K259" s="11">
        <f t="shared" si="31"/>
        <v>6.9599999999999973</v>
      </c>
      <c r="L259" s="21">
        <f t="shared" si="32"/>
        <v>0</v>
      </c>
      <c r="M259" s="21">
        <f t="shared" si="33"/>
        <v>0</v>
      </c>
    </row>
    <row r="260" spans="1:13" x14ac:dyDescent="0.25">
      <c r="A260" s="12">
        <v>41897</v>
      </c>
      <c r="B260" s="17">
        <f t="shared" ref="B260:B323" si="36">WEEKDAY(A260,2)</f>
        <v>1</v>
      </c>
      <c r="C260" s="13">
        <v>114</v>
      </c>
      <c r="D260" s="13">
        <f t="shared" si="34"/>
        <v>40.5</v>
      </c>
      <c r="E260" s="13">
        <f t="shared" si="35"/>
        <v>6.9599999999999973</v>
      </c>
      <c r="F260" s="10" t="b">
        <f t="shared" ref="F260:F323" si="37">E260&lt;5.25</f>
        <v>0</v>
      </c>
      <c r="G260" s="14" t="str">
        <f>IF(lpg!$E260&gt;15,"LPG","PL")</f>
        <v>PL</v>
      </c>
      <c r="H260" s="11">
        <f t="shared" ref="H260:H323" si="38">ROUND(IF(G260="PL",$R$3*C260/2/100,0),2)</f>
        <v>3.42</v>
      </c>
      <c r="I260" s="11">
        <f>ROUND(IF(G260="PL",$R$4*C260/2/100,C260*$R$4/100),2)</f>
        <v>5.13</v>
      </c>
      <c r="J260" s="11">
        <f t="shared" ref="J260:J323" si="39">D260-H260</f>
        <v>37.08</v>
      </c>
      <c r="K260" s="11">
        <f t="shared" ref="K260:K323" si="40">E260-I260</f>
        <v>1.8299999999999974</v>
      </c>
      <c r="L260" s="21">
        <f t="shared" ref="L260:L323" si="41">IF(AND(B260=4,J260&lt;40),$Q$3-J260,0)</f>
        <v>0</v>
      </c>
      <c r="M260" s="21">
        <f t="shared" ref="M260:M323" si="42">IF(K260&lt;5,$Q$4-K260,0)</f>
        <v>28.17</v>
      </c>
    </row>
    <row r="261" spans="1:13" x14ac:dyDescent="0.25">
      <c r="A261" s="9">
        <v>41898</v>
      </c>
      <c r="B261" s="17">
        <f t="shared" si="36"/>
        <v>2</v>
      </c>
      <c r="C261" s="10">
        <v>49</v>
      </c>
      <c r="D261" s="13">
        <f t="shared" ref="D261:D324" si="43">J260+L260</f>
        <v>37.08</v>
      </c>
      <c r="E261" s="13">
        <f t="shared" ref="E261:E324" si="44">K260+M260</f>
        <v>30</v>
      </c>
      <c r="F261" s="10" t="b">
        <f t="shared" si="37"/>
        <v>0</v>
      </c>
      <c r="G261" s="11" t="str">
        <f>IF(lpg!$E261&gt;15,"LPG","PL")</f>
        <v>LPG</v>
      </c>
      <c r="H261" s="11">
        <f t="shared" si="38"/>
        <v>0</v>
      </c>
      <c r="I261" s="11">
        <f>ROUND(IF(G261="PL",$R$4*C261/2/100,C261*$R$4/100),2)</f>
        <v>4.41</v>
      </c>
      <c r="J261" s="11">
        <f t="shared" si="39"/>
        <v>37.08</v>
      </c>
      <c r="K261" s="11">
        <f t="shared" si="40"/>
        <v>25.59</v>
      </c>
      <c r="L261" s="21">
        <f t="shared" si="41"/>
        <v>0</v>
      </c>
      <c r="M261" s="21">
        <f t="shared" si="42"/>
        <v>0</v>
      </c>
    </row>
    <row r="262" spans="1:13" x14ac:dyDescent="0.25">
      <c r="A262" s="12">
        <v>41899</v>
      </c>
      <c r="B262" s="17">
        <f t="shared" si="36"/>
        <v>3</v>
      </c>
      <c r="C262" s="13">
        <v>138</v>
      </c>
      <c r="D262" s="13">
        <f t="shared" si="43"/>
        <v>37.08</v>
      </c>
      <c r="E262" s="13">
        <f t="shared" si="44"/>
        <v>25.59</v>
      </c>
      <c r="F262" s="10" t="b">
        <f t="shared" si="37"/>
        <v>0</v>
      </c>
      <c r="G262" s="14" t="str">
        <f>IF(lpg!$E262&gt;15,"LPG","PL")</f>
        <v>LPG</v>
      </c>
      <c r="H262" s="11">
        <f t="shared" si="38"/>
        <v>0</v>
      </c>
      <c r="I262" s="11">
        <f>ROUND(IF(G262="PL",$R$4*C262/2/100,C262*$R$4/100),2)</f>
        <v>12.42</v>
      </c>
      <c r="J262" s="11">
        <f t="shared" si="39"/>
        <v>37.08</v>
      </c>
      <c r="K262" s="11">
        <f t="shared" si="40"/>
        <v>13.17</v>
      </c>
      <c r="L262" s="21">
        <f t="shared" si="41"/>
        <v>0</v>
      </c>
      <c r="M262" s="21">
        <f t="shared" si="42"/>
        <v>0</v>
      </c>
    </row>
    <row r="263" spans="1:13" x14ac:dyDescent="0.25">
      <c r="A263" s="9">
        <v>41900</v>
      </c>
      <c r="B263" s="17">
        <f t="shared" si="36"/>
        <v>4</v>
      </c>
      <c r="C263" s="10">
        <v>47</v>
      </c>
      <c r="D263" s="13">
        <f t="shared" si="43"/>
        <v>37.08</v>
      </c>
      <c r="E263" s="13">
        <f t="shared" si="44"/>
        <v>13.17</v>
      </c>
      <c r="F263" s="10" t="b">
        <f t="shared" si="37"/>
        <v>0</v>
      </c>
      <c r="G263" s="11" t="str">
        <f>IF(lpg!$E263&gt;15,"LPG","PL")</f>
        <v>PL</v>
      </c>
      <c r="H263" s="11">
        <f t="shared" si="38"/>
        <v>1.41</v>
      </c>
      <c r="I263" s="11">
        <f>ROUND(IF(G263="PL",$R$4*C263/2/100,C263*$R$4/100),2)</f>
        <v>2.12</v>
      </c>
      <c r="J263" s="11">
        <f t="shared" si="39"/>
        <v>35.67</v>
      </c>
      <c r="K263" s="11">
        <f t="shared" si="40"/>
        <v>11.05</v>
      </c>
      <c r="L263" s="21">
        <f t="shared" si="41"/>
        <v>9.3299999999999983</v>
      </c>
      <c r="M263" s="21">
        <f t="shared" si="42"/>
        <v>0</v>
      </c>
    </row>
    <row r="264" spans="1:13" x14ac:dyDescent="0.25">
      <c r="A264" s="12">
        <v>41901</v>
      </c>
      <c r="B264" s="17">
        <f t="shared" si="36"/>
        <v>5</v>
      </c>
      <c r="C264" s="13">
        <v>85</v>
      </c>
      <c r="D264" s="13">
        <f t="shared" si="43"/>
        <v>45</v>
      </c>
      <c r="E264" s="13">
        <f t="shared" si="44"/>
        <v>11.05</v>
      </c>
      <c r="F264" s="10" t="b">
        <f t="shared" si="37"/>
        <v>0</v>
      </c>
      <c r="G264" s="14" t="str">
        <f>IF(lpg!$E264&gt;15,"LPG","PL")</f>
        <v>PL</v>
      </c>
      <c r="H264" s="11">
        <f t="shared" si="38"/>
        <v>2.5499999999999998</v>
      </c>
      <c r="I264" s="11">
        <f>ROUND(IF(G264="PL",$R$4*C264/2/100,C264*$R$4/100),2)</f>
        <v>3.83</v>
      </c>
      <c r="J264" s="11">
        <f t="shared" si="39"/>
        <v>42.45</v>
      </c>
      <c r="K264" s="11">
        <f t="shared" si="40"/>
        <v>7.2200000000000006</v>
      </c>
      <c r="L264" s="21">
        <f t="shared" si="41"/>
        <v>0</v>
      </c>
      <c r="M264" s="21">
        <f t="shared" si="42"/>
        <v>0</v>
      </c>
    </row>
    <row r="265" spans="1:13" x14ac:dyDescent="0.25">
      <c r="A265" s="9">
        <v>41902</v>
      </c>
      <c r="B265" s="17">
        <f t="shared" si="36"/>
        <v>6</v>
      </c>
      <c r="C265" s="10">
        <v>50</v>
      </c>
      <c r="D265" s="13">
        <f t="shared" si="43"/>
        <v>42.45</v>
      </c>
      <c r="E265" s="13">
        <f t="shared" si="44"/>
        <v>7.2200000000000006</v>
      </c>
      <c r="F265" s="10" t="b">
        <f t="shared" si="37"/>
        <v>0</v>
      </c>
      <c r="G265" s="11" t="str">
        <f>IF(lpg!$E265&gt;15,"LPG","PL")</f>
        <v>PL</v>
      </c>
      <c r="H265" s="11">
        <f t="shared" si="38"/>
        <v>1.5</v>
      </c>
      <c r="I265" s="11">
        <f>ROUND(IF(G265="PL",$R$4*C265/2/100,C265*$R$4/100),2)</f>
        <v>2.25</v>
      </c>
      <c r="J265" s="11">
        <f t="shared" si="39"/>
        <v>40.950000000000003</v>
      </c>
      <c r="K265" s="11">
        <f t="shared" si="40"/>
        <v>4.9700000000000006</v>
      </c>
      <c r="L265" s="21">
        <f t="shared" si="41"/>
        <v>0</v>
      </c>
      <c r="M265" s="21">
        <f t="shared" si="42"/>
        <v>25.03</v>
      </c>
    </row>
    <row r="266" spans="1:13" x14ac:dyDescent="0.25">
      <c r="A266" s="12">
        <v>41903</v>
      </c>
      <c r="B266" s="17">
        <f t="shared" si="36"/>
        <v>7</v>
      </c>
      <c r="C266" s="13">
        <v>133</v>
      </c>
      <c r="D266" s="13">
        <f t="shared" si="43"/>
        <v>40.950000000000003</v>
      </c>
      <c r="E266" s="13">
        <f t="shared" si="44"/>
        <v>30</v>
      </c>
      <c r="F266" s="10" t="b">
        <f t="shared" si="37"/>
        <v>0</v>
      </c>
      <c r="G266" s="14" t="str">
        <f>IF(lpg!$E266&gt;15,"LPG","PL")</f>
        <v>LPG</v>
      </c>
      <c r="H266" s="11">
        <f t="shared" si="38"/>
        <v>0</v>
      </c>
      <c r="I266" s="11">
        <f>ROUND(IF(G266="PL",$R$4*C266/2/100,C266*$R$4/100),2)</f>
        <v>11.97</v>
      </c>
      <c r="J266" s="11">
        <f t="shared" si="39"/>
        <v>40.950000000000003</v>
      </c>
      <c r="K266" s="11">
        <f t="shared" si="40"/>
        <v>18.03</v>
      </c>
      <c r="L266" s="21">
        <f t="shared" si="41"/>
        <v>0</v>
      </c>
      <c r="M266" s="21">
        <f t="shared" si="42"/>
        <v>0</v>
      </c>
    </row>
    <row r="267" spans="1:13" x14ac:dyDescent="0.25">
      <c r="A267" s="9">
        <v>41904</v>
      </c>
      <c r="B267" s="17">
        <f t="shared" si="36"/>
        <v>1</v>
      </c>
      <c r="C267" s="10">
        <v>128</v>
      </c>
      <c r="D267" s="13">
        <f t="shared" si="43"/>
        <v>40.950000000000003</v>
      </c>
      <c r="E267" s="13">
        <f t="shared" si="44"/>
        <v>18.03</v>
      </c>
      <c r="F267" s="10" t="b">
        <f t="shared" si="37"/>
        <v>0</v>
      </c>
      <c r="G267" s="11" t="str">
        <f>IF(lpg!$E267&gt;15,"LPG","PL")</f>
        <v>LPG</v>
      </c>
      <c r="H267" s="11">
        <f t="shared" si="38"/>
        <v>0</v>
      </c>
      <c r="I267" s="11">
        <f>ROUND(IF(G267="PL",$R$4*C267/2/100,C267*$R$4/100),2)</f>
        <v>11.52</v>
      </c>
      <c r="J267" s="11">
        <f t="shared" si="39"/>
        <v>40.950000000000003</v>
      </c>
      <c r="K267" s="11">
        <f t="shared" si="40"/>
        <v>6.5100000000000016</v>
      </c>
      <c r="L267" s="21">
        <f t="shared" si="41"/>
        <v>0</v>
      </c>
      <c r="M267" s="21">
        <f t="shared" si="42"/>
        <v>0</v>
      </c>
    </row>
    <row r="268" spans="1:13" x14ac:dyDescent="0.25">
      <c r="A268" s="12">
        <v>41905</v>
      </c>
      <c r="B268" s="17">
        <f t="shared" si="36"/>
        <v>2</v>
      </c>
      <c r="C268" s="13">
        <v>138</v>
      </c>
      <c r="D268" s="13">
        <f t="shared" si="43"/>
        <v>40.950000000000003</v>
      </c>
      <c r="E268" s="13">
        <f t="shared" si="44"/>
        <v>6.5100000000000016</v>
      </c>
      <c r="F268" s="10" t="b">
        <f t="shared" si="37"/>
        <v>0</v>
      </c>
      <c r="G268" s="14" t="str">
        <f>IF(lpg!$E268&gt;15,"LPG","PL")</f>
        <v>PL</v>
      </c>
      <c r="H268" s="11">
        <f t="shared" si="38"/>
        <v>4.1399999999999997</v>
      </c>
      <c r="I268" s="11">
        <f>ROUND(IF(G268="PL",$R$4*C268/2/100,C268*$R$4/100),2)</f>
        <v>6.21</v>
      </c>
      <c r="J268" s="11">
        <f t="shared" si="39"/>
        <v>36.81</v>
      </c>
      <c r="K268" s="11">
        <f t="shared" si="40"/>
        <v>0.3000000000000016</v>
      </c>
      <c r="L268" s="21">
        <f t="shared" si="41"/>
        <v>0</v>
      </c>
      <c r="M268" s="21">
        <f t="shared" si="42"/>
        <v>29.7</v>
      </c>
    </row>
    <row r="269" spans="1:13" x14ac:dyDescent="0.25">
      <c r="A269" s="9">
        <v>41906</v>
      </c>
      <c r="B269" s="17">
        <f t="shared" si="36"/>
        <v>3</v>
      </c>
      <c r="C269" s="10">
        <v>25</v>
      </c>
      <c r="D269" s="13">
        <f t="shared" si="43"/>
        <v>36.81</v>
      </c>
      <c r="E269" s="13">
        <f t="shared" si="44"/>
        <v>30</v>
      </c>
      <c r="F269" s="10" t="b">
        <f t="shared" si="37"/>
        <v>0</v>
      </c>
      <c r="G269" s="11" t="str">
        <f>IF(lpg!$E269&gt;15,"LPG","PL")</f>
        <v>LPG</v>
      </c>
      <c r="H269" s="11">
        <f t="shared" si="38"/>
        <v>0</v>
      </c>
      <c r="I269" s="11">
        <f>ROUND(IF(G269="PL",$R$4*C269/2/100,C269*$R$4/100),2)</f>
        <v>2.25</v>
      </c>
      <c r="J269" s="11">
        <f t="shared" si="39"/>
        <v>36.81</v>
      </c>
      <c r="K269" s="11">
        <f t="shared" si="40"/>
        <v>27.75</v>
      </c>
      <c r="L269" s="21">
        <f t="shared" si="41"/>
        <v>0</v>
      </c>
      <c r="M269" s="21">
        <f t="shared" si="42"/>
        <v>0</v>
      </c>
    </row>
    <row r="270" spans="1:13" x14ac:dyDescent="0.25">
      <c r="A270" s="12">
        <v>41907</v>
      </c>
      <c r="B270" s="17">
        <f t="shared" si="36"/>
        <v>4</v>
      </c>
      <c r="C270" s="13">
        <v>133</v>
      </c>
      <c r="D270" s="13">
        <f t="shared" si="43"/>
        <v>36.81</v>
      </c>
      <c r="E270" s="13">
        <f t="shared" si="44"/>
        <v>27.75</v>
      </c>
      <c r="F270" s="10" t="b">
        <f t="shared" si="37"/>
        <v>0</v>
      </c>
      <c r="G270" s="14" t="str">
        <f>IF(lpg!$E270&gt;15,"LPG","PL")</f>
        <v>LPG</v>
      </c>
      <c r="H270" s="11">
        <f t="shared" si="38"/>
        <v>0</v>
      </c>
      <c r="I270" s="11">
        <f>ROUND(IF(G270="PL",$R$4*C270/2/100,C270*$R$4/100),2)</f>
        <v>11.97</v>
      </c>
      <c r="J270" s="11">
        <f t="shared" si="39"/>
        <v>36.81</v>
      </c>
      <c r="K270" s="11">
        <f t="shared" si="40"/>
        <v>15.78</v>
      </c>
      <c r="L270" s="21">
        <f t="shared" si="41"/>
        <v>8.1899999999999977</v>
      </c>
      <c r="M270" s="21">
        <f t="shared" si="42"/>
        <v>0</v>
      </c>
    </row>
    <row r="271" spans="1:13" x14ac:dyDescent="0.25">
      <c r="A271" s="9">
        <v>41908</v>
      </c>
      <c r="B271" s="17">
        <f t="shared" si="36"/>
        <v>5</v>
      </c>
      <c r="C271" s="10">
        <v>110</v>
      </c>
      <c r="D271" s="13">
        <f t="shared" si="43"/>
        <v>45</v>
      </c>
      <c r="E271" s="13">
        <f t="shared" si="44"/>
        <v>15.78</v>
      </c>
      <c r="F271" s="10" t="b">
        <f t="shared" si="37"/>
        <v>0</v>
      </c>
      <c r="G271" s="11" t="str">
        <f>IF(lpg!$E271&gt;15,"LPG","PL")</f>
        <v>LPG</v>
      </c>
      <c r="H271" s="11">
        <f t="shared" si="38"/>
        <v>0</v>
      </c>
      <c r="I271" s="11">
        <f>ROUND(IF(G271="PL",$R$4*C271/2/100,C271*$R$4/100),2)</f>
        <v>9.9</v>
      </c>
      <c r="J271" s="11">
        <f t="shared" si="39"/>
        <v>45</v>
      </c>
      <c r="K271" s="11">
        <f t="shared" si="40"/>
        <v>5.879999999999999</v>
      </c>
      <c r="L271" s="21">
        <f t="shared" si="41"/>
        <v>0</v>
      </c>
      <c r="M271" s="21">
        <f t="shared" si="42"/>
        <v>0</v>
      </c>
    </row>
    <row r="272" spans="1:13" x14ac:dyDescent="0.25">
      <c r="A272" s="12">
        <v>41909</v>
      </c>
      <c r="B272" s="17">
        <f t="shared" si="36"/>
        <v>6</v>
      </c>
      <c r="C272" s="13">
        <v>24</v>
      </c>
      <c r="D272" s="13">
        <f t="shared" si="43"/>
        <v>45</v>
      </c>
      <c r="E272" s="13">
        <f t="shared" si="44"/>
        <v>5.879999999999999</v>
      </c>
      <c r="F272" s="10" t="b">
        <f t="shared" si="37"/>
        <v>0</v>
      </c>
      <c r="G272" s="14" t="str">
        <f>IF(lpg!$E272&gt;15,"LPG","PL")</f>
        <v>PL</v>
      </c>
      <c r="H272" s="11">
        <f t="shared" si="38"/>
        <v>0.72</v>
      </c>
      <c r="I272" s="11">
        <f>ROUND(IF(G272="PL",$R$4*C272/2/100,C272*$R$4/100),2)</f>
        <v>1.08</v>
      </c>
      <c r="J272" s="11">
        <f t="shared" si="39"/>
        <v>44.28</v>
      </c>
      <c r="K272" s="11">
        <f t="shared" si="40"/>
        <v>4.7999999999999989</v>
      </c>
      <c r="L272" s="21">
        <f t="shared" si="41"/>
        <v>0</v>
      </c>
      <c r="M272" s="21">
        <f t="shared" si="42"/>
        <v>25.200000000000003</v>
      </c>
    </row>
    <row r="273" spans="1:13" x14ac:dyDescent="0.25">
      <c r="A273" s="9">
        <v>41910</v>
      </c>
      <c r="B273" s="17">
        <f t="shared" si="36"/>
        <v>7</v>
      </c>
      <c r="C273" s="10">
        <v>65</v>
      </c>
      <c r="D273" s="13">
        <f t="shared" si="43"/>
        <v>44.28</v>
      </c>
      <c r="E273" s="13">
        <f t="shared" si="44"/>
        <v>30</v>
      </c>
      <c r="F273" s="10" t="b">
        <f t="shared" si="37"/>
        <v>0</v>
      </c>
      <c r="G273" s="11" t="str">
        <f>IF(lpg!$E273&gt;15,"LPG","PL")</f>
        <v>LPG</v>
      </c>
      <c r="H273" s="11">
        <f t="shared" si="38"/>
        <v>0</v>
      </c>
      <c r="I273" s="11">
        <f>ROUND(IF(G273="PL",$R$4*C273/2/100,C273*$R$4/100),2)</f>
        <v>5.85</v>
      </c>
      <c r="J273" s="11">
        <f t="shared" si="39"/>
        <v>44.28</v>
      </c>
      <c r="K273" s="11">
        <f t="shared" si="40"/>
        <v>24.15</v>
      </c>
      <c r="L273" s="21">
        <f t="shared" si="41"/>
        <v>0</v>
      </c>
      <c r="M273" s="21">
        <f t="shared" si="42"/>
        <v>0</v>
      </c>
    </row>
    <row r="274" spans="1:13" x14ac:dyDescent="0.25">
      <c r="A274" s="12">
        <v>41911</v>
      </c>
      <c r="B274" s="17">
        <f t="shared" si="36"/>
        <v>1</v>
      </c>
      <c r="C274" s="13">
        <v>61</v>
      </c>
      <c r="D274" s="13">
        <f t="shared" si="43"/>
        <v>44.28</v>
      </c>
      <c r="E274" s="13">
        <f t="shared" si="44"/>
        <v>24.15</v>
      </c>
      <c r="F274" s="10" t="b">
        <f t="shared" si="37"/>
        <v>0</v>
      </c>
      <c r="G274" s="14" t="str">
        <f>IF(lpg!$E274&gt;15,"LPG","PL")</f>
        <v>LPG</v>
      </c>
      <c r="H274" s="11">
        <f t="shared" si="38"/>
        <v>0</v>
      </c>
      <c r="I274" s="11">
        <f>ROUND(IF(G274="PL",$R$4*C274/2/100,C274*$R$4/100),2)</f>
        <v>5.49</v>
      </c>
      <c r="J274" s="11">
        <f t="shared" si="39"/>
        <v>44.28</v>
      </c>
      <c r="K274" s="11">
        <f t="shared" si="40"/>
        <v>18.659999999999997</v>
      </c>
      <c r="L274" s="21">
        <f t="shared" si="41"/>
        <v>0</v>
      </c>
      <c r="M274" s="21">
        <f t="shared" si="42"/>
        <v>0</v>
      </c>
    </row>
    <row r="275" spans="1:13" x14ac:dyDescent="0.25">
      <c r="A275" s="9">
        <v>41912</v>
      </c>
      <c r="B275" s="17">
        <f t="shared" si="36"/>
        <v>2</v>
      </c>
      <c r="C275" s="10">
        <v>45</v>
      </c>
      <c r="D275" s="13">
        <f t="shared" si="43"/>
        <v>44.28</v>
      </c>
      <c r="E275" s="13">
        <f t="shared" si="44"/>
        <v>18.659999999999997</v>
      </c>
      <c r="F275" s="10" t="b">
        <f t="shared" si="37"/>
        <v>0</v>
      </c>
      <c r="G275" s="11" t="str">
        <f>IF(lpg!$E275&gt;15,"LPG","PL")</f>
        <v>LPG</v>
      </c>
      <c r="H275" s="11">
        <f t="shared" si="38"/>
        <v>0</v>
      </c>
      <c r="I275" s="11">
        <f>ROUND(IF(G275="PL",$R$4*C275/2/100,C275*$R$4/100),2)</f>
        <v>4.05</v>
      </c>
      <c r="J275" s="11">
        <f t="shared" si="39"/>
        <v>44.28</v>
      </c>
      <c r="K275" s="11">
        <f t="shared" si="40"/>
        <v>14.609999999999996</v>
      </c>
      <c r="L275" s="21">
        <f t="shared" si="41"/>
        <v>0</v>
      </c>
      <c r="M275" s="21">
        <f t="shared" si="42"/>
        <v>0</v>
      </c>
    </row>
    <row r="276" spans="1:13" x14ac:dyDescent="0.25">
      <c r="A276" s="12">
        <v>41913</v>
      </c>
      <c r="B276" s="17">
        <f t="shared" si="36"/>
        <v>3</v>
      </c>
      <c r="C276" s="13">
        <v>49</v>
      </c>
      <c r="D276" s="13">
        <f t="shared" si="43"/>
        <v>44.28</v>
      </c>
      <c r="E276" s="13">
        <f t="shared" si="44"/>
        <v>14.609999999999996</v>
      </c>
      <c r="F276" s="10" t="b">
        <f t="shared" si="37"/>
        <v>0</v>
      </c>
      <c r="G276" s="14" t="str">
        <f>IF(lpg!$E276&gt;15,"LPG","PL")</f>
        <v>PL</v>
      </c>
      <c r="H276" s="11">
        <f t="shared" si="38"/>
        <v>1.47</v>
      </c>
      <c r="I276" s="11">
        <f>ROUND(IF(G276="PL",$R$4*C276/2/100,C276*$R$4/100),2)</f>
        <v>2.21</v>
      </c>
      <c r="J276" s="11">
        <f t="shared" si="39"/>
        <v>42.81</v>
      </c>
      <c r="K276" s="11">
        <f t="shared" si="40"/>
        <v>12.399999999999995</v>
      </c>
      <c r="L276" s="21">
        <f t="shared" si="41"/>
        <v>0</v>
      </c>
      <c r="M276" s="21">
        <f t="shared" si="42"/>
        <v>0</v>
      </c>
    </row>
    <row r="277" spans="1:13" x14ac:dyDescent="0.25">
      <c r="A277" s="9">
        <v>41914</v>
      </c>
      <c r="B277" s="17">
        <f t="shared" si="36"/>
        <v>4</v>
      </c>
      <c r="C277" s="10">
        <v>57</v>
      </c>
      <c r="D277" s="13">
        <f t="shared" si="43"/>
        <v>42.81</v>
      </c>
      <c r="E277" s="13">
        <f t="shared" si="44"/>
        <v>12.399999999999995</v>
      </c>
      <c r="F277" s="10" t="b">
        <f t="shared" si="37"/>
        <v>0</v>
      </c>
      <c r="G277" s="11" t="str">
        <f>IF(lpg!$E277&gt;15,"LPG","PL")</f>
        <v>PL</v>
      </c>
      <c r="H277" s="11">
        <f t="shared" si="38"/>
        <v>1.71</v>
      </c>
      <c r="I277" s="11">
        <f>ROUND(IF(G277="PL",$R$4*C277/2/100,C277*$R$4/100),2)</f>
        <v>2.57</v>
      </c>
      <c r="J277" s="11">
        <f t="shared" si="39"/>
        <v>41.1</v>
      </c>
      <c r="K277" s="11">
        <f t="shared" si="40"/>
        <v>9.8299999999999947</v>
      </c>
      <c r="L277" s="21">
        <f t="shared" si="41"/>
        <v>0</v>
      </c>
      <c r="M277" s="21">
        <f t="shared" si="42"/>
        <v>0</v>
      </c>
    </row>
    <row r="278" spans="1:13" x14ac:dyDescent="0.25">
      <c r="A278" s="12">
        <v>41915</v>
      </c>
      <c r="B278" s="17">
        <f t="shared" si="36"/>
        <v>5</v>
      </c>
      <c r="C278" s="13">
        <v>109</v>
      </c>
      <c r="D278" s="13">
        <f t="shared" si="43"/>
        <v>41.1</v>
      </c>
      <c r="E278" s="13">
        <f t="shared" si="44"/>
        <v>9.8299999999999947</v>
      </c>
      <c r="F278" s="10" t="b">
        <f t="shared" si="37"/>
        <v>0</v>
      </c>
      <c r="G278" s="14" t="str">
        <f>IF(lpg!$E278&gt;15,"LPG","PL")</f>
        <v>PL</v>
      </c>
      <c r="H278" s="11">
        <f t="shared" si="38"/>
        <v>3.27</v>
      </c>
      <c r="I278" s="11">
        <f>ROUND(IF(G278="PL",$R$4*C278/2/100,C278*$R$4/100),2)</f>
        <v>4.91</v>
      </c>
      <c r="J278" s="11">
        <f t="shared" si="39"/>
        <v>37.83</v>
      </c>
      <c r="K278" s="11">
        <f t="shared" si="40"/>
        <v>4.9199999999999946</v>
      </c>
      <c r="L278" s="21">
        <f t="shared" si="41"/>
        <v>0</v>
      </c>
      <c r="M278" s="21">
        <f t="shared" si="42"/>
        <v>25.080000000000005</v>
      </c>
    </row>
    <row r="279" spans="1:13" x14ac:dyDescent="0.25">
      <c r="A279" s="9">
        <v>41916</v>
      </c>
      <c r="B279" s="17">
        <f t="shared" si="36"/>
        <v>6</v>
      </c>
      <c r="C279" s="10">
        <v>106</v>
      </c>
      <c r="D279" s="13">
        <f t="shared" si="43"/>
        <v>37.83</v>
      </c>
      <c r="E279" s="13">
        <f t="shared" si="44"/>
        <v>30</v>
      </c>
      <c r="F279" s="10" t="b">
        <f t="shared" si="37"/>
        <v>0</v>
      </c>
      <c r="G279" s="11" t="str">
        <f>IF(lpg!$E279&gt;15,"LPG","PL")</f>
        <v>LPG</v>
      </c>
      <c r="H279" s="11">
        <f t="shared" si="38"/>
        <v>0</v>
      </c>
      <c r="I279" s="11">
        <f>ROUND(IF(G279="PL",$R$4*C279/2/100,C279*$R$4/100),2)</f>
        <v>9.5399999999999991</v>
      </c>
      <c r="J279" s="11">
        <f t="shared" si="39"/>
        <v>37.83</v>
      </c>
      <c r="K279" s="11">
        <f t="shared" si="40"/>
        <v>20.46</v>
      </c>
      <c r="L279" s="21">
        <f t="shared" si="41"/>
        <v>0</v>
      </c>
      <c r="M279" s="21">
        <f t="shared" si="42"/>
        <v>0</v>
      </c>
    </row>
    <row r="280" spans="1:13" x14ac:dyDescent="0.25">
      <c r="A280" s="12">
        <v>41917</v>
      </c>
      <c r="B280" s="17">
        <f t="shared" si="36"/>
        <v>7</v>
      </c>
      <c r="C280" s="13">
        <v>17</v>
      </c>
      <c r="D280" s="13">
        <f t="shared" si="43"/>
        <v>37.83</v>
      </c>
      <c r="E280" s="13">
        <f t="shared" si="44"/>
        <v>20.46</v>
      </c>
      <c r="F280" s="10" t="b">
        <f t="shared" si="37"/>
        <v>0</v>
      </c>
      <c r="G280" s="14" t="str">
        <f>IF(lpg!$E280&gt;15,"LPG","PL")</f>
        <v>LPG</v>
      </c>
      <c r="H280" s="11">
        <f t="shared" si="38"/>
        <v>0</v>
      </c>
      <c r="I280" s="11">
        <f>ROUND(IF(G280="PL",$R$4*C280/2/100,C280*$R$4/100),2)</f>
        <v>1.53</v>
      </c>
      <c r="J280" s="11">
        <f t="shared" si="39"/>
        <v>37.83</v>
      </c>
      <c r="K280" s="11">
        <f t="shared" si="40"/>
        <v>18.93</v>
      </c>
      <c r="L280" s="21">
        <f t="shared" si="41"/>
        <v>0</v>
      </c>
      <c r="M280" s="21">
        <f t="shared" si="42"/>
        <v>0</v>
      </c>
    </row>
    <row r="281" spans="1:13" x14ac:dyDescent="0.25">
      <c r="A281" s="9">
        <v>41918</v>
      </c>
      <c r="B281" s="17">
        <f t="shared" si="36"/>
        <v>1</v>
      </c>
      <c r="C281" s="10">
        <v>99</v>
      </c>
      <c r="D281" s="13">
        <f t="shared" si="43"/>
        <v>37.83</v>
      </c>
      <c r="E281" s="13">
        <f t="shared" si="44"/>
        <v>18.93</v>
      </c>
      <c r="F281" s="10" t="b">
        <f t="shared" si="37"/>
        <v>0</v>
      </c>
      <c r="G281" s="11" t="str">
        <f>IF(lpg!$E281&gt;15,"LPG","PL")</f>
        <v>LPG</v>
      </c>
      <c r="H281" s="11">
        <f t="shared" si="38"/>
        <v>0</v>
      </c>
      <c r="I281" s="11">
        <f>ROUND(IF(G281="PL",$R$4*C281/2/100,C281*$R$4/100),2)</f>
        <v>8.91</v>
      </c>
      <c r="J281" s="11">
        <f t="shared" si="39"/>
        <v>37.83</v>
      </c>
      <c r="K281" s="11">
        <f t="shared" si="40"/>
        <v>10.02</v>
      </c>
      <c r="L281" s="21">
        <f t="shared" si="41"/>
        <v>0</v>
      </c>
      <c r="M281" s="21">
        <f t="shared" si="42"/>
        <v>0</v>
      </c>
    </row>
    <row r="282" spans="1:13" x14ac:dyDescent="0.25">
      <c r="A282" s="12">
        <v>41919</v>
      </c>
      <c r="B282" s="17">
        <f t="shared" si="36"/>
        <v>2</v>
      </c>
      <c r="C282" s="13">
        <v>30</v>
      </c>
      <c r="D282" s="13">
        <f t="shared" si="43"/>
        <v>37.83</v>
      </c>
      <c r="E282" s="13">
        <f t="shared" si="44"/>
        <v>10.02</v>
      </c>
      <c r="F282" s="10" t="b">
        <f t="shared" si="37"/>
        <v>0</v>
      </c>
      <c r="G282" s="14" t="str">
        <f>IF(lpg!$E282&gt;15,"LPG","PL")</f>
        <v>PL</v>
      </c>
      <c r="H282" s="11">
        <f t="shared" si="38"/>
        <v>0.9</v>
      </c>
      <c r="I282" s="11">
        <f>ROUND(IF(G282="PL",$R$4*C282/2/100,C282*$R$4/100),2)</f>
        <v>1.35</v>
      </c>
      <c r="J282" s="11">
        <f t="shared" si="39"/>
        <v>36.93</v>
      </c>
      <c r="K282" s="11">
        <f t="shared" si="40"/>
        <v>8.67</v>
      </c>
      <c r="L282" s="21">
        <f t="shared" si="41"/>
        <v>0</v>
      </c>
      <c r="M282" s="21">
        <f t="shared" si="42"/>
        <v>0</v>
      </c>
    </row>
    <row r="283" spans="1:13" x14ac:dyDescent="0.25">
      <c r="A283" s="9">
        <v>41920</v>
      </c>
      <c r="B283" s="17">
        <f t="shared" si="36"/>
        <v>3</v>
      </c>
      <c r="C283" s="10">
        <v>33</v>
      </c>
      <c r="D283" s="13">
        <f t="shared" si="43"/>
        <v>36.93</v>
      </c>
      <c r="E283" s="13">
        <f t="shared" si="44"/>
        <v>8.67</v>
      </c>
      <c r="F283" s="10" t="b">
        <f t="shared" si="37"/>
        <v>0</v>
      </c>
      <c r="G283" s="11" t="str">
        <f>IF(lpg!$E283&gt;15,"LPG","PL")</f>
        <v>PL</v>
      </c>
      <c r="H283" s="11">
        <f t="shared" si="38"/>
        <v>0.99</v>
      </c>
      <c r="I283" s="11">
        <f>ROUND(IF(G283="PL",$R$4*C283/2/100,C283*$R$4/100),2)</f>
        <v>1.49</v>
      </c>
      <c r="J283" s="11">
        <f t="shared" si="39"/>
        <v>35.94</v>
      </c>
      <c r="K283" s="11">
        <f t="shared" si="40"/>
        <v>7.18</v>
      </c>
      <c r="L283" s="21">
        <f t="shared" si="41"/>
        <v>0</v>
      </c>
      <c r="M283" s="21">
        <f t="shared" si="42"/>
        <v>0</v>
      </c>
    </row>
    <row r="284" spans="1:13" x14ac:dyDescent="0.25">
      <c r="A284" s="12">
        <v>41921</v>
      </c>
      <c r="B284" s="17">
        <f t="shared" si="36"/>
        <v>4</v>
      </c>
      <c r="C284" s="13">
        <v>102</v>
      </c>
      <c r="D284" s="13">
        <f t="shared" si="43"/>
        <v>35.94</v>
      </c>
      <c r="E284" s="13">
        <f t="shared" si="44"/>
        <v>7.18</v>
      </c>
      <c r="F284" s="10" t="b">
        <f t="shared" si="37"/>
        <v>0</v>
      </c>
      <c r="G284" s="14" t="str">
        <f>IF(lpg!$E284&gt;15,"LPG","PL")</f>
        <v>PL</v>
      </c>
      <c r="H284" s="11">
        <f t="shared" si="38"/>
        <v>3.06</v>
      </c>
      <c r="I284" s="11">
        <f>ROUND(IF(G284="PL",$R$4*C284/2/100,C284*$R$4/100),2)</f>
        <v>4.59</v>
      </c>
      <c r="J284" s="11">
        <f t="shared" si="39"/>
        <v>32.879999999999995</v>
      </c>
      <c r="K284" s="11">
        <f t="shared" si="40"/>
        <v>2.59</v>
      </c>
      <c r="L284" s="21">
        <f t="shared" si="41"/>
        <v>12.120000000000005</v>
      </c>
      <c r="M284" s="21">
        <f t="shared" si="42"/>
        <v>27.41</v>
      </c>
    </row>
    <row r="285" spans="1:13" x14ac:dyDescent="0.25">
      <c r="A285" s="9">
        <v>41922</v>
      </c>
      <c r="B285" s="17">
        <f t="shared" si="36"/>
        <v>5</v>
      </c>
      <c r="C285" s="10">
        <v>175</v>
      </c>
      <c r="D285" s="13">
        <f t="shared" si="43"/>
        <v>45</v>
      </c>
      <c r="E285" s="13">
        <f t="shared" si="44"/>
        <v>30</v>
      </c>
      <c r="F285" s="10" t="b">
        <f t="shared" si="37"/>
        <v>0</v>
      </c>
      <c r="G285" s="11" t="str">
        <f>IF(lpg!$E285&gt;15,"LPG","PL")</f>
        <v>LPG</v>
      </c>
      <c r="H285" s="11">
        <f t="shared" si="38"/>
        <v>0</v>
      </c>
      <c r="I285" s="11">
        <f>ROUND(IF(G285="PL",$R$4*C285/2/100,C285*$R$4/100),2)</f>
        <v>15.75</v>
      </c>
      <c r="J285" s="11">
        <f t="shared" si="39"/>
        <v>45</v>
      </c>
      <c r="K285" s="11">
        <f t="shared" si="40"/>
        <v>14.25</v>
      </c>
      <c r="L285" s="21">
        <f t="shared" si="41"/>
        <v>0</v>
      </c>
      <c r="M285" s="21">
        <f t="shared" si="42"/>
        <v>0</v>
      </c>
    </row>
    <row r="286" spans="1:13" x14ac:dyDescent="0.25">
      <c r="A286" s="12">
        <v>41923</v>
      </c>
      <c r="B286" s="17">
        <f t="shared" si="36"/>
        <v>6</v>
      </c>
      <c r="C286" s="13">
        <v>124</v>
      </c>
      <c r="D286" s="13">
        <f t="shared" si="43"/>
        <v>45</v>
      </c>
      <c r="E286" s="13">
        <f t="shared" si="44"/>
        <v>14.25</v>
      </c>
      <c r="F286" s="10" t="b">
        <f t="shared" si="37"/>
        <v>0</v>
      </c>
      <c r="G286" s="14" t="str">
        <f>IF(lpg!$E286&gt;15,"LPG","PL")</f>
        <v>PL</v>
      </c>
      <c r="H286" s="11">
        <f t="shared" si="38"/>
        <v>3.72</v>
      </c>
      <c r="I286" s="11">
        <f>ROUND(IF(G286="PL",$R$4*C286/2/100,C286*$R$4/100),2)</f>
        <v>5.58</v>
      </c>
      <c r="J286" s="11">
        <f t="shared" si="39"/>
        <v>41.28</v>
      </c>
      <c r="K286" s="11">
        <f t="shared" si="40"/>
        <v>8.67</v>
      </c>
      <c r="L286" s="21">
        <f t="shared" si="41"/>
        <v>0</v>
      </c>
      <c r="M286" s="21">
        <f t="shared" si="42"/>
        <v>0</v>
      </c>
    </row>
    <row r="287" spans="1:13" x14ac:dyDescent="0.25">
      <c r="A287" s="9">
        <v>41924</v>
      </c>
      <c r="B287" s="17">
        <f t="shared" si="36"/>
        <v>7</v>
      </c>
      <c r="C287" s="10">
        <v>121</v>
      </c>
      <c r="D287" s="13">
        <f t="shared" si="43"/>
        <v>41.28</v>
      </c>
      <c r="E287" s="13">
        <f t="shared" si="44"/>
        <v>8.67</v>
      </c>
      <c r="F287" s="10" t="b">
        <f t="shared" si="37"/>
        <v>0</v>
      </c>
      <c r="G287" s="11" t="str">
        <f>IF(lpg!$E287&gt;15,"LPG","PL")</f>
        <v>PL</v>
      </c>
      <c r="H287" s="11">
        <f t="shared" si="38"/>
        <v>3.63</v>
      </c>
      <c r="I287" s="11">
        <f>ROUND(IF(G287="PL",$R$4*C287/2/100,C287*$R$4/100),2)</f>
        <v>5.45</v>
      </c>
      <c r="J287" s="11">
        <f t="shared" si="39"/>
        <v>37.65</v>
      </c>
      <c r="K287" s="11">
        <f t="shared" si="40"/>
        <v>3.2199999999999998</v>
      </c>
      <c r="L287" s="21">
        <f t="shared" si="41"/>
        <v>0</v>
      </c>
      <c r="M287" s="21">
        <f t="shared" si="42"/>
        <v>26.78</v>
      </c>
    </row>
    <row r="288" spans="1:13" x14ac:dyDescent="0.25">
      <c r="A288" s="12">
        <v>41925</v>
      </c>
      <c r="B288" s="17">
        <f t="shared" si="36"/>
        <v>1</v>
      </c>
      <c r="C288" s="13">
        <v>60</v>
      </c>
      <c r="D288" s="13">
        <f t="shared" si="43"/>
        <v>37.65</v>
      </c>
      <c r="E288" s="13">
        <f t="shared" si="44"/>
        <v>30</v>
      </c>
      <c r="F288" s="10" t="b">
        <f t="shared" si="37"/>
        <v>0</v>
      </c>
      <c r="G288" s="14" t="str">
        <f>IF(lpg!$E288&gt;15,"LPG","PL")</f>
        <v>LPG</v>
      </c>
      <c r="H288" s="11">
        <f t="shared" si="38"/>
        <v>0</v>
      </c>
      <c r="I288" s="11">
        <f>ROUND(IF(G288="PL",$R$4*C288/2/100,C288*$R$4/100),2)</f>
        <v>5.4</v>
      </c>
      <c r="J288" s="11">
        <f t="shared" si="39"/>
        <v>37.65</v>
      </c>
      <c r="K288" s="11">
        <f t="shared" si="40"/>
        <v>24.6</v>
      </c>
      <c r="L288" s="21">
        <f t="shared" si="41"/>
        <v>0</v>
      </c>
      <c r="M288" s="21">
        <f t="shared" si="42"/>
        <v>0</v>
      </c>
    </row>
    <row r="289" spans="1:13" x14ac:dyDescent="0.25">
      <c r="A289" s="9">
        <v>41926</v>
      </c>
      <c r="B289" s="17">
        <f t="shared" si="36"/>
        <v>2</v>
      </c>
      <c r="C289" s="10">
        <v>55</v>
      </c>
      <c r="D289" s="13">
        <f t="shared" si="43"/>
        <v>37.65</v>
      </c>
      <c r="E289" s="13">
        <f t="shared" si="44"/>
        <v>24.6</v>
      </c>
      <c r="F289" s="10" t="b">
        <f t="shared" si="37"/>
        <v>0</v>
      </c>
      <c r="G289" s="11" t="str">
        <f>IF(lpg!$E289&gt;15,"LPG","PL")</f>
        <v>LPG</v>
      </c>
      <c r="H289" s="11">
        <f t="shared" si="38"/>
        <v>0</v>
      </c>
      <c r="I289" s="11">
        <f>ROUND(IF(G289="PL",$R$4*C289/2/100,C289*$R$4/100),2)</f>
        <v>4.95</v>
      </c>
      <c r="J289" s="11">
        <f t="shared" si="39"/>
        <v>37.65</v>
      </c>
      <c r="K289" s="11">
        <f t="shared" si="40"/>
        <v>19.650000000000002</v>
      </c>
      <c r="L289" s="21">
        <f t="shared" si="41"/>
        <v>0</v>
      </c>
      <c r="M289" s="21">
        <f t="shared" si="42"/>
        <v>0</v>
      </c>
    </row>
    <row r="290" spans="1:13" x14ac:dyDescent="0.25">
      <c r="A290" s="12">
        <v>41927</v>
      </c>
      <c r="B290" s="17">
        <f t="shared" si="36"/>
        <v>3</v>
      </c>
      <c r="C290" s="13">
        <v>116</v>
      </c>
      <c r="D290" s="13">
        <f t="shared" si="43"/>
        <v>37.65</v>
      </c>
      <c r="E290" s="13">
        <f t="shared" si="44"/>
        <v>19.650000000000002</v>
      </c>
      <c r="F290" s="10" t="b">
        <f t="shared" si="37"/>
        <v>0</v>
      </c>
      <c r="G290" s="14" t="str">
        <f>IF(lpg!$E290&gt;15,"LPG","PL")</f>
        <v>LPG</v>
      </c>
      <c r="H290" s="11">
        <f t="shared" si="38"/>
        <v>0</v>
      </c>
      <c r="I290" s="11">
        <f>ROUND(IF(G290="PL",$R$4*C290/2/100,C290*$R$4/100),2)</f>
        <v>10.44</v>
      </c>
      <c r="J290" s="11">
        <f t="shared" si="39"/>
        <v>37.65</v>
      </c>
      <c r="K290" s="11">
        <f t="shared" si="40"/>
        <v>9.2100000000000026</v>
      </c>
      <c r="L290" s="21">
        <f t="shared" si="41"/>
        <v>0</v>
      </c>
      <c r="M290" s="21">
        <f t="shared" si="42"/>
        <v>0</v>
      </c>
    </row>
    <row r="291" spans="1:13" x14ac:dyDescent="0.25">
      <c r="A291" s="9">
        <v>41928</v>
      </c>
      <c r="B291" s="17">
        <f t="shared" si="36"/>
        <v>4</v>
      </c>
      <c r="C291" s="10">
        <v>123</v>
      </c>
      <c r="D291" s="13">
        <f t="shared" si="43"/>
        <v>37.65</v>
      </c>
      <c r="E291" s="13">
        <f t="shared" si="44"/>
        <v>9.2100000000000026</v>
      </c>
      <c r="F291" s="10" t="b">
        <f t="shared" si="37"/>
        <v>0</v>
      </c>
      <c r="G291" s="11" t="str">
        <f>IF(lpg!$E291&gt;15,"LPG","PL")</f>
        <v>PL</v>
      </c>
      <c r="H291" s="11">
        <f t="shared" si="38"/>
        <v>3.69</v>
      </c>
      <c r="I291" s="11">
        <f>ROUND(IF(G291="PL",$R$4*C291/2/100,C291*$R$4/100),2)</f>
        <v>5.54</v>
      </c>
      <c r="J291" s="11">
        <f t="shared" si="39"/>
        <v>33.96</v>
      </c>
      <c r="K291" s="11">
        <f t="shared" si="40"/>
        <v>3.6700000000000026</v>
      </c>
      <c r="L291" s="21">
        <f t="shared" si="41"/>
        <v>11.04</v>
      </c>
      <c r="M291" s="21">
        <f t="shared" si="42"/>
        <v>26.33</v>
      </c>
    </row>
    <row r="292" spans="1:13" x14ac:dyDescent="0.25">
      <c r="A292" s="12">
        <v>41929</v>
      </c>
      <c r="B292" s="17">
        <f t="shared" si="36"/>
        <v>5</v>
      </c>
      <c r="C292" s="13">
        <v>123</v>
      </c>
      <c r="D292" s="13">
        <f t="shared" si="43"/>
        <v>45</v>
      </c>
      <c r="E292" s="13">
        <f t="shared" si="44"/>
        <v>30</v>
      </c>
      <c r="F292" s="10" t="b">
        <f t="shared" si="37"/>
        <v>0</v>
      </c>
      <c r="G292" s="14" t="str">
        <f>IF(lpg!$E292&gt;15,"LPG","PL")</f>
        <v>LPG</v>
      </c>
      <c r="H292" s="11">
        <f t="shared" si="38"/>
        <v>0</v>
      </c>
      <c r="I292" s="11">
        <f>ROUND(IF(G292="PL",$R$4*C292/2/100,C292*$R$4/100),2)</f>
        <v>11.07</v>
      </c>
      <c r="J292" s="11">
        <f t="shared" si="39"/>
        <v>45</v>
      </c>
      <c r="K292" s="11">
        <f t="shared" si="40"/>
        <v>18.93</v>
      </c>
      <c r="L292" s="21">
        <f t="shared" si="41"/>
        <v>0</v>
      </c>
      <c r="M292" s="21">
        <f t="shared" si="42"/>
        <v>0</v>
      </c>
    </row>
    <row r="293" spans="1:13" x14ac:dyDescent="0.25">
      <c r="A293" s="9">
        <v>41930</v>
      </c>
      <c r="B293" s="17">
        <f t="shared" si="36"/>
        <v>6</v>
      </c>
      <c r="C293" s="10">
        <v>145</v>
      </c>
      <c r="D293" s="13">
        <f t="shared" si="43"/>
        <v>45</v>
      </c>
      <c r="E293" s="13">
        <f t="shared" si="44"/>
        <v>18.93</v>
      </c>
      <c r="F293" s="10" t="b">
        <f t="shared" si="37"/>
        <v>0</v>
      </c>
      <c r="G293" s="11" t="str">
        <f>IF(lpg!$E293&gt;15,"LPG","PL")</f>
        <v>LPG</v>
      </c>
      <c r="H293" s="11">
        <f t="shared" si="38"/>
        <v>0</v>
      </c>
      <c r="I293" s="11">
        <f>ROUND(IF(G293="PL",$R$4*C293/2/100,C293*$R$4/100),2)</f>
        <v>13.05</v>
      </c>
      <c r="J293" s="11">
        <f t="shared" si="39"/>
        <v>45</v>
      </c>
      <c r="K293" s="11">
        <f t="shared" si="40"/>
        <v>5.879999999999999</v>
      </c>
      <c r="L293" s="21">
        <f t="shared" si="41"/>
        <v>0</v>
      </c>
      <c r="M293" s="21">
        <f t="shared" si="42"/>
        <v>0</v>
      </c>
    </row>
    <row r="294" spans="1:13" x14ac:dyDescent="0.25">
      <c r="A294" s="12">
        <v>41931</v>
      </c>
      <c r="B294" s="17">
        <f t="shared" si="36"/>
        <v>7</v>
      </c>
      <c r="C294" s="13">
        <v>87</v>
      </c>
      <c r="D294" s="13">
        <f t="shared" si="43"/>
        <v>45</v>
      </c>
      <c r="E294" s="13">
        <f t="shared" si="44"/>
        <v>5.879999999999999</v>
      </c>
      <c r="F294" s="10" t="b">
        <f t="shared" si="37"/>
        <v>0</v>
      </c>
      <c r="G294" s="14" t="str">
        <f>IF(lpg!$E294&gt;15,"LPG","PL")</f>
        <v>PL</v>
      </c>
      <c r="H294" s="11">
        <f t="shared" si="38"/>
        <v>2.61</v>
      </c>
      <c r="I294" s="11">
        <f>ROUND(IF(G294="PL",$R$4*C294/2/100,C294*$R$4/100),2)</f>
        <v>3.92</v>
      </c>
      <c r="J294" s="11">
        <f t="shared" si="39"/>
        <v>42.39</v>
      </c>
      <c r="K294" s="11">
        <f t="shared" si="40"/>
        <v>1.9599999999999991</v>
      </c>
      <c r="L294" s="21">
        <f t="shared" si="41"/>
        <v>0</v>
      </c>
      <c r="M294" s="21">
        <f t="shared" si="42"/>
        <v>28.04</v>
      </c>
    </row>
    <row r="295" spans="1:13" x14ac:dyDescent="0.25">
      <c r="A295" s="9">
        <v>41932</v>
      </c>
      <c r="B295" s="17">
        <f t="shared" si="36"/>
        <v>1</v>
      </c>
      <c r="C295" s="10">
        <v>117</v>
      </c>
      <c r="D295" s="13">
        <f t="shared" si="43"/>
        <v>42.39</v>
      </c>
      <c r="E295" s="13">
        <f t="shared" si="44"/>
        <v>30</v>
      </c>
      <c r="F295" s="10" t="b">
        <f t="shared" si="37"/>
        <v>0</v>
      </c>
      <c r="G295" s="11" t="str">
        <f>IF(lpg!$E295&gt;15,"LPG","PL")</f>
        <v>LPG</v>
      </c>
      <c r="H295" s="11">
        <f t="shared" si="38"/>
        <v>0</v>
      </c>
      <c r="I295" s="11">
        <f>ROUND(IF(G295="PL",$R$4*C295/2/100,C295*$R$4/100),2)</f>
        <v>10.53</v>
      </c>
      <c r="J295" s="11">
        <f t="shared" si="39"/>
        <v>42.39</v>
      </c>
      <c r="K295" s="11">
        <f t="shared" si="40"/>
        <v>19.47</v>
      </c>
      <c r="L295" s="21">
        <f t="shared" si="41"/>
        <v>0</v>
      </c>
      <c r="M295" s="21">
        <f t="shared" si="42"/>
        <v>0</v>
      </c>
    </row>
    <row r="296" spans="1:13" x14ac:dyDescent="0.25">
      <c r="A296" s="12">
        <v>41933</v>
      </c>
      <c r="B296" s="17">
        <f t="shared" si="36"/>
        <v>2</v>
      </c>
      <c r="C296" s="13">
        <v>61</v>
      </c>
      <c r="D296" s="13">
        <f t="shared" si="43"/>
        <v>42.39</v>
      </c>
      <c r="E296" s="13">
        <f t="shared" si="44"/>
        <v>19.47</v>
      </c>
      <c r="F296" s="10" t="b">
        <f t="shared" si="37"/>
        <v>0</v>
      </c>
      <c r="G296" s="14" t="str">
        <f>IF(lpg!$E296&gt;15,"LPG","PL")</f>
        <v>LPG</v>
      </c>
      <c r="H296" s="11">
        <f t="shared" si="38"/>
        <v>0</v>
      </c>
      <c r="I296" s="11">
        <f>ROUND(IF(G296="PL",$R$4*C296/2/100,C296*$R$4/100),2)</f>
        <v>5.49</v>
      </c>
      <c r="J296" s="11">
        <f t="shared" si="39"/>
        <v>42.39</v>
      </c>
      <c r="K296" s="11">
        <f t="shared" si="40"/>
        <v>13.979999999999999</v>
      </c>
      <c r="L296" s="21">
        <f t="shared" si="41"/>
        <v>0</v>
      </c>
      <c r="M296" s="21">
        <f t="shared" si="42"/>
        <v>0</v>
      </c>
    </row>
    <row r="297" spans="1:13" x14ac:dyDescent="0.25">
      <c r="A297" s="9">
        <v>41934</v>
      </c>
      <c r="B297" s="17">
        <f t="shared" si="36"/>
        <v>3</v>
      </c>
      <c r="C297" s="10">
        <v>94</v>
      </c>
      <c r="D297" s="13">
        <f t="shared" si="43"/>
        <v>42.39</v>
      </c>
      <c r="E297" s="13">
        <f t="shared" si="44"/>
        <v>13.979999999999999</v>
      </c>
      <c r="F297" s="10" t="b">
        <f t="shared" si="37"/>
        <v>0</v>
      </c>
      <c r="G297" s="11" t="str">
        <f>IF(lpg!$E297&gt;15,"LPG","PL")</f>
        <v>PL</v>
      </c>
      <c r="H297" s="11">
        <f t="shared" si="38"/>
        <v>2.82</v>
      </c>
      <c r="I297" s="11">
        <f>ROUND(IF(G297="PL",$R$4*C297/2/100,C297*$R$4/100),2)</f>
        <v>4.2300000000000004</v>
      </c>
      <c r="J297" s="11">
        <f t="shared" si="39"/>
        <v>39.57</v>
      </c>
      <c r="K297" s="11">
        <f t="shared" si="40"/>
        <v>9.7499999999999982</v>
      </c>
      <c r="L297" s="21">
        <f t="shared" si="41"/>
        <v>0</v>
      </c>
      <c r="M297" s="21">
        <f t="shared" si="42"/>
        <v>0</v>
      </c>
    </row>
    <row r="298" spans="1:13" x14ac:dyDescent="0.25">
      <c r="A298" s="12">
        <v>41935</v>
      </c>
      <c r="B298" s="17">
        <f t="shared" si="36"/>
        <v>4</v>
      </c>
      <c r="C298" s="13">
        <v>113</v>
      </c>
      <c r="D298" s="13">
        <f t="shared" si="43"/>
        <v>39.57</v>
      </c>
      <c r="E298" s="13">
        <f t="shared" si="44"/>
        <v>9.7499999999999982</v>
      </c>
      <c r="F298" s="10" t="b">
        <f t="shared" si="37"/>
        <v>0</v>
      </c>
      <c r="G298" s="14" t="str">
        <f>IF(lpg!$E298&gt;15,"LPG","PL")</f>
        <v>PL</v>
      </c>
      <c r="H298" s="11">
        <f t="shared" si="38"/>
        <v>3.39</v>
      </c>
      <c r="I298" s="11">
        <f>ROUND(IF(G298="PL",$R$4*C298/2/100,C298*$R$4/100),2)</f>
        <v>5.09</v>
      </c>
      <c r="J298" s="11">
        <f t="shared" si="39"/>
        <v>36.18</v>
      </c>
      <c r="K298" s="11">
        <f t="shared" si="40"/>
        <v>4.6599999999999984</v>
      </c>
      <c r="L298" s="21">
        <f t="shared" si="41"/>
        <v>8.82</v>
      </c>
      <c r="M298" s="21">
        <f t="shared" si="42"/>
        <v>25.340000000000003</v>
      </c>
    </row>
    <row r="299" spans="1:13" x14ac:dyDescent="0.25">
      <c r="A299" s="9">
        <v>41936</v>
      </c>
      <c r="B299" s="17">
        <f t="shared" si="36"/>
        <v>5</v>
      </c>
      <c r="C299" s="10">
        <v>144</v>
      </c>
      <c r="D299" s="13">
        <f t="shared" si="43"/>
        <v>45</v>
      </c>
      <c r="E299" s="13">
        <f t="shared" si="44"/>
        <v>30</v>
      </c>
      <c r="F299" s="10" t="b">
        <f t="shared" si="37"/>
        <v>0</v>
      </c>
      <c r="G299" s="11" t="str">
        <f>IF(lpg!$E299&gt;15,"LPG","PL")</f>
        <v>LPG</v>
      </c>
      <c r="H299" s="11">
        <f t="shared" si="38"/>
        <v>0</v>
      </c>
      <c r="I299" s="11">
        <f>ROUND(IF(G299="PL",$R$4*C299/2/100,C299*$R$4/100),2)</f>
        <v>12.96</v>
      </c>
      <c r="J299" s="11">
        <f t="shared" si="39"/>
        <v>45</v>
      </c>
      <c r="K299" s="11">
        <f t="shared" si="40"/>
        <v>17.04</v>
      </c>
      <c r="L299" s="21">
        <f t="shared" si="41"/>
        <v>0</v>
      </c>
      <c r="M299" s="21">
        <f t="shared" si="42"/>
        <v>0</v>
      </c>
    </row>
    <row r="300" spans="1:13" x14ac:dyDescent="0.25">
      <c r="A300" s="12">
        <v>41937</v>
      </c>
      <c r="B300" s="17">
        <f t="shared" si="36"/>
        <v>6</v>
      </c>
      <c r="C300" s="13">
        <v>66</v>
      </c>
      <c r="D300" s="13">
        <f t="shared" si="43"/>
        <v>45</v>
      </c>
      <c r="E300" s="13">
        <f t="shared" si="44"/>
        <v>17.04</v>
      </c>
      <c r="F300" s="10" t="b">
        <f t="shared" si="37"/>
        <v>0</v>
      </c>
      <c r="G300" s="14" t="str">
        <f>IF(lpg!$E300&gt;15,"LPG","PL")</f>
        <v>LPG</v>
      </c>
      <c r="H300" s="11">
        <f t="shared" si="38"/>
        <v>0</v>
      </c>
      <c r="I300" s="11">
        <f>ROUND(IF(G300="PL",$R$4*C300/2/100,C300*$R$4/100),2)</f>
        <v>5.94</v>
      </c>
      <c r="J300" s="11">
        <f t="shared" si="39"/>
        <v>45</v>
      </c>
      <c r="K300" s="11">
        <f t="shared" si="40"/>
        <v>11.099999999999998</v>
      </c>
      <c r="L300" s="21">
        <f t="shared" si="41"/>
        <v>0</v>
      </c>
      <c r="M300" s="21">
        <f t="shared" si="42"/>
        <v>0</v>
      </c>
    </row>
    <row r="301" spans="1:13" x14ac:dyDescent="0.25">
      <c r="A301" s="9">
        <v>41938</v>
      </c>
      <c r="B301" s="17">
        <f t="shared" si="36"/>
        <v>7</v>
      </c>
      <c r="C301" s="10">
        <v>69</v>
      </c>
      <c r="D301" s="13">
        <f t="shared" si="43"/>
        <v>45</v>
      </c>
      <c r="E301" s="13">
        <f t="shared" si="44"/>
        <v>11.099999999999998</v>
      </c>
      <c r="F301" s="10" t="b">
        <f t="shared" si="37"/>
        <v>0</v>
      </c>
      <c r="G301" s="11" t="str">
        <f>IF(lpg!$E301&gt;15,"LPG","PL")</f>
        <v>PL</v>
      </c>
      <c r="H301" s="11">
        <f t="shared" si="38"/>
        <v>2.0699999999999998</v>
      </c>
      <c r="I301" s="11">
        <f>ROUND(IF(G301="PL",$R$4*C301/2/100,C301*$R$4/100),2)</f>
        <v>3.11</v>
      </c>
      <c r="J301" s="11">
        <f t="shared" si="39"/>
        <v>42.93</v>
      </c>
      <c r="K301" s="11">
        <f t="shared" si="40"/>
        <v>7.9899999999999984</v>
      </c>
      <c r="L301" s="21">
        <f t="shared" si="41"/>
        <v>0</v>
      </c>
      <c r="M301" s="21">
        <f t="shared" si="42"/>
        <v>0</v>
      </c>
    </row>
    <row r="302" spans="1:13" x14ac:dyDescent="0.25">
      <c r="A302" s="12">
        <v>41939</v>
      </c>
      <c r="B302" s="17">
        <f t="shared" si="36"/>
        <v>1</v>
      </c>
      <c r="C302" s="13">
        <v>127</v>
      </c>
      <c r="D302" s="13">
        <f t="shared" si="43"/>
        <v>42.93</v>
      </c>
      <c r="E302" s="13">
        <f t="shared" si="44"/>
        <v>7.9899999999999984</v>
      </c>
      <c r="F302" s="10" t="b">
        <f t="shared" si="37"/>
        <v>0</v>
      </c>
      <c r="G302" s="14" t="str">
        <f>IF(lpg!$E302&gt;15,"LPG","PL")</f>
        <v>PL</v>
      </c>
      <c r="H302" s="11">
        <f t="shared" si="38"/>
        <v>3.81</v>
      </c>
      <c r="I302" s="11">
        <f>ROUND(IF(G302="PL",$R$4*C302/2/100,C302*$R$4/100),2)</f>
        <v>5.72</v>
      </c>
      <c r="J302" s="11">
        <f t="shared" si="39"/>
        <v>39.119999999999997</v>
      </c>
      <c r="K302" s="11">
        <f t="shared" si="40"/>
        <v>2.2699999999999987</v>
      </c>
      <c r="L302" s="21">
        <f t="shared" si="41"/>
        <v>0</v>
      </c>
      <c r="M302" s="21">
        <f t="shared" si="42"/>
        <v>27.73</v>
      </c>
    </row>
    <row r="303" spans="1:13" x14ac:dyDescent="0.25">
      <c r="A303" s="9">
        <v>41940</v>
      </c>
      <c r="B303" s="17">
        <f t="shared" si="36"/>
        <v>2</v>
      </c>
      <c r="C303" s="10">
        <v>112</v>
      </c>
      <c r="D303" s="13">
        <f t="shared" si="43"/>
        <v>39.119999999999997</v>
      </c>
      <c r="E303" s="13">
        <f t="shared" si="44"/>
        <v>30</v>
      </c>
      <c r="F303" s="10" t="b">
        <f t="shared" si="37"/>
        <v>0</v>
      </c>
      <c r="G303" s="11" t="str">
        <f>IF(lpg!$E303&gt;15,"LPG","PL")</f>
        <v>LPG</v>
      </c>
      <c r="H303" s="11">
        <f t="shared" si="38"/>
        <v>0</v>
      </c>
      <c r="I303" s="11">
        <f>ROUND(IF(G303="PL",$R$4*C303/2/100,C303*$R$4/100),2)</f>
        <v>10.08</v>
      </c>
      <c r="J303" s="11">
        <f t="shared" si="39"/>
        <v>39.119999999999997</v>
      </c>
      <c r="K303" s="11">
        <f t="shared" si="40"/>
        <v>19.920000000000002</v>
      </c>
      <c r="L303" s="21">
        <f t="shared" si="41"/>
        <v>0</v>
      </c>
      <c r="M303" s="21">
        <f t="shared" si="42"/>
        <v>0</v>
      </c>
    </row>
    <row r="304" spans="1:13" x14ac:dyDescent="0.25">
      <c r="A304" s="12">
        <v>41941</v>
      </c>
      <c r="B304" s="17">
        <f t="shared" si="36"/>
        <v>3</v>
      </c>
      <c r="C304" s="13">
        <v>99</v>
      </c>
      <c r="D304" s="13">
        <f t="shared" si="43"/>
        <v>39.119999999999997</v>
      </c>
      <c r="E304" s="13">
        <f t="shared" si="44"/>
        <v>19.920000000000002</v>
      </c>
      <c r="F304" s="10" t="b">
        <f t="shared" si="37"/>
        <v>0</v>
      </c>
      <c r="G304" s="14" t="str">
        <f>IF(lpg!$E304&gt;15,"LPG","PL")</f>
        <v>LPG</v>
      </c>
      <c r="H304" s="11">
        <f t="shared" si="38"/>
        <v>0</v>
      </c>
      <c r="I304" s="11">
        <f>ROUND(IF(G304="PL",$R$4*C304/2/100,C304*$R$4/100),2)</f>
        <v>8.91</v>
      </c>
      <c r="J304" s="11">
        <f t="shared" si="39"/>
        <v>39.119999999999997</v>
      </c>
      <c r="K304" s="11">
        <f t="shared" si="40"/>
        <v>11.010000000000002</v>
      </c>
      <c r="L304" s="21">
        <f t="shared" si="41"/>
        <v>0</v>
      </c>
      <c r="M304" s="21">
        <f t="shared" si="42"/>
        <v>0</v>
      </c>
    </row>
    <row r="305" spans="1:13" x14ac:dyDescent="0.25">
      <c r="A305" s="9">
        <v>41942</v>
      </c>
      <c r="B305" s="17">
        <f t="shared" si="36"/>
        <v>4</v>
      </c>
      <c r="C305" s="10">
        <v>60</v>
      </c>
      <c r="D305" s="13">
        <f t="shared" si="43"/>
        <v>39.119999999999997</v>
      </c>
      <c r="E305" s="13">
        <f t="shared" si="44"/>
        <v>11.010000000000002</v>
      </c>
      <c r="F305" s="10" t="b">
        <f t="shared" si="37"/>
        <v>0</v>
      </c>
      <c r="G305" s="11" t="str">
        <f>IF(lpg!$E305&gt;15,"LPG","PL")</f>
        <v>PL</v>
      </c>
      <c r="H305" s="11">
        <f t="shared" si="38"/>
        <v>1.8</v>
      </c>
      <c r="I305" s="11">
        <f>ROUND(IF(G305="PL",$R$4*C305/2/100,C305*$R$4/100),2)</f>
        <v>2.7</v>
      </c>
      <c r="J305" s="11">
        <f t="shared" si="39"/>
        <v>37.32</v>
      </c>
      <c r="K305" s="11">
        <f t="shared" si="40"/>
        <v>8.3100000000000023</v>
      </c>
      <c r="L305" s="21">
        <f t="shared" si="41"/>
        <v>7.68</v>
      </c>
      <c r="M305" s="21">
        <f t="shared" si="42"/>
        <v>0</v>
      </c>
    </row>
    <row r="306" spans="1:13" x14ac:dyDescent="0.25">
      <c r="A306" s="12">
        <v>41943</v>
      </c>
      <c r="B306" s="17">
        <f t="shared" si="36"/>
        <v>5</v>
      </c>
      <c r="C306" s="13">
        <v>118</v>
      </c>
      <c r="D306" s="13">
        <f t="shared" si="43"/>
        <v>45</v>
      </c>
      <c r="E306" s="13">
        <f t="shared" si="44"/>
        <v>8.3100000000000023</v>
      </c>
      <c r="F306" s="10" t="b">
        <f t="shared" si="37"/>
        <v>0</v>
      </c>
      <c r="G306" s="14" t="str">
        <f>IF(lpg!$E306&gt;15,"LPG","PL")</f>
        <v>PL</v>
      </c>
      <c r="H306" s="11">
        <f t="shared" si="38"/>
        <v>3.54</v>
      </c>
      <c r="I306" s="11">
        <f>ROUND(IF(G306="PL",$R$4*C306/2/100,C306*$R$4/100),2)</f>
        <v>5.31</v>
      </c>
      <c r="J306" s="11">
        <f t="shared" si="39"/>
        <v>41.46</v>
      </c>
      <c r="K306" s="11">
        <f t="shared" si="40"/>
        <v>3.0000000000000027</v>
      </c>
      <c r="L306" s="21">
        <f t="shared" si="41"/>
        <v>0</v>
      </c>
      <c r="M306" s="21">
        <f t="shared" si="42"/>
        <v>26.999999999999996</v>
      </c>
    </row>
    <row r="307" spans="1:13" x14ac:dyDescent="0.25">
      <c r="A307" s="9">
        <v>41944</v>
      </c>
      <c r="B307" s="17">
        <f t="shared" si="36"/>
        <v>6</v>
      </c>
      <c r="C307" s="10">
        <v>55</v>
      </c>
      <c r="D307" s="13">
        <f t="shared" si="43"/>
        <v>41.46</v>
      </c>
      <c r="E307" s="13">
        <f t="shared" si="44"/>
        <v>30</v>
      </c>
      <c r="F307" s="10" t="b">
        <f t="shared" si="37"/>
        <v>0</v>
      </c>
      <c r="G307" s="11" t="str">
        <f>IF(lpg!$E307&gt;15,"LPG","PL")</f>
        <v>LPG</v>
      </c>
      <c r="H307" s="11">
        <f t="shared" si="38"/>
        <v>0</v>
      </c>
      <c r="I307" s="11">
        <f>ROUND(IF(G307="PL",$R$4*C307/2/100,C307*$R$4/100),2)</f>
        <v>4.95</v>
      </c>
      <c r="J307" s="11">
        <f t="shared" si="39"/>
        <v>41.46</v>
      </c>
      <c r="K307" s="11">
        <f t="shared" si="40"/>
        <v>25.05</v>
      </c>
      <c r="L307" s="21">
        <f t="shared" si="41"/>
        <v>0</v>
      </c>
      <c r="M307" s="21">
        <f t="shared" si="42"/>
        <v>0</v>
      </c>
    </row>
    <row r="308" spans="1:13" x14ac:dyDescent="0.25">
      <c r="A308" s="12">
        <v>41945</v>
      </c>
      <c r="B308" s="17">
        <f t="shared" si="36"/>
        <v>7</v>
      </c>
      <c r="C308" s="13">
        <v>133</v>
      </c>
      <c r="D308" s="13">
        <f t="shared" si="43"/>
        <v>41.46</v>
      </c>
      <c r="E308" s="13">
        <f t="shared" si="44"/>
        <v>25.05</v>
      </c>
      <c r="F308" s="10" t="b">
        <f t="shared" si="37"/>
        <v>0</v>
      </c>
      <c r="G308" s="14" t="str">
        <f>IF(lpg!$E308&gt;15,"LPG","PL")</f>
        <v>LPG</v>
      </c>
      <c r="H308" s="11">
        <f t="shared" si="38"/>
        <v>0</v>
      </c>
      <c r="I308" s="11">
        <f>ROUND(IF(G308="PL",$R$4*C308/2/100,C308*$R$4/100),2)</f>
        <v>11.97</v>
      </c>
      <c r="J308" s="11">
        <f t="shared" si="39"/>
        <v>41.46</v>
      </c>
      <c r="K308" s="11">
        <f t="shared" si="40"/>
        <v>13.08</v>
      </c>
      <c r="L308" s="21">
        <f t="shared" si="41"/>
        <v>0</v>
      </c>
      <c r="M308" s="21">
        <f t="shared" si="42"/>
        <v>0</v>
      </c>
    </row>
    <row r="309" spans="1:13" x14ac:dyDescent="0.25">
      <c r="A309" s="9">
        <v>41946</v>
      </c>
      <c r="B309" s="17">
        <f t="shared" si="36"/>
        <v>1</v>
      </c>
      <c r="C309" s="10">
        <v>110</v>
      </c>
      <c r="D309" s="13">
        <f t="shared" si="43"/>
        <v>41.46</v>
      </c>
      <c r="E309" s="13">
        <f t="shared" si="44"/>
        <v>13.08</v>
      </c>
      <c r="F309" s="10" t="b">
        <f t="shared" si="37"/>
        <v>0</v>
      </c>
      <c r="G309" s="11" t="str">
        <f>IF(lpg!$E309&gt;15,"LPG","PL")</f>
        <v>PL</v>
      </c>
      <c r="H309" s="11">
        <f t="shared" si="38"/>
        <v>3.3</v>
      </c>
      <c r="I309" s="11">
        <f>ROUND(IF(G309="PL",$R$4*C309/2/100,C309*$R$4/100),2)</f>
        <v>4.95</v>
      </c>
      <c r="J309" s="11">
        <f t="shared" si="39"/>
        <v>38.160000000000004</v>
      </c>
      <c r="K309" s="11">
        <f t="shared" si="40"/>
        <v>8.129999999999999</v>
      </c>
      <c r="L309" s="21">
        <f t="shared" si="41"/>
        <v>0</v>
      </c>
      <c r="M309" s="21">
        <f t="shared" si="42"/>
        <v>0</v>
      </c>
    </row>
    <row r="310" spans="1:13" x14ac:dyDescent="0.25">
      <c r="A310" s="12">
        <v>41947</v>
      </c>
      <c r="B310" s="17">
        <f t="shared" si="36"/>
        <v>2</v>
      </c>
      <c r="C310" s="13">
        <v>145</v>
      </c>
      <c r="D310" s="13">
        <f t="shared" si="43"/>
        <v>38.160000000000004</v>
      </c>
      <c r="E310" s="13">
        <f t="shared" si="44"/>
        <v>8.129999999999999</v>
      </c>
      <c r="F310" s="10" t="b">
        <f t="shared" si="37"/>
        <v>0</v>
      </c>
      <c r="G310" s="14" t="str">
        <f>IF(lpg!$E310&gt;15,"LPG","PL")</f>
        <v>PL</v>
      </c>
      <c r="H310" s="11">
        <f t="shared" si="38"/>
        <v>4.3499999999999996</v>
      </c>
      <c r="I310" s="11">
        <f>ROUND(IF(G310="PL",$R$4*C310/2/100,C310*$R$4/100),2)</f>
        <v>6.53</v>
      </c>
      <c r="J310" s="11">
        <f t="shared" si="39"/>
        <v>33.81</v>
      </c>
      <c r="K310" s="11">
        <f t="shared" si="40"/>
        <v>1.5999999999999988</v>
      </c>
      <c r="L310" s="21">
        <f t="shared" si="41"/>
        <v>0</v>
      </c>
      <c r="M310" s="21">
        <f t="shared" si="42"/>
        <v>28.400000000000002</v>
      </c>
    </row>
    <row r="311" spans="1:13" x14ac:dyDescent="0.25">
      <c r="A311" s="9">
        <v>41948</v>
      </c>
      <c r="B311" s="17">
        <f t="shared" si="36"/>
        <v>3</v>
      </c>
      <c r="C311" s="10">
        <v>125</v>
      </c>
      <c r="D311" s="13">
        <f t="shared" si="43"/>
        <v>33.81</v>
      </c>
      <c r="E311" s="13">
        <f t="shared" si="44"/>
        <v>30</v>
      </c>
      <c r="F311" s="10" t="b">
        <f t="shared" si="37"/>
        <v>0</v>
      </c>
      <c r="G311" s="11" t="str">
        <f>IF(lpg!$E311&gt;15,"LPG","PL")</f>
        <v>LPG</v>
      </c>
      <c r="H311" s="11">
        <f t="shared" si="38"/>
        <v>0</v>
      </c>
      <c r="I311" s="11">
        <f>ROUND(IF(G311="PL",$R$4*C311/2/100,C311*$R$4/100),2)</f>
        <v>11.25</v>
      </c>
      <c r="J311" s="11">
        <f t="shared" si="39"/>
        <v>33.81</v>
      </c>
      <c r="K311" s="11">
        <f t="shared" si="40"/>
        <v>18.75</v>
      </c>
      <c r="L311" s="21">
        <f t="shared" si="41"/>
        <v>0</v>
      </c>
      <c r="M311" s="21">
        <f t="shared" si="42"/>
        <v>0</v>
      </c>
    </row>
    <row r="312" spans="1:13" x14ac:dyDescent="0.25">
      <c r="A312" s="12">
        <v>41949</v>
      </c>
      <c r="B312" s="17">
        <f t="shared" si="36"/>
        <v>4</v>
      </c>
      <c r="C312" s="13">
        <v>103</v>
      </c>
      <c r="D312" s="13">
        <f t="shared" si="43"/>
        <v>33.81</v>
      </c>
      <c r="E312" s="13">
        <f t="shared" si="44"/>
        <v>18.75</v>
      </c>
      <c r="F312" s="10" t="b">
        <f t="shared" si="37"/>
        <v>0</v>
      </c>
      <c r="G312" s="14" t="str">
        <f>IF(lpg!$E312&gt;15,"LPG","PL")</f>
        <v>LPG</v>
      </c>
      <c r="H312" s="11">
        <f t="shared" si="38"/>
        <v>0</v>
      </c>
      <c r="I312" s="11">
        <f>ROUND(IF(G312="PL",$R$4*C312/2/100,C312*$R$4/100),2)</f>
        <v>9.27</v>
      </c>
      <c r="J312" s="11">
        <f t="shared" si="39"/>
        <v>33.81</v>
      </c>
      <c r="K312" s="11">
        <f t="shared" si="40"/>
        <v>9.48</v>
      </c>
      <c r="L312" s="21">
        <f t="shared" si="41"/>
        <v>11.189999999999998</v>
      </c>
      <c r="M312" s="21">
        <f t="shared" si="42"/>
        <v>0</v>
      </c>
    </row>
    <row r="313" spans="1:13" x14ac:dyDescent="0.25">
      <c r="A313" s="9">
        <v>41950</v>
      </c>
      <c r="B313" s="17">
        <f t="shared" si="36"/>
        <v>5</v>
      </c>
      <c r="C313" s="10">
        <v>143</v>
      </c>
      <c r="D313" s="13">
        <f t="shared" si="43"/>
        <v>45</v>
      </c>
      <c r="E313" s="13">
        <f t="shared" si="44"/>
        <v>9.48</v>
      </c>
      <c r="F313" s="10" t="b">
        <f t="shared" si="37"/>
        <v>0</v>
      </c>
      <c r="G313" s="11" t="str">
        <f>IF(lpg!$E313&gt;15,"LPG","PL")</f>
        <v>PL</v>
      </c>
      <c r="H313" s="11">
        <f t="shared" si="38"/>
        <v>4.29</v>
      </c>
      <c r="I313" s="11">
        <f>ROUND(IF(G313="PL",$R$4*C313/2/100,C313*$R$4/100),2)</f>
        <v>6.44</v>
      </c>
      <c r="J313" s="11">
        <f t="shared" si="39"/>
        <v>40.71</v>
      </c>
      <c r="K313" s="11">
        <f t="shared" si="40"/>
        <v>3.04</v>
      </c>
      <c r="L313" s="21">
        <f t="shared" si="41"/>
        <v>0</v>
      </c>
      <c r="M313" s="21">
        <f t="shared" si="42"/>
        <v>26.96</v>
      </c>
    </row>
    <row r="314" spans="1:13" x14ac:dyDescent="0.25">
      <c r="A314" s="12">
        <v>41951</v>
      </c>
      <c r="B314" s="17">
        <f t="shared" si="36"/>
        <v>6</v>
      </c>
      <c r="C314" s="13">
        <v>50</v>
      </c>
      <c r="D314" s="13">
        <f t="shared" si="43"/>
        <v>40.71</v>
      </c>
      <c r="E314" s="13">
        <f t="shared" si="44"/>
        <v>30</v>
      </c>
      <c r="F314" s="10" t="b">
        <f t="shared" si="37"/>
        <v>0</v>
      </c>
      <c r="G314" s="14" t="str">
        <f>IF(lpg!$E314&gt;15,"LPG","PL")</f>
        <v>LPG</v>
      </c>
      <c r="H314" s="11">
        <f t="shared" si="38"/>
        <v>0</v>
      </c>
      <c r="I314" s="11">
        <f>ROUND(IF(G314="PL",$R$4*C314/2/100,C314*$R$4/100),2)</f>
        <v>4.5</v>
      </c>
      <c r="J314" s="11">
        <f t="shared" si="39"/>
        <v>40.71</v>
      </c>
      <c r="K314" s="11">
        <f t="shared" si="40"/>
        <v>25.5</v>
      </c>
      <c r="L314" s="21">
        <f t="shared" si="41"/>
        <v>0</v>
      </c>
      <c r="M314" s="21">
        <f t="shared" si="42"/>
        <v>0</v>
      </c>
    </row>
    <row r="315" spans="1:13" x14ac:dyDescent="0.25">
      <c r="A315" s="9">
        <v>41952</v>
      </c>
      <c r="B315" s="17">
        <f t="shared" si="36"/>
        <v>7</v>
      </c>
      <c r="C315" s="10">
        <v>105</v>
      </c>
      <c r="D315" s="13">
        <f t="shared" si="43"/>
        <v>40.71</v>
      </c>
      <c r="E315" s="13">
        <f t="shared" si="44"/>
        <v>25.5</v>
      </c>
      <c r="F315" s="10" t="b">
        <f t="shared" si="37"/>
        <v>0</v>
      </c>
      <c r="G315" s="11" t="str">
        <f>IF(lpg!$E315&gt;15,"LPG","PL")</f>
        <v>LPG</v>
      </c>
      <c r="H315" s="11">
        <f t="shared" si="38"/>
        <v>0</v>
      </c>
      <c r="I315" s="11">
        <f>ROUND(IF(G315="PL",$R$4*C315/2/100,C315*$R$4/100),2)</f>
        <v>9.4499999999999993</v>
      </c>
      <c r="J315" s="11">
        <f t="shared" si="39"/>
        <v>40.71</v>
      </c>
      <c r="K315" s="11">
        <f t="shared" si="40"/>
        <v>16.05</v>
      </c>
      <c r="L315" s="21">
        <f t="shared" si="41"/>
        <v>0</v>
      </c>
      <c r="M315" s="21">
        <f t="shared" si="42"/>
        <v>0</v>
      </c>
    </row>
    <row r="316" spans="1:13" x14ac:dyDescent="0.25">
      <c r="A316" s="12">
        <v>41953</v>
      </c>
      <c r="B316" s="17">
        <f t="shared" si="36"/>
        <v>1</v>
      </c>
      <c r="C316" s="13">
        <v>101</v>
      </c>
      <c r="D316" s="13">
        <f t="shared" si="43"/>
        <v>40.71</v>
      </c>
      <c r="E316" s="13">
        <f t="shared" si="44"/>
        <v>16.05</v>
      </c>
      <c r="F316" s="10" t="b">
        <f t="shared" si="37"/>
        <v>0</v>
      </c>
      <c r="G316" s="14" t="str">
        <f>IF(lpg!$E316&gt;15,"LPG","PL")</f>
        <v>LPG</v>
      </c>
      <c r="H316" s="11">
        <f t="shared" si="38"/>
        <v>0</v>
      </c>
      <c r="I316" s="11">
        <f>ROUND(IF(G316="PL",$R$4*C316/2/100,C316*$R$4/100),2)</f>
        <v>9.09</v>
      </c>
      <c r="J316" s="11">
        <f t="shared" si="39"/>
        <v>40.71</v>
      </c>
      <c r="K316" s="11">
        <f t="shared" si="40"/>
        <v>6.9600000000000009</v>
      </c>
      <c r="L316" s="21">
        <f t="shared" si="41"/>
        <v>0</v>
      </c>
      <c r="M316" s="21">
        <f t="shared" si="42"/>
        <v>0</v>
      </c>
    </row>
    <row r="317" spans="1:13" x14ac:dyDescent="0.25">
      <c r="A317" s="9">
        <v>41954</v>
      </c>
      <c r="B317" s="17">
        <f t="shared" si="36"/>
        <v>2</v>
      </c>
      <c r="C317" s="10">
        <v>114</v>
      </c>
      <c r="D317" s="13">
        <f t="shared" si="43"/>
        <v>40.71</v>
      </c>
      <c r="E317" s="13">
        <f t="shared" si="44"/>
        <v>6.9600000000000009</v>
      </c>
      <c r="F317" s="10" t="b">
        <f t="shared" si="37"/>
        <v>0</v>
      </c>
      <c r="G317" s="11" t="str">
        <f>IF(lpg!$E317&gt;15,"LPG","PL")</f>
        <v>PL</v>
      </c>
      <c r="H317" s="11">
        <f t="shared" si="38"/>
        <v>3.42</v>
      </c>
      <c r="I317" s="11">
        <f>ROUND(IF(G317="PL",$R$4*C317/2/100,C317*$R$4/100),2)</f>
        <v>5.13</v>
      </c>
      <c r="J317" s="11">
        <f t="shared" si="39"/>
        <v>37.29</v>
      </c>
      <c r="K317" s="11">
        <f t="shared" si="40"/>
        <v>1.830000000000001</v>
      </c>
      <c r="L317" s="21">
        <f t="shared" si="41"/>
        <v>0</v>
      </c>
      <c r="M317" s="21">
        <f t="shared" si="42"/>
        <v>28.169999999999998</v>
      </c>
    </row>
    <row r="318" spans="1:13" x14ac:dyDescent="0.25">
      <c r="A318" s="12">
        <v>41955</v>
      </c>
      <c r="B318" s="17">
        <f t="shared" si="36"/>
        <v>3</v>
      </c>
      <c r="C318" s="13">
        <v>106</v>
      </c>
      <c r="D318" s="13">
        <f t="shared" si="43"/>
        <v>37.29</v>
      </c>
      <c r="E318" s="13">
        <f t="shared" si="44"/>
        <v>30</v>
      </c>
      <c r="F318" s="10" t="b">
        <f t="shared" si="37"/>
        <v>0</v>
      </c>
      <c r="G318" s="14" t="str">
        <f>IF(lpg!$E318&gt;15,"LPG","PL")</f>
        <v>LPG</v>
      </c>
      <c r="H318" s="11">
        <f t="shared" si="38"/>
        <v>0</v>
      </c>
      <c r="I318" s="11">
        <f>ROUND(IF(G318="PL",$R$4*C318/2/100,C318*$R$4/100),2)</f>
        <v>9.5399999999999991</v>
      </c>
      <c r="J318" s="11">
        <f t="shared" si="39"/>
        <v>37.29</v>
      </c>
      <c r="K318" s="11">
        <f t="shared" si="40"/>
        <v>20.46</v>
      </c>
      <c r="L318" s="21">
        <f t="shared" si="41"/>
        <v>0</v>
      </c>
      <c r="M318" s="21">
        <f t="shared" si="42"/>
        <v>0</v>
      </c>
    </row>
    <row r="319" spans="1:13" x14ac:dyDescent="0.25">
      <c r="A319" s="9">
        <v>41956</v>
      </c>
      <c r="B319" s="17">
        <f t="shared" si="36"/>
        <v>4</v>
      </c>
      <c r="C319" s="10">
        <v>79</v>
      </c>
      <c r="D319" s="13">
        <f t="shared" si="43"/>
        <v>37.29</v>
      </c>
      <c r="E319" s="13">
        <f t="shared" si="44"/>
        <v>20.46</v>
      </c>
      <c r="F319" s="10" t="b">
        <f t="shared" si="37"/>
        <v>0</v>
      </c>
      <c r="G319" s="11" t="str">
        <f>IF(lpg!$E319&gt;15,"LPG","PL")</f>
        <v>LPG</v>
      </c>
      <c r="H319" s="11">
        <f t="shared" si="38"/>
        <v>0</v>
      </c>
      <c r="I319" s="11">
        <f>ROUND(IF(G319="PL",$R$4*C319/2/100,C319*$R$4/100),2)</f>
        <v>7.11</v>
      </c>
      <c r="J319" s="11">
        <f t="shared" si="39"/>
        <v>37.29</v>
      </c>
      <c r="K319" s="11">
        <f t="shared" si="40"/>
        <v>13.350000000000001</v>
      </c>
      <c r="L319" s="21">
        <f t="shared" si="41"/>
        <v>7.7100000000000009</v>
      </c>
      <c r="M319" s="21">
        <f t="shared" si="42"/>
        <v>0</v>
      </c>
    </row>
    <row r="320" spans="1:13" x14ac:dyDescent="0.25">
      <c r="A320" s="12">
        <v>41957</v>
      </c>
      <c r="B320" s="17">
        <f t="shared" si="36"/>
        <v>5</v>
      </c>
      <c r="C320" s="13">
        <v>20</v>
      </c>
      <c r="D320" s="13">
        <f t="shared" si="43"/>
        <v>45</v>
      </c>
      <c r="E320" s="13">
        <f t="shared" si="44"/>
        <v>13.350000000000001</v>
      </c>
      <c r="F320" s="10" t="b">
        <f t="shared" si="37"/>
        <v>0</v>
      </c>
      <c r="G320" s="14" t="str">
        <f>IF(lpg!$E320&gt;15,"LPG","PL")</f>
        <v>PL</v>
      </c>
      <c r="H320" s="11">
        <f t="shared" si="38"/>
        <v>0.6</v>
      </c>
      <c r="I320" s="11">
        <f>ROUND(IF(G320="PL",$R$4*C320/2/100,C320*$R$4/100),2)</f>
        <v>0.9</v>
      </c>
      <c r="J320" s="11">
        <f t="shared" si="39"/>
        <v>44.4</v>
      </c>
      <c r="K320" s="11">
        <f t="shared" si="40"/>
        <v>12.450000000000001</v>
      </c>
      <c r="L320" s="21">
        <f t="shared" si="41"/>
        <v>0</v>
      </c>
      <c r="M320" s="21">
        <f t="shared" si="42"/>
        <v>0</v>
      </c>
    </row>
    <row r="321" spans="1:13" x14ac:dyDescent="0.25">
      <c r="A321" s="9">
        <v>41958</v>
      </c>
      <c r="B321" s="17">
        <f t="shared" si="36"/>
        <v>6</v>
      </c>
      <c r="C321" s="10">
        <v>27</v>
      </c>
      <c r="D321" s="13">
        <f t="shared" si="43"/>
        <v>44.4</v>
      </c>
      <c r="E321" s="13">
        <f t="shared" si="44"/>
        <v>12.450000000000001</v>
      </c>
      <c r="F321" s="10" t="b">
        <f t="shared" si="37"/>
        <v>0</v>
      </c>
      <c r="G321" s="11" t="str">
        <f>IF(lpg!$E321&gt;15,"LPG","PL")</f>
        <v>PL</v>
      </c>
      <c r="H321" s="11">
        <f t="shared" si="38"/>
        <v>0.81</v>
      </c>
      <c r="I321" s="11">
        <f>ROUND(IF(G321="PL",$R$4*C321/2/100,C321*$R$4/100),2)</f>
        <v>1.22</v>
      </c>
      <c r="J321" s="11">
        <f t="shared" si="39"/>
        <v>43.589999999999996</v>
      </c>
      <c r="K321" s="11">
        <f t="shared" si="40"/>
        <v>11.23</v>
      </c>
      <c r="L321" s="21">
        <f t="shared" si="41"/>
        <v>0</v>
      </c>
      <c r="M321" s="21">
        <f t="shared" si="42"/>
        <v>0</v>
      </c>
    </row>
    <row r="322" spans="1:13" x14ac:dyDescent="0.25">
      <c r="A322" s="12">
        <v>41959</v>
      </c>
      <c r="B322" s="17">
        <f t="shared" si="36"/>
        <v>7</v>
      </c>
      <c r="C322" s="13">
        <v>23</v>
      </c>
      <c r="D322" s="13">
        <f t="shared" si="43"/>
        <v>43.589999999999996</v>
      </c>
      <c r="E322" s="13">
        <f t="shared" si="44"/>
        <v>11.23</v>
      </c>
      <c r="F322" s="10" t="b">
        <f t="shared" si="37"/>
        <v>0</v>
      </c>
      <c r="G322" s="14" t="str">
        <f>IF(lpg!$E322&gt;15,"LPG","PL")</f>
        <v>PL</v>
      </c>
      <c r="H322" s="11">
        <f t="shared" si="38"/>
        <v>0.69</v>
      </c>
      <c r="I322" s="11">
        <f>ROUND(IF(G322="PL",$R$4*C322/2/100,C322*$R$4/100),2)</f>
        <v>1.04</v>
      </c>
      <c r="J322" s="11">
        <f t="shared" si="39"/>
        <v>42.9</v>
      </c>
      <c r="K322" s="11">
        <f t="shared" si="40"/>
        <v>10.190000000000001</v>
      </c>
      <c r="L322" s="21">
        <f t="shared" si="41"/>
        <v>0</v>
      </c>
      <c r="M322" s="21">
        <f t="shared" si="42"/>
        <v>0</v>
      </c>
    </row>
    <row r="323" spans="1:13" x14ac:dyDescent="0.25">
      <c r="A323" s="9">
        <v>41960</v>
      </c>
      <c r="B323" s="17">
        <f t="shared" si="36"/>
        <v>1</v>
      </c>
      <c r="C323" s="10">
        <v>106</v>
      </c>
      <c r="D323" s="13">
        <f t="shared" si="43"/>
        <v>42.9</v>
      </c>
      <c r="E323" s="13">
        <f t="shared" si="44"/>
        <v>10.190000000000001</v>
      </c>
      <c r="F323" s="10" t="b">
        <f t="shared" si="37"/>
        <v>0</v>
      </c>
      <c r="G323" s="11" t="str">
        <f>IF(lpg!$E323&gt;15,"LPG","PL")</f>
        <v>PL</v>
      </c>
      <c r="H323" s="11">
        <f t="shared" si="38"/>
        <v>3.18</v>
      </c>
      <c r="I323" s="11">
        <f>ROUND(IF(G323="PL",$R$4*C323/2/100,C323*$R$4/100),2)</f>
        <v>4.7699999999999996</v>
      </c>
      <c r="J323" s="11">
        <f t="shared" si="39"/>
        <v>39.72</v>
      </c>
      <c r="K323" s="11">
        <f t="shared" si="40"/>
        <v>5.4200000000000017</v>
      </c>
      <c r="L323" s="21">
        <f t="shared" si="41"/>
        <v>0</v>
      </c>
      <c r="M323" s="21">
        <f t="shared" si="42"/>
        <v>0</v>
      </c>
    </row>
    <row r="324" spans="1:13" x14ac:dyDescent="0.25">
      <c r="A324" s="12">
        <v>41961</v>
      </c>
      <c r="B324" s="17">
        <f t="shared" ref="B324:B367" si="45">WEEKDAY(A324,2)</f>
        <v>2</v>
      </c>
      <c r="C324" s="13">
        <v>90</v>
      </c>
      <c r="D324" s="13">
        <f t="shared" si="43"/>
        <v>39.72</v>
      </c>
      <c r="E324" s="13">
        <f t="shared" si="44"/>
        <v>5.4200000000000017</v>
      </c>
      <c r="F324" s="10" t="b">
        <f t="shared" ref="F324:F367" si="46">E324&lt;5.25</f>
        <v>0</v>
      </c>
      <c r="G324" s="14" t="str">
        <f>IF(lpg!$E324&gt;15,"LPG","PL")</f>
        <v>PL</v>
      </c>
      <c r="H324" s="11">
        <f t="shared" ref="H324:H367" si="47">ROUND(IF(G324="PL",$R$3*C324/2/100,0),2)</f>
        <v>2.7</v>
      </c>
      <c r="I324" s="11">
        <f>ROUND(IF(G324="PL",$R$4*C324/2/100,C324*$R$4/100),2)</f>
        <v>4.05</v>
      </c>
      <c r="J324" s="11">
        <f t="shared" ref="J324:J367" si="48">D324-H324</f>
        <v>37.019999999999996</v>
      </c>
      <c r="K324" s="11">
        <f t="shared" ref="K324:K367" si="49">E324-I324</f>
        <v>1.3700000000000019</v>
      </c>
      <c r="L324" s="21">
        <f t="shared" ref="L324:L367" si="50">IF(AND(B324=4,J324&lt;40),$Q$3-J324,0)</f>
        <v>0</v>
      </c>
      <c r="M324" s="21">
        <f t="shared" ref="M324:M367" si="51">IF(K324&lt;5,$Q$4-K324,0)</f>
        <v>28.63</v>
      </c>
    </row>
    <row r="325" spans="1:13" x14ac:dyDescent="0.25">
      <c r="A325" s="9">
        <v>41962</v>
      </c>
      <c r="B325" s="17">
        <f t="shared" si="45"/>
        <v>3</v>
      </c>
      <c r="C325" s="10">
        <v>119</v>
      </c>
      <c r="D325" s="13">
        <f t="shared" ref="D325:D367" si="52">J324+L324</f>
        <v>37.019999999999996</v>
      </c>
      <c r="E325" s="13">
        <f t="shared" ref="E325:E367" si="53">K324+M324</f>
        <v>30</v>
      </c>
      <c r="F325" s="10" t="b">
        <f t="shared" si="46"/>
        <v>0</v>
      </c>
      <c r="G325" s="11" t="str">
        <f>IF(lpg!$E325&gt;15,"LPG","PL")</f>
        <v>LPG</v>
      </c>
      <c r="H325" s="11">
        <f t="shared" si="47"/>
        <v>0</v>
      </c>
      <c r="I325" s="11">
        <f>ROUND(IF(G325="PL",$R$4*C325/2/100,C325*$R$4/100),2)</f>
        <v>10.71</v>
      </c>
      <c r="J325" s="11">
        <f t="shared" si="48"/>
        <v>37.019999999999996</v>
      </c>
      <c r="K325" s="11">
        <f t="shared" si="49"/>
        <v>19.29</v>
      </c>
      <c r="L325" s="21">
        <f t="shared" si="50"/>
        <v>0</v>
      </c>
      <c r="M325" s="21">
        <f t="shared" si="51"/>
        <v>0</v>
      </c>
    </row>
    <row r="326" spans="1:13" x14ac:dyDescent="0.25">
      <c r="A326" s="12">
        <v>41963</v>
      </c>
      <c r="B326" s="17">
        <f t="shared" si="45"/>
        <v>4</v>
      </c>
      <c r="C326" s="13">
        <v>110</v>
      </c>
      <c r="D326" s="13">
        <f t="shared" si="52"/>
        <v>37.019999999999996</v>
      </c>
      <c r="E326" s="13">
        <f t="shared" si="53"/>
        <v>19.29</v>
      </c>
      <c r="F326" s="10" t="b">
        <f t="shared" si="46"/>
        <v>0</v>
      </c>
      <c r="G326" s="14" t="str">
        <f>IF(lpg!$E326&gt;15,"LPG","PL")</f>
        <v>LPG</v>
      </c>
      <c r="H326" s="11">
        <f t="shared" si="47"/>
        <v>0</v>
      </c>
      <c r="I326" s="11">
        <f>ROUND(IF(G326="PL",$R$4*C326/2/100,C326*$R$4/100),2)</f>
        <v>9.9</v>
      </c>
      <c r="J326" s="11">
        <f t="shared" si="48"/>
        <v>37.019999999999996</v>
      </c>
      <c r="K326" s="11">
        <f t="shared" si="49"/>
        <v>9.3899999999999988</v>
      </c>
      <c r="L326" s="21">
        <f t="shared" si="50"/>
        <v>7.980000000000004</v>
      </c>
      <c r="M326" s="21">
        <f t="shared" si="51"/>
        <v>0</v>
      </c>
    </row>
    <row r="327" spans="1:13" x14ac:dyDescent="0.25">
      <c r="A327" s="9">
        <v>41964</v>
      </c>
      <c r="B327" s="17">
        <f t="shared" si="45"/>
        <v>5</v>
      </c>
      <c r="C327" s="10">
        <v>23</v>
      </c>
      <c r="D327" s="13">
        <f t="shared" si="52"/>
        <v>45</v>
      </c>
      <c r="E327" s="13">
        <f t="shared" si="53"/>
        <v>9.3899999999999988</v>
      </c>
      <c r="F327" s="10" t="b">
        <f t="shared" si="46"/>
        <v>0</v>
      </c>
      <c r="G327" s="11" t="str">
        <f>IF(lpg!$E327&gt;15,"LPG","PL")</f>
        <v>PL</v>
      </c>
      <c r="H327" s="11">
        <f t="shared" si="47"/>
        <v>0.69</v>
      </c>
      <c r="I327" s="11">
        <f>ROUND(IF(G327="PL",$R$4*C327/2/100,C327*$R$4/100),2)</f>
        <v>1.04</v>
      </c>
      <c r="J327" s="11">
        <f t="shared" si="48"/>
        <v>44.31</v>
      </c>
      <c r="K327" s="11">
        <f t="shared" si="49"/>
        <v>8.3499999999999979</v>
      </c>
      <c r="L327" s="21">
        <f t="shared" si="50"/>
        <v>0</v>
      </c>
      <c r="M327" s="21">
        <f t="shared" si="51"/>
        <v>0</v>
      </c>
    </row>
    <row r="328" spans="1:13" x14ac:dyDescent="0.25">
      <c r="A328" s="12">
        <v>41965</v>
      </c>
      <c r="B328" s="17">
        <f t="shared" si="45"/>
        <v>6</v>
      </c>
      <c r="C328" s="13">
        <v>53</v>
      </c>
      <c r="D328" s="13">
        <f t="shared" si="52"/>
        <v>44.31</v>
      </c>
      <c r="E328" s="13">
        <f t="shared" si="53"/>
        <v>8.3499999999999979</v>
      </c>
      <c r="F328" s="10" t="b">
        <f t="shared" si="46"/>
        <v>0</v>
      </c>
      <c r="G328" s="14" t="str">
        <f>IF(lpg!$E328&gt;15,"LPG","PL")</f>
        <v>PL</v>
      </c>
      <c r="H328" s="11">
        <f t="shared" si="47"/>
        <v>1.59</v>
      </c>
      <c r="I328" s="11">
        <f>ROUND(IF(G328="PL",$R$4*C328/2/100,C328*$R$4/100),2)</f>
        <v>2.39</v>
      </c>
      <c r="J328" s="11">
        <f t="shared" si="48"/>
        <v>42.72</v>
      </c>
      <c r="K328" s="11">
        <f t="shared" si="49"/>
        <v>5.9599999999999973</v>
      </c>
      <c r="L328" s="21">
        <f t="shared" si="50"/>
        <v>0</v>
      </c>
      <c r="M328" s="21">
        <f t="shared" si="51"/>
        <v>0</v>
      </c>
    </row>
    <row r="329" spans="1:13" x14ac:dyDescent="0.25">
      <c r="A329" s="9">
        <v>41966</v>
      </c>
      <c r="B329" s="17">
        <f t="shared" si="45"/>
        <v>7</v>
      </c>
      <c r="C329" s="10">
        <v>89</v>
      </c>
      <c r="D329" s="13">
        <f t="shared" si="52"/>
        <v>42.72</v>
      </c>
      <c r="E329" s="13">
        <f t="shared" si="53"/>
        <v>5.9599999999999973</v>
      </c>
      <c r="F329" s="10" t="b">
        <f t="shared" si="46"/>
        <v>0</v>
      </c>
      <c r="G329" s="11" t="str">
        <f>IF(lpg!$E329&gt;15,"LPG","PL")</f>
        <v>PL</v>
      </c>
      <c r="H329" s="11">
        <f t="shared" si="47"/>
        <v>2.67</v>
      </c>
      <c r="I329" s="11">
        <f>ROUND(IF(G329="PL",$R$4*C329/2/100,C329*$R$4/100),2)</f>
        <v>4.01</v>
      </c>
      <c r="J329" s="11">
        <f t="shared" si="48"/>
        <v>40.049999999999997</v>
      </c>
      <c r="K329" s="11">
        <f t="shared" si="49"/>
        <v>1.9499999999999975</v>
      </c>
      <c r="L329" s="21">
        <f t="shared" si="50"/>
        <v>0</v>
      </c>
      <c r="M329" s="21">
        <f t="shared" si="51"/>
        <v>28.050000000000004</v>
      </c>
    </row>
    <row r="330" spans="1:13" x14ac:dyDescent="0.25">
      <c r="A330" s="12">
        <v>41967</v>
      </c>
      <c r="B330" s="17">
        <f t="shared" si="45"/>
        <v>1</v>
      </c>
      <c r="C330" s="13">
        <v>150</v>
      </c>
      <c r="D330" s="13">
        <f t="shared" si="52"/>
        <v>40.049999999999997</v>
      </c>
      <c r="E330" s="13">
        <f t="shared" si="53"/>
        <v>30</v>
      </c>
      <c r="F330" s="10" t="b">
        <f t="shared" si="46"/>
        <v>0</v>
      </c>
      <c r="G330" s="14" t="str">
        <f>IF(lpg!$E330&gt;15,"LPG","PL")</f>
        <v>LPG</v>
      </c>
      <c r="H330" s="11">
        <f t="shared" si="47"/>
        <v>0</v>
      </c>
      <c r="I330" s="11">
        <f>ROUND(IF(G330="PL",$R$4*C330/2/100,C330*$R$4/100),2)</f>
        <v>13.5</v>
      </c>
      <c r="J330" s="11">
        <f t="shared" si="48"/>
        <v>40.049999999999997</v>
      </c>
      <c r="K330" s="11">
        <f t="shared" si="49"/>
        <v>16.5</v>
      </c>
      <c r="L330" s="21">
        <f t="shared" si="50"/>
        <v>0</v>
      </c>
      <c r="M330" s="21">
        <f t="shared" si="51"/>
        <v>0</v>
      </c>
    </row>
    <row r="331" spans="1:13" x14ac:dyDescent="0.25">
      <c r="A331" s="9">
        <v>41968</v>
      </c>
      <c r="B331" s="17">
        <f t="shared" si="45"/>
        <v>2</v>
      </c>
      <c r="C331" s="10">
        <v>44</v>
      </c>
      <c r="D331" s="13">
        <f t="shared" si="52"/>
        <v>40.049999999999997</v>
      </c>
      <c r="E331" s="13">
        <f t="shared" si="53"/>
        <v>16.5</v>
      </c>
      <c r="F331" s="10" t="b">
        <f t="shared" si="46"/>
        <v>0</v>
      </c>
      <c r="G331" s="11" t="str">
        <f>IF(lpg!$E331&gt;15,"LPG","PL")</f>
        <v>LPG</v>
      </c>
      <c r="H331" s="11">
        <f t="shared" si="47"/>
        <v>0</v>
      </c>
      <c r="I331" s="11">
        <f>ROUND(IF(G331="PL",$R$4*C331/2/100,C331*$R$4/100),2)</f>
        <v>3.96</v>
      </c>
      <c r="J331" s="11">
        <f t="shared" si="48"/>
        <v>40.049999999999997</v>
      </c>
      <c r="K331" s="11">
        <f t="shared" si="49"/>
        <v>12.54</v>
      </c>
      <c r="L331" s="21">
        <f t="shared" si="50"/>
        <v>0</v>
      </c>
      <c r="M331" s="21">
        <f t="shared" si="51"/>
        <v>0</v>
      </c>
    </row>
    <row r="332" spans="1:13" x14ac:dyDescent="0.25">
      <c r="A332" s="12">
        <v>41969</v>
      </c>
      <c r="B332" s="17">
        <f t="shared" si="45"/>
        <v>3</v>
      </c>
      <c r="C332" s="13">
        <v>137</v>
      </c>
      <c r="D332" s="13">
        <f t="shared" si="52"/>
        <v>40.049999999999997</v>
      </c>
      <c r="E332" s="13">
        <f t="shared" si="53"/>
        <v>12.54</v>
      </c>
      <c r="F332" s="10" t="b">
        <f t="shared" si="46"/>
        <v>0</v>
      </c>
      <c r="G332" s="14" t="str">
        <f>IF(lpg!$E332&gt;15,"LPG","PL")</f>
        <v>PL</v>
      </c>
      <c r="H332" s="11">
        <f t="shared" si="47"/>
        <v>4.1100000000000003</v>
      </c>
      <c r="I332" s="11">
        <f>ROUND(IF(G332="PL",$R$4*C332/2/100,C332*$R$4/100),2)</f>
        <v>6.17</v>
      </c>
      <c r="J332" s="11">
        <f t="shared" si="48"/>
        <v>35.94</v>
      </c>
      <c r="K332" s="11">
        <f t="shared" si="49"/>
        <v>6.3699999999999992</v>
      </c>
      <c r="L332" s="21">
        <f t="shared" si="50"/>
        <v>0</v>
      </c>
      <c r="M332" s="21">
        <f t="shared" si="51"/>
        <v>0</v>
      </c>
    </row>
    <row r="333" spans="1:13" x14ac:dyDescent="0.25">
      <c r="A333" s="9">
        <v>41970</v>
      </c>
      <c r="B333" s="17">
        <f t="shared" si="45"/>
        <v>4</v>
      </c>
      <c r="C333" s="10">
        <v>49</v>
      </c>
      <c r="D333" s="13">
        <f t="shared" si="52"/>
        <v>35.94</v>
      </c>
      <c r="E333" s="13">
        <f t="shared" si="53"/>
        <v>6.3699999999999992</v>
      </c>
      <c r="F333" s="10" t="b">
        <f t="shared" si="46"/>
        <v>0</v>
      </c>
      <c r="G333" s="11" t="str">
        <f>IF(lpg!$E333&gt;15,"LPG","PL")</f>
        <v>PL</v>
      </c>
      <c r="H333" s="11">
        <f t="shared" si="47"/>
        <v>1.47</v>
      </c>
      <c r="I333" s="11">
        <f>ROUND(IF(G333="PL",$R$4*C333/2/100,C333*$R$4/100),2)</f>
        <v>2.21</v>
      </c>
      <c r="J333" s="11">
        <f t="shared" si="48"/>
        <v>34.47</v>
      </c>
      <c r="K333" s="11">
        <f t="shared" si="49"/>
        <v>4.1599999999999993</v>
      </c>
      <c r="L333" s="21">
        <f t="shared" si="50"/>
        <v>10.530000000000001</v>
      </c>
      <c r="M333" s="21">
        <f t="shared" si="51"/>
        <v>25.84</v>
      </c>
    </row>
    <row r="334" spans="1:13" x14ac:dyDescent="0.25">
      <c r="A334" s="12">
        <v>41971</v>
      </c>
      <c r="B334" s="17">
        <f t="shared" si="45"/>
        <v>5</v>
      </c>
      <c r="C334" s="13">
        <v>24</v>
      </c>
      <c r="D334" s="13">
        <f t="shared" si="52"/>
        <v>45</v>
      </c>
      <c r="E334" s="13">
        <f t="shared" si="53"/>
        <v>30</v>
      </c>
      <c r="F334" s="10" t="b">
        <f t="shared" si="46"/>
        <v>0</v>
      </c>
      <c r="G334" s="14" t="str">
        <f>IF(lpg!$E334&gt;15,"LPG","PL")</f>
        <v>LPG</v>
      </c>
      <c r="H334" s="11">
        <f t="shared" si="47"/>
        <v>0</v>
      </c>
      <c r="I334" s="11">
        <f>ROUND(IF(G334="PL",$R$4*C334/2/100,C334*$R$4/100),2)</f>
        <v>2.16</v>
      </c>
      <c r="J334" s="11">
        <f t="shared" si="48"/>
        <v>45</v>
      </c>
      <c r="K334" s="11">
        <f t="shared" si="49"/>
        <v>27.84</v>
      </c>
      <c r="L334" s="21">
        <f t="shared" si="50"/>
        <v>0</v>
      </c>
      <c r="M334" s="21">
        <f t="shared" si="51"/>
        <v>0</v>
      </c>
    </row>
    <row r="335" spans="1:13" x14ac:dyDescent="0.25">
      <c r="A335" s="9">
        <v>41972</v>
      </c>
      <c r="B335" s="17">
        <f t="shared" si="45"/>
        <v>6</v>
      </c>
      <c r="C335" s="10">
        <v>36</v>
      </c>
      <c r="D335" s="13">
        <f t="shared" si="52"/>
        <v>45</v>
      </c>
      <c r="E335" s="13">
        <f t="shared" si="53"/>
        <v>27.84</v>
      </c>
      <c r="F335" s="10" t="b">
        <f t="shared" si="46"/>
        <v>0</v>
      </c>
      <c r="G335" s="11" t="str">
        <f>IF(lpg!$E335&gt;15,"LPG","PL")</f>
        <v>LPG</v>
      </c>
      <c r="H335" s="11">
        <f t="shared" si="47"/>
        <v>0</v>
      </c>
      <c r="I335" s="11">
        <f>ROUND(IF(G335="PL",$R$4*C335/2/100,C335*$R$4/100),2)</f>
        <v>3.24</v>
      </c>
      <c r="J335" s="11">
        <f t="shared" si="48"/>
        <v>45</v>
      </c>
      <c r="K335" s="11">
        <f t="shared" si="49"/>
        <v>24.6</v>
      </c>
      <c r="L335" s="21">
        <f t="shared" si="50"/>
        <v>0</v>
      </c>
      <c r="M335" s="21">
        <f t="shared" si="51"/>
        <v>0</v>
      </c>
    </row>
    <row r="336" spans="1:13" x14ac:dyDescent="0.25">
      <c r="A336" s="12">
        <v>41973</v>
      </c>
      <c r="B336" s="17">
        <f t="shared" si="45"/>
        <v>7</v>
      </c>
      <c r="C336" s="13">
        <v>33</v>
      </c>
      <c r="D336" s="13">
        <f t="shared" si="52"/>
        <v>45</v>
      </c>
      <c r="E336" s="13">
        <f t="shared" si="53"/>
        <v>24.6</v>
      </c>
      <c r="F336" s="10" t="b">
        <f t="shared" si="46"/>
        <v>0</v>
      </c>
      <c r="G336" s="14" t="str">
        <f>IF(lpg!$E336&gt;15,"LPG","PL")</f>
        <v>LPG</v>
      </c>
      <c r="H336" s="11">
        <f t="shared" si="47"/>
        <v>0</v>
      </c>
      <c r="I336" s="11">
        <f>ROUND(IF(G336="PL",$R$4*C336/2/100,C336*$R$4/100),2)</f>
        <v>2.97</v>
      </c>
      <c r="J336" s="11">
        <f t="shared" si="48"/>
        <v>45</v>
      </c>
      <c r="K336" s="11">
        <f t="shared" si="49"/>
        <v>21.630000000000003</v>
      </c>
      <c r="L336" s="21">
        <f t="shared" si="50"/>
        <v>0</v>
      </c>
      <c r="M336" s="21">
        <f t="shared" si="51"/>
        <v>0</v>
      </c>
    </row>
    <row r="337" spans="1:13" x14ac:dyDescent="0.25">
      <c r="A337" s="9">
        <v>41974</v>
      </c>
      <c r="B337" s="17">
        <f t="shared" si="45"/>
        <v>1</v>
      </c>
      <c r="C337" s="10">
        <v>81</v>
      </c>
      <c r="D337" s="13">
        <f t="shared" si="52"/>
        <v>45</v>
      </c>
      <c r="E337" s="13">
        <f t="shared" si="53"/>
        <v>21.630000000000003</v>
      </c>
      <c r="F337" s="10" t="b">
        <f t="shared" si="46"/>
        <v>0</v>
      </c>
      <c r="G337" s="11" t="str">
        <f>IF(lpg!$E337&gt;15,"LPG","PL")</f>
        <v>LPG</v>
      </c>
      <c r="H337" s="11">
        <f t="shared" si="47"/>
        <v>0</v>
      </c>
      <c r="I337" s="11">
        <f>ROUND(IF(G337="PL",$R$4*C337/2/100,C337*$R$4/100),2)</f>
        <v>7.29</v>
      </c>
      <c r="J337" s="11">
        <f t="shared" si="48"/>
        <v>45</v>
      </c>
      <c r="K337" s="11">
        <f t="shared" si="49"/>
        <v>14.340000000000003</v>
      </c>
      <c r="L337" s="21">
        <f t="shared" si="50"/>
        <v>0</v>
      </c>
      <c r="M337" s="21">
        <f t="shared" si="51"/>
        <v>0</v>
      </c>
    </row>
    <row r="338" spans="1:13" x14ac:dyDescent="0.25">
      <c r="A338" s="12">
        <v>41975</v>
      </c>
      <c r="B338" s="17">
        <f t="shared" si="45"/>
        <v>2</v>
      </c>
      <c r="C338" s="13">
        <v>70</v>
      </c>
      <c r="D338" s="13">
        <f t="shared" si="52"/>
        <v>45</v>
      </c>
      <c r="E338" s="13">
        <f t="shared" si="53"/>
        <v>14.340000000000003</v>
      </c>
      <c r="F338" s="10" t="b">
        <f t="shared" si="46"/>
        <v>0</v>
      </c>
      <c r="G338" s="14" t="str">
        <f>IF(lpg!$E338&gt;15,"LPG","PL")</f>
        <v>PL</v>
      </c>
      <c r="H338" s="11">
        <f t="shared" si="47"/>
        <v>2.1</v>
      </c>
      <c r="I338" s="11">
        <f>ROUND(IF(G338="PL",$R$4*C338/2/100,C338*$R$4/100),2)</f>
        <v>3.15</v>
      </c>
      <c r="J338" s="11">
        <f t="shared" si="48"/>
        <v>42.9</v>
      </c>
      <c r="K338" s="11">
        <f t="shared" si="49"/>
        <v>11.190000000000003</v>
      </c>
      <c r="L338" s="21">
        <f t="shared" si="50"/>
        <v>0</v>
      </c>
      <c r="M338" s="21">
        <f t="shared" si="51"/>
        <v>0</v>
      </c>
    </row>
    <row r="339" spans="1:13" x14ac:dyDescent="0.25">
      <c r="A339" s="9">
        <v>41976</v>
      </c>
      <c r="B339" s="17">
        <f t="shared" si="45"/>
        <v>3</v>
      </c>
      <c r="C339" s="10">
        <v>48</v>
      </c>
      <c r="D339" s="13">
        <f t="shared" si="52"/>
        <v>42.9</v>
      </c>
      <c r="E339" s="13">
        <f t="shared" si="53"/>
        <v>11.190000000000003</v>
      </c>
      <c r="F339" s="10" t="b">
        <f t="shared" si="46"/>
        <v>0</v>
      </c>
      <c r="G339" s="11" t="str">
        <f>IF(lpg!$E339&gt;15,"LPG","PL")</f>
        <v>PL</v>
      </c>
      <c r="H339" s="11">
        <f t="shared" si="47"/>
        <v>1.44</v>
      </c>
      <c r="I339" s="11">
        <f>ROUND(IF(G339="PL",$R$4*C339/2/100,C339*$R$4/100),2)</f>
        <v>2.16</v>
      </c>
      <c r="J339" s="11">
        <f t="shared" si="48"/>
        <v>41.46</v>
      </c>
      <c r="K339" s="11">
        <f t="shared" si="49"/>
        <v>9.0300000000000029</v>
      </c>
      <c r="L339" s="21">
        <f t="shared" si="50"/>
        <v>0</v>
      </c>
      <c r="M339" s="21">
        <f t="shared" si="51"/>
        <v>0</v>
      </c>
    </row>
    <row r="340" spans="1:13" x14ac:dyDescent="0.25">
      <c r="A340" s="12">
        <v>41977</v>
      </c>
      <c r="B340" s="17">
        <f t="shared" si="45"/>
        <v>4</v>
      </c>
      <c r="C340" s="13">
        <v>72</v>
      </c>
      <c r="D340" s="13">
        <f t="shared" si="52"/>
        <v>41.46</v>
      </c>
      <c r="E340" s="13">
        <f t="shared" si="53"/>
        <v>9.0300000000000029</v>
      </c>
      <c r="F340" s="10" t="b">
        <f t="shared" si="46"/>
        <v>0</v>
      </c>
      <c r="G340" s="14" t="str">
        <f>IF(lpg!$E340&gt;15,"LPG","PL")</f>
        <v>PL</v>
      </c>
      <c r="H340" s="11">
        <f t="shared" si="47"/>
        <v>2.16</v>
      </c>
      <c r="I340" s="11">
        <f>ROUND(IF(G340="PL",$R$4*C340/2/100,C340*$R$4/100),2)</f>
        <v>3.24</v>
      </c>
      <c r="J340" s="11">
        <f t="shared" si="48"/>
        <v>39.299999999999997</v>
      </c>
      <c r="K340" s="11">
        <f t="shared" si="49"/>
        <v>5.7900000000000027</v>
      </c>
      <c r="L340" s="21">
        <f t="shared" si="50"/>
        <v>5.7000000000000028</v>
      </c>
      <c r="M340" s="21">
        <f t="shared" si="51"/>
        <v>0</v>
      </c>
    </row>
    <row r="341" spans="1:13" x14ac:dyDescent="0.25">
      <c r="A341" s="9">
        <v>41978</v>
      </c>
      <c r="B341" s="17">
        <f t="shared" si="45"/>
        <v>5</v>
      </c>
      <c r="C341" s="10">
        <v>121</v>
      </c>
      <c r="D341" s="13">
        <f t="shared" si="52"/>
        <v>45</v>
      </c>
      <c r="E341" s="13">
        <f t="shared" si="53"/>
        <v>5.7900000000000027</v>
      </c>
      <c r="F341" s="10" t="b">
        <f t="shared" si="46"/>
        <v>0</v>
      </c>
      <c r="G341" s="11" t="str">
        <f>IF(lpg!$E341&gt;15,"LPG","PL")</f>
        <v>PL</v>
      </c>
      <c r="H341" s="11">
        <f t="shared" si="47"/>
        <v>3.63</v>
      </c>
      <c r="I341" s="11">
        <f>ROUND(IF(G341="PL",$R$4*C341/2/100,C341*$R$4/100),2)</f>
        <v>5.45</v>
      </c>
      <c r="J341" s="11">
        <f t="shared" si="48"/>
        <v>41.37</v>
      </c>
      <c r="K341" s="11">
        <f t="shared" si="49"/>
        <v>0.34000000000000252</v>
      </c>
      <c r="L341" s="21">
        <f t="shared" si="50"/>
        <v>0</v>
      </c>
      <c r="M341" s="21">
        <f t="shared" si="51"/>
        <v>29.659999999999997</v>
      </c>
    </row>
    <row r="342" spans="1:13" x14ac:dyDescent="0.25">
      <c r="A342" s="12">
        <v>41979</v>
      </c>
      <c r="B342" s="17">
        <f t="shared" si="45"/>
        <v>6</v>
      </c>
      <c r="C342" s="13">
        <v>16</v>
      </c>
      <c r="D342" s="13">
        <f t="shared" si="52"/>
        <v>41.37</v>
      </c>
      <c r="E342" s="13">
        <f t="shared" si="53"/>
        <v>30</v>
      </c>
      <c r="F342" s="10" t="b">
        <f t="shared" si="46"/>
        <v>0</v>
      </c>
      <c r="G342" s="14" t="str">
        <f>IF(lpg!$E342&gt;15,"LPG","PL")</f>
        <v>LPG</v>
      </c>
      <c r="H342" s="11">
        <f t="shared" si="47"/>
        <v>0</v>
      </c>
      <c r="I342" s="11">
        <f>ROUND(IF(G342="PL",$R$4*C342/2/100,C342*$R$4/100),2)</f>
        <v>1.44</v>
      </c>
      <c r="J342" s="11">
        <f t="shared" si="48"/>
        <v>41.37</v>
      </c>
      <c r="K342" s="11">
        <f t="shared" si="49"/>
        <v>28.56</v>
      </c>
      <c r="L342" s="21">
        <f t="shared" si="50"/>
        <v>0</v>
      </c>
      <c r="M342" s="21">
        <f t="shared" si="51"/>
        <v>0</v>
      </c>
    </row>
    <row r="343" spans="1:13" x14ac:dyDescent="0.25">
      <c r="A343" s="9">
        <v>41980</v>
      </c>
      <c r="B343" s="17">
        <f t="shared" si="45"/>
        <v>7</v>
      </c>
      <c r="C343" s="10">
        <v>94</v>
      </c>
      <c r="D343" s="13">
        <f t="shared" si="52"/>
        <v>41.37</v>
      </c>
      <c r="E343" s="13">
        <f t="shared" si="53"/>
        <v>28.56</v>
      </c>
      <c r="F343" s="10" t="b">
        <f t="shared" si="46"/>
        <v>0</v>
      </c>
      <c r="G343" s="11" t="str">
        <f>IF(lpg!$E343&gt;15,"LPG","PL")</f>
        <v>LPG</v>
      </c>
      <c r="H343" s="11">
        <f t="shared" si="47"/>
        <v>0</v>
      </c>
      <c r="I343" s="11">
        <f>ROUND(IF(G343="PL",$R$4*C343/2/100,C343*$R$4/100),2)</f>
        <v>8.4600000000000009</v>
      </c>
      <c r="J343" s="11">
        <f t="shared" si="48"/>
        <v>41.37</v>
      </c>
      <c r="K343" s="11">
        <f t="shared" si="49"/>
        <v>20.099999999999998</v>
      </c>
      <c r="L343" s="21">
        <f t="shared" si="50"/>
        <v>0</v>
      </c>
      <c r="M343" s="21">
        <f t="shared" si="51"/>
        <v>0</v>
      </c>
    </row>
    <row r="344" spans="1:13" x14ac:dyDescent="0.25">
      <c r="A344" s="12">
        <v>41981</v>
      </c>
      <c r="B344" s="17">
        <f t="shared" si="45"/>
        <v>1</v>
      </c>
      <c r="C344" s="13">
        <v>120</v>
      </c>
      <c r="D344" s="13">
        <f t="shared" si="52"/>
        <v>41.37</v>
      </c>
      <c r="E344" s="13">
        <f t="shared" si="53"/>
        <v>20.099999999999998</v>
      </c>
      <c r="F344" s="10" t="b">
        <f t="shared" si="46"/>
        <v>0</v>
      </c>
      <c r="G344" s="14" t="str">
        <f>IF(lpg!$E344&gt;15,"LPG","PL")</f>
        <v>LPG</v>
      </c>
      <c r="H344" s="11">
        <f t="shared" si="47"/>
        <v>0</v>
      </c>
      <c r="I344" s="11">
        <f>ROUND(IF(G344="PL",$R$4*C344/2/100,C344*$R$4/100),2)</f>
        <v>10.8</v>
      </c>
      <c r="J344" s="11">
        <f t="shared" si="48"/>
        <v>41.37</v>
      </c>
      <c r="K344" s="11">
        <f t="shared" si="49"/>
        <v>9.2999999999999972</v>
      </c>
      <c r="L344" s="21">
        <f t="shared" si="50"/>
        <v>0</v>
      </c>
      <c r="M344" s="21">
        <f t="shared" si="51"/>
        <v>0</v>
      </c>
    </row>
    <row r="345" spans="1:13" x14ac:dyDescent="0.25">
      <c r="A345" s="9">
        <v>41982</v>
      </c>
      <c r="B345" s="17">
        <f t="shared" si="45"/>
        <v>2</v>
      </c>
      <c r="C345" s="10">
        <v>49</v>
      </c>
      <c r="D345" s="13">
        <f t="shared" si="52"/>
        <v>41.37</v>
      </c>
      <c r="E345" s="13">
        <f t="shared" si="53"/>
        <v>9.2999999999999972</v>
      </c>
      <c r="F345" s="10" t="b">
        <f t="shared" si="46"/>
        <v>0</v>
      </c>
      <c r="G345" s="11" t="str">
        <f>IF(lpg!$E345&gt;15,"LPG","PL")</f>
        <v>PL</v>
      </c>
      <c r="H345" s="11">
        <f t="shared" si="47"/>
        <v>1.47</v>
      </c>
      <c r="I345" s="11">
        <f>ROUND(IF(G345="PL",$R$4*C345/2/100,C345*$R$4/100),2)</f>
        <v>2.21</v>
      </c>
      <c r="J345" s="11">
        <f t="shared" si="48"/>
        <v>39.9</v>
      </c>
      <c r="K345" s="11">
        <f t="shared" si="49"/>
        <v>7.0899999999999972</v>
      </c>
      <c r="L345" s="21">
        <f t="shared" si="50"/>
        <v>0</v>
      </c>
      <c r="M345" s="21">
        <f t="shared" si="51"/>
        <v>0</v>
      </c>
    </row>
    <row r="346" spans="1:13" x14ac:dyDescent="0.25">
      <c r="A346" s="12">
        <v>41983</v>
      </c>
      <c r="B346" s="17">
        <f t="shared" si="45"/>
        <v>3</v>
      </c>
      <c r="C346" s="13">
        <v>106</v>
      </c>
      <c r="D346" s="13">
        <f t="shared" si="52"/>
        <v>39.9</v>
      </c>
      <c r="E346" s="13">
        <f t="shared" si="53"/>
        <v>7.0899999999999972</v>
      </c>
      <c r="F346" s="10" t="b">
        <f t="shared" si="46"/>
        <v>0</v>
      </c>
      <c r="G346" s="14" t="str">
        <f>IF(lpg!$E346&gt;15,"LPG","PL")</f>
        <v>PL</v>
      </c>
      <c r="H346" s="11">
        <f t="shared" si="47"/>
        <v>3.18</v>
      </c>
      <c r="I346" s="11">
        <f>ROUND(IF(G346="PL",$R$4*C346/2/100,C346*$R$4/100),2)</f>
        <v>4.7699999999999996</v>
      </c>
      <c r="J346" s="11">
        <f t="shared" si="48"/>
        <v>36.72</v>
      </c>
      <c r="K346" s="11">
        <f t="shared" si="49"/>
        <v>2.3199999999999976</v>
      </c>
      <c r="L346" s="21">
        <f t="shared" si="50"/>
        <v>0</v>
      </c>
      <c r="M346" s="21">
        <f t="shared" si="51"/>
        <v>27.680000000000003</v>
      </c>
    </row>
    <row r="347" spans="1:13" x14ac:dyDescent="0.25">
      <c r="A347" s="9">
        <v>41984</v>
      </c>
      <c r="B347" s="17">
        <f t="shared" si="45"/>
        <v>4</v>
      </c>
      <c r="C347" s="10">
        <v>128</v>
      </c>
      <c r="D347" s="13">
        <f t="shared" si="52"/>
        <v>36.72</v>
      </c>
      <c r="E347" s="13">
        <f t="shared" si="53"/>
        <v>30</v>
      </c>
      <c r="F347" s="10" t="b">
        <f t="shared" si="46"/>
        <v>0</v>
      </c>
      <c r="G347" s="11" t="str">
        <f>IF(lpg!$E347&gt;15,"LPG","PL")</f>
        <v>LPG</v>
      </c>
      <c r="H347" s="11">
        <f t="shared" si="47"/>
        <v>0</v>
      </c>
      <c r="I347" s="11">
        <f>ROUND(IF(G347="PL",$R$4*C347/2/100,C347*$R$4/100),2)</f>
        <v>11.52</v>
      </c>
      <c r="J347" s="11">
        <f t="shared" si="48"/>
        <v>36.72</v>
      </c>
      <c r="K347" s="11">
        <f t="shared" si="49"/>
        <v>18.48</v>
      </c>
      <c r="L347" s="21">
        <f t="shared" si="50"/>
        <v>8.2800000000000011</v>
      </c>
      <c r="M347" s="21">
        <f t="shared" si="51"/>
        <v>0</v>
      </c>
    </row>
    <row r="348" spans="1:13" x14ac:dyDescent="0.25">
      <c r="A348" s="12">
        <v>41985</v>
      </c>
      <c r="B348" s="17">
        <f t="shared" si="45"/>
        <v>5</v>
      </c>
      <c r="C348" s="13">
        <v>100</v>
      </c>
      <c r="D348" s="13">
        <f t="shared" si="52"/>
        <v>45</v>
      </c>
      <c r="E348" s="13">
        <f t="shared" si="53"/>
        <v>18.48</v>
      </c>
      <c r="F348" s="10" t="b">
        <f t="shared" si="46"/>
        <v>0</v>
      </c>
      <c r="G348" s="14" t="str">
        <f>IF(lpg!$E348&gt;15,"LPG","PL")</f>
        <v>LPG</v>
      </c>
      <c r="H348" s="11">
        <f t="shared" si="47"/>
        <v>0</v>
      </c>
      <c r="I348" s="11">
        <f>ROUND(IF(G348="PL",$R$4*C348/2/100,C348*$R$4/100),2)</f>
        <v>9</v>
      </c>
      <c r="J348" s="11">
        <f t="shared" si="48"/>
        <v>45</v>
      </c>
      <c r="K348" s="11">
        <f t="shared" si="49"/>
        <v>9.48</v>
      </c>
      <c r="L348" s="21">
        <f t="shared" si="50"/>
        <v>0</v>
      </c>
      <c r="M348" s="21">
        <f t="shared" si="51"/>
        <v>0</v>
      </c>
    </row>
    <row r="349" spans="1:13" x14ac:dyDescent="0.25">
      <c r="A349" s="9">
        <v>41986</v>
      </c>
      <c r="B349" s="17">
        <f t="shared" si="45"/>
        <v>6</v>
      </c>
      <c r="C349" s="10">
        <v>78</v>
      </c>
      <c r="D349" s="13">
        <f t="shared" si="52"/>
        <v>45</v>
      </c>
      <c r="E349" s="13">
        <f t="shared" si="53"/>
        <v>9.48</v>
      </c>
      <c r="F349" s="10" t="b">
        <f t="shared" si="46"/>
        <v>0</v>
      </c>
      <c r="G349" s="11" t="str">
        <f>IF(lpg!$E349&gt;15,"LPG","PL")</f>
        <v>PL</v>
      </c>
      <c r="H349" s="11">
        <f t="shared" si="47"/>
        <v>2.34</v>
      </c>
      <c r="I349" s="11">
        <f>ROUND(IF(G349="PL",$R$4*C349/2/100,C349*$R$4/100),2)</f>
        <v>3.51</v>
      </c>
      <c r="J349" s="11">
        <f t="shared" si="48"/>
        <v>42.66</v>
      </c>
      <c r="K349" s="11">
        <f t="shared" si="49"/>
        <v>5.9700000000000006</v>
      </c>
      <c r="L349" s="21">
        <f t="shared" si="50"/>
        <v>0</v>
      </c>
      <c r="M349" s="21">
        <f t="shared" si="51"/>
        <v>0</v>
      </c>
    </row>
    <row r="350" spans="1:13" x14ac:dyDescent="0.25">
      <c r="A350" s="12">
        <v>41987</v>
      </c>
      <c r="B350" s="17">
        <f t="shared" si="45"/>
        <v>7</v>
      </c>
      <c r="C350" s="13">
        <v>39</v>
      </c>
      <c r="D350" s="13">
        <f t="shared" si="52"/>
        <v>42.66</v>
      </c>
      <c r="E350" s="13">
        <f t="shared" si="53"/>
        <v>5.9700000000000006</v>
      </c>
      <c r="F350" s="10" t="b">
        <f t="shared" si="46"/>
        <v>0</v>
      </c>
      <c r="G350" s="14" t="str">
        <f>IF(lpg!$E350&gt;15,"LPG","PL")</f>
        <v>PL</v>
      </c>
      <c r="H350" s="11">
        <f t="shared" si="47"/>
        <v>1.17</v>
      </c>
      <c r="I350" s="11">
        <f>ROUND(IF(G350="PL",$R$4*C350/2/100,C350*$R$4/100),2)</f>
        <v>1.76</v>
      </c>
      <c r="J350" s="11">
        <f t="shared" si="48"/>
        <v>41.489999999999995</v>
      </c>
      <c r="K350" s="11">
        <f t="shared" si="49"/>
        <v>4.2100000000000009</v>
      </c>
      <c r="L350" s="21">
        <f t="shared" si="50"/>
        <v>0</v>
      </c>
      <c r="M350" s="21">
        <f t="shared" si="51"/>
        <v>25.79</v>
      </c>
    </row>
    <row r="351" spans="1:13" x14ac:dyDescent="0.25">
      <c r="A351" s="9">
        <v>41988</v>
      </c>
      <c r="B351" s="17">
        <f t="shared" si="45"/>
        <v>1</v>
      </c>
      <c r="C351" s="10">
        <v>125</v>
      </c>
      <c r="D351" s="13">
        <f t="shared" si="52"/>
        <v>41.489999999999995</v>
      </c>
      <c r="E351" s="13">
        <f t="shared" si="53"/>
        <v>30</v>
      </c>
      <c r="F351" s="10" t="b">
        <f t="shared" si="46"/>
        <v>0</v>
      </c>
      <c r="G351" s="11" t="str">
        <f>IF(lpg!$E351&gt;15,"LPG","PL")</f>
        <v>LPG</v>
      </c>
      <c r="H351" s="11">
        <f t="shared" si="47"/>
        <v>0</v>
      </c>
      <c r="I351" s="11">
        <f>ROUND(IF(G351="PL",$R$4*C351/2/100,C351*$R$4/100),2)</f>
        <v>11.25</v>
      </c>
      <c r="J351" s="11">
        <f t="shared" si="48"/>
        <v>41.489999999999995</v>
      </c>
      <c r="K351" s="11">
        <f t="shared" si="49"/>
        <v>18.75</v>
      </c>
      <c r="L351" s="21">
        <f t="shared" si="50"/>
        <v>0</v>
      </c>
      <c r="M351" s="21">
        <f t="shared" si="51"/>
        <v>0</v>
      </c>
    </row>
    <row r="352" spans="1:13" x14ac:dyDescent="0.25">
      <c r="A352" s="12">
        <v>41989</v>
      </c>
      <c r="B352" s="17">
        <f t="shared" si="45"/>
        <v>2</v>
      </c>
      <c r="C352" s="13">
        <v>34</v>
      </c>
      <c r="D352" s="13">
        <f t="shared" si="52"/>
        <v>41.489999999999995</v>
      </c>
      <c r="E352" s="13">
        <f t="shared" si="53"/>
        <v>18.75</v>
      </c>
      <c r="F352" s="10" t="b">
        <f t="shared" si="46"/>
        <v>0</v>
      </c>
      <c r="G352" s="14" t="str">
        <f>IF(lpg!$E352&gt;15,"LPG","PL")</f>
        <v>LPG</v>
      </c>
      <c r="H352" s="11">
        <f t="shared" si="47"/>
        <v>0</v>
      </c>
      <c r="I352" s="11">
        <f>ROUND(IF(G352="PL",$R$4*C352/2/100,C352*$R$4/100),2)</f>
        <v>3.06</v>
      </c>
      <c r="J352" s="11">
        <f t="shared" si="48"/>
        <v>41.489999999999995</v>
      </c>
      <c r="K352" s="11">
        <f t="shared" si="49"/>
        <v>15.69</v>
      </c>
      <c r="L352" s="21">
        <f t="shared" si="50"/>
        <v>0</v>
      </c>
      <c r="M352" s="21">
        <f t="shared" si="51"/>
        <v>0</v>
      </c>
    </row>
    <row r="353" spans="1:13" x14ac:dyDescent="0.25">
      <c r="A353" s="9">
        <v>41990</v>
      </c>
      <c r="B353" s="17">
        <f t="shared" si="45"/>
        <v>3</v>
      </c>
      <c r="C353" s="10">
        <v>129</v>
      </c>
      <c r="D353" s="13">
        <f t="shared" si="52"/>
        <v>41.489999999999995</v>
      </c>
      <c r="E353" s="13">
        <f t="shared" si="53"/>
        <v>15.69</v>
      </c>
      <c r="F353" s="10" t="b">
        <f t="shared" si="46"/>
        <v>0</v>
      </c>
      <c r="G353" s="11" t="str">
        <f>IF(lpg!$E353&gt;15,"LPG","PL")</f>
        <v>LPG</v>
      </c>
      <c r="H353" s="11">
        <f t="shared" si="47"/>
        <v>0</v>
      </c>
      <c r="I353" s="11">
        <f>ROUND(IF(G353="PL",$R$4*C353/2/100,C353*$R$4/100),2)</f>
        <v>11.61</v>
      </c>
      <c r="J353" s="11">
        <f t="shared" si="48"/>
        <v>41.489999999999995</v>
      </c>
      <c r="K353" s="11">
        <f t="shared" si="49"/>
        <v>4.08</v>
      </c>
      <c r="L353" s="21">
        <f t="shared" si="50"/>
        <v>0</v>
      </c>
      <c r="M353" s="21">
        <f t="shared" si="51"/>
        <v>25.92</v>
      </c>
    </row>
    <row r="354" spans="1:13" x14ac:dyDescent="0.25">
      <c r="A354" s="12">
        <v>41991</v>
      </c>
      <c r="B354" s="17">
        <f t="shared" si="45"/>
        <v>4</v>
      </c>
      <c r="C354" s="13">
        <v>112</v>
      </c>
      <c r="D354" s="13">
        <f t="shared" si="52"/>
        <v>41.489999999999995</v>
      </c>
      <c r="E354" s="13">
        <f t="shared" si="53"/>
        <v>30</v>
      </c>
      <c r="F354" s="10" t="b">
        <f t="shared" si="46"/>
        <v>0</v>
      </c>
      <c r="G354" s="14" t="str">
        <f>IF(lpg!$E354&gt;15,"LPG","PL")</f>
        <v>LPG</v>
      </c>
      <c r="H354" s="11">
        <f t="shared" si="47"/>
        <v>0</v>
      </c>
      <c r="I354" s="11">
        <f>ROUND(IF(G354="PL",$R$4*C354/2/100,C354*$R$4/100),2)</f>
        <v>10.08</v>
      </c>
      <c r="J354" s="11">
        <f t="shared" si="48"/>
        <v>41.489999999999995</v>
      </c>
      <c r="K354" s="11">
        <f t="shared" si="49"/>
        <v>19.920000000000002</v>
      </c>
      <c r="L354" s="21">
        <f t="shared" si="50"/>
        <v>0</v>
      </c>
      <c r="M354" s="21">
        <f t="shared" si="51"/>
        <v>0</v>
      </c>
    </row>
    <row r="355" spans="1:13" x14ac:dyDescent="0.25">
      <c r="A355" s="9">
        <v>41992</v>
      </c>
      <c r="B355" s="17">
        <f t="shared" si="45"/>
        <v>5</v>
      </c>
      <c r="C355" s="10">
        <v>78</v>
      </c>
      <c r="D355" s="13">
        <f t="shared" si="52"/>
        <v>41.489999999999995</v>
      </c>
      <c r="E355" s="13">
        <f t="shared" si="53"/>
        <v>19.920000000000002</v>
      </c>
      <c r="F355" s="10" t="b">
        <f t="shared" si="46"/>
        <v>0</v>
      </c>
      <c r="G355" s="11" t="str">
        <f>IF(lpg!$E355&gt;15,"LPG","PL")</f>
        <v>LPG</v>
      </c>
      <c r="H355" s="11">
        <f t="shared" si="47"/>
        <v>0</v>
      </c>
      <c r="I355" s="11">
        <f>ROUND(IF(G355="PL",$R$4*C355/2/100,C355*$R$4/100),2)</f>
        <v>7.02</v>
      </c>
      <c r="J355" s="11">
        <f t="shared" si="48"/>
        <v>41.489999999999995</v>
      </c>
      <c r="K355" s="11">
        <f t="shared" si="49"/>
        <v>12.900000000000002</v>
      </c>
      <c r="L355" s="21">
        <f t="shared" si="50"/>
        <v>0</v>
      </c>
      <c r="M355" s="21">
        <f t="shared" si="51"/>
        <v>0</v>
      </c>
    </row>
    <row r="356" spans="1:13" x14ac:dyDescent="0.25">
      <c r="A356" s="12">
        <v>41993</v>
      </c>
      <c r="B356" s="17">
        <f t="shared" si="45"/>
        <v>6</v>
      </c>
      <c r="C356" s="13">
        <v>114</v>
      </c>
      <c r="D356" s="13">
        <f t="shared" si="52"/>
        <v>41.489999999999995</v>
      </c>
      <c r="E356" s="13">
        <f t="shared" si="53"/>
        <v>12.900000000000002</v>
      </c>
      <c r="F356" s="10" t="b">
        <f t="shared" si="46"/>
        <v>0</v>
      </c>
      <c r="G356" s="14" t="str">
        <f>IF(lpg!$E356&gt;15,"LPG","PL")</f>
        <v>PL</v>
      </c>
      <c r="H356" s="11">
        <f t="shared" si="47"/>
        <v>3.42</v>
      </c>
      <c r="I356" s="11">
        <f>ROUND(IF(G356="PL",$R$4*C356/2/100,C356*$R$4/100),2)</f>
        <v>5.13</v>
      </c>
      <c r="J356" s="11">
        <f t="shared" si="48"/>
        <v>38.069999999999993</v>
      </c>
      <c r="K356" s="11">
        <f t="shared" si="49"/>
        <v>7.7700000000000022</v>
      </c>
      <c r="L356" s="21">
        <f t="shared" si="50"/>
        <v>0</v>
      </c>
      <c r="M356" s="21">
        <f t="shared" si="51"/>
        <v>0</v>
      </c>
    </row>
    <row r="357" spans="1:13" x14ac:dyDescent="0.25">
      <c r="A357" s="9">
        <v>41994</v>
      </c>
      <c r="B357" s="17">
        <f t="shared" si="45"/>
        <v>7</v>
      </c>
      <c r="C357" s="10">
        <v>122</v>
      </c>
      <c r="D357" s="13">
        <f t="shared" si="52"/>
        <v>38.069999999999993</v>
      </c>
      <c r="E357" s="13">
        <f t="shared" si="53"/>
        <v>7.7700000000000022</v>
      </c>
      <c r="F357" s="10" t="b">
        <f t="shared" si="46"/>
        <v>0</v>
      </c>
      <c r="G357" s="11" t="str">
        <f>IF(lpg!$E357&gt;15,"LPG","PL")</f>
        <v>PL</v>
      </c>
      <c r="H357" s="11">
        <f t="shared" si="47"/>
        <v>3.66</v>
      </c>
      <c r="I357" s="11">
        <f>ROUND(IF(G357="PL",$R$4*C357/2/100,C357*$R$4/100),2)</f>
        <v>5.49</v>
      </c>
      <c r="J357" s="11">
        <f t="shared" si="48"/>
        <v>34.409999999999997</v>
      </c>
      <c r="K357" s="11">
        <f t="shared" si="49"/>
        <v>2.280000000000002</v>
      </c>
      <c r="L357" s="21">
        <f t="shared" si="50"/>
        <v>0</v>
      </c>
      <c r="M357" s="21">
        <f t="shared" si="51"/>
        <v>27.72</v>
      </c>
    </row>
    <row r="358" spans="1:13" x14ac:dyDescent="0.25">
      <c r="A358" s="12">
        <v>41995</v>
      </c>
      <c r="B358" s="17">
        <f t="shared" si="45"/>
        <v>1</v>
      </c>
      <c r="C358" s="13">
        <v>42</v>
      </c>
      <c r="D358" s="13">
        <f t="shared" si="52"/>
        <v>34.409999999999997</v>
      </c>
      <c r="E358" s="13">
        <f t="shared" si="53"/>
        <v>30</v>
      </c>
      <c r="F358" s="10" t="b">
        <f t="shared" si="46"/>
        <v>0</v>
      </c>
      <c r="G358" s="14" t="str">
        <f>IF(lpg!$E358&gt;15,"LPG","PL")</f>
        <v>LPG</v>
      </c>
      <c r="H358" s="11">
        <f t="shared" si="47"/>
        <v>0</v>
      </c>
      <c r="I358" s="11">
        <f>ROUND(IF(G358="PL",$R$4*C358/2/100,C358*$R$4/100),2)</f>
        <v>3.78</v>
      </c>
      <c r="J358" s="11">
        <f t="shared" si="48"/>
        <v>34.409999999999997</v>
      </c>
      <c r="K358" s="11">
        <f t="shared" si="49"/>
        <v>26.22</v>
      </c>
      <c r="L358" s="21">
        <f t="shared" si="50"/>
        <v>0</v>
      </c>
      <c r="M358" s="21">
        <f t="shared" si="51"/>
        <v>0</v>
      </c>
    </row>
    <row r="359" spans="1:13" x14ac:dyDescent="0.25">
      <c r="A359" s="9">
        <v>41996</v>
      </c>
      <c r="B359" s="17">
        <f t="shared" si="45"/>
        <v>2</v>
      </c>
      <c r="C359" s="10">
        <v>149</v>
      </c>
      <c r="D359" s="13">
        <f t="shared" si="52"/>
        <v>34.409999999999997</v>
      </c>
      <c r="E359" s="13">
        <f t="shared" si="53"/>
        <v>26.22</v>
      </c>
      <c r="F359" s="10" t="b">
        <f t="shared" si="46"/>
        <v>0</v>
      </c>
      <c r="G359" s="11" t="str">
        <f>IF(lpg!$E359&gt;15,"LPG","PL")</f>
        <v>LPG</v>
      </c>
      <c r="H359" s="11">
        <f t="shared" si="47"/>
        <v>0</v>
      </c>
      <c r="I359" s="11">
        <f>ROUND(IF(G359="PL",$R$4*C359/2/100,C359*$R$4/100),2)</f>
        <v>13.41</v>
      </c>
      <c r="J359" s="11">
        <f t="shared" si="48"/>
        <v>34.409999999999997</v>
      </c>
      <c r="K359" s="11">
        <f t="shared" si="49"/>
        <v>12.809999999999999</v>
      </c>
      <c r="L359" s="21">
        <f t="shared" si="50"/>
        <v>0</v>
      </c>
      <c r="M359" s="21">
        <f t="shared" si="51"/>
        <v>0</v>
      </c>
    </row>
    <row r="360" spans="1:13" x14ac:dyDescent="0.25">
      <c r="A360" s="12">
        <v>41997</v>
      </c>
      <c r="B360" s="17">
        <f t="shared" si="45"/>
        <v>3</v>
      </c>
      <c r="C360" s="13">
        <v>113</v>
      </c>
      <c r="D360" s="13">
        <f t="shared" si="52"/>
        <v>34.409999999999997</v>
      </c>
      <c r="E360" s="13">
        <f t="shared" si="53"/>
        <v>12.809999999999999</v>
      </c>
      <c r="F360" s="10" t="b">
        <f t="shared" si="46"/>
        <v>0</v>
      </c>
      <c r="G360" s="14" t="str">
        <f>IF(lpg!$E360&gt;15,"LPG","PL")</f>
        <v>PL</v>
      </c>
      <c r="H360" s="11">
        <f t="shared" si="47"/>
        <v>3.39</v>
      </c>
      <c r="I360" s="11">
        <f>ROUND(IF(G360="PL",$R$4*C360/2/100,C360*$R$4/100),2)</f>
        <v>5.09</v>
      </c>
      <c r="J360" s="11">
        <f t="shared" si="48"/>
        <v>31.019999999999996</v>
      </c>
      <c r="K360" s="11">
        <f t="shared" si="49"/>
        <v>7.7199999999999989</v>
      </c>
      <c r="L360" s="21">
        <f t="shared" si="50"/>
        <v>0</v>
      </c>
      <c r="M360" s="21">
        <f t="shared" si="51"/>
        <v>0</v>
      </c>
    </row>
    <row r="361" spans="1:13" x14ac:dyDescent="0.25">
      <c r="A361" s="9">
        <v>41998</v>
      </c>
      <c r="B361" s="17">
        <f t="shared" si="45"/>
        <v>4</v>
      </c>
      <c r="C361" s="10">
        <v>133</v>
      </c>
      <c r="D361" s="13">
        <f t="shared" si="52"/>
        <v>31.019999999999996</v>
      </c>
      <c r="E361" s="13">
        <f t="shared" si="53"/>
        <v>7.7199999999999989</v>
      </c>
      <c r="F361" s="10" t="b">
        <f t="shared" si="46"/>
        <v>0</v>
      </c>
      <c r="G361" s="11" t="str">
        <f>IF(lpg!$E361&gt;15,"LPG","PL")</f>
        <v>PL</v>
      </c>
      <c r="H361" s="11">
        <f t="shared" si="47"/>
        <v>3.99</v>
      </c>
      <c r="I361" s="11">
        <f>ROUND(IF(G361="PL",$R$4*C361/2/100,C361*$R$4/100),2)</f>
        <v>5.99</v>
      </c>
      <c r="J361" s="11">
        <f t="shared" si="48"/>
        <v>27.029999999999994</v>
      </c>
      <c r="K361" s="11">
        <f t="shared" si="49"/>
        <v>1.7299999999999986</v>
      </c>
      <c r="L361" s="21">
        <f t="shared" si="50"/>
        <v>17.970000000000006</v>
      </c>
      <c r="M361" s="21">
        <f t="shared" si="51"/>
        <v>28.270000000000003</v>
      </c>
    </row>
    <row r="362" spans="1:13" x14ac:dyDescent="0.25">
      <c r="A362" s="12">
        <v>41999</v>
      </c>
      <c r="B362" s="17">
        <f t="shared" si="45"/>
        <v>5</v>
      </c>
      <c r="C362" s="13">
        <v>57</v>
      </c>
      <c r="D362" s="13">
        <f t="shared" si="52"/>
        <v>45</v>
      </c>
      <c r="E362" s="13">
        <f t="shared" si="53"/>
        <v>30</v>
      </c>
      <c r="F362" s="10" t="b">
        <f t="shared" si="46"/>
        <v>0</v>
      </c>
      <c r="G362" s="14" t="str">
        <f>IF(lpg!$E362&gt;15,"LPG","PL")</f>
        <v>LPG</v>
      </c>
      <c r="H362" s="11">
        <f t="shared" si="47"/>
        <v>0</v>
      </c>
      <c r="I362" s="11">
        <f>ROUND(IF(G362="PL",$R$4*C362/2/100,C362*$R$4/100),2)</f>
        <v>5.13</v>
      </c>
      <c r="J362" s="11">
        <f t="shared" si="48"/>
        <v>45</v>
      </c>
      <c r="K362" s="11">
        <f t="shared" si="49"/>
        <v>24.87</v>
      </c>
      <c r="L362" s="21">
        <f t="shared" si="50"/>
        <v>0</v>
      </c>
      <c r="M362" s="21">
        <f t="shared" si="51"/>
        <v>0</v>
      </c>
    </row>
    <row r="363" spans="1:13" x14ac:dyDescent="0.25">
      <c r="A363" s="9">
        <v>42000</v>
      </c>
      <c r="B363" s="17">
        <f t="shared" si="45"/>
        <v>6</v>
      </c>
      <c r="C363" s="10">
        <v>27</v>
      </c>
      <c r="D363" s="13">
        <f t="shared" si="52"/>
        <v>45</v>
      </c>
      <c r="E363" s="13">
        <f t="shared" si="53"/>
        <v>24.87</v>
      </c>
      <c r="F363" s="10" t="b">
        <f t="shared" si="46"/>
        <v>0</v>
      </c>
      <c r="G363" s="11" t="str">
        <f>IF(lpg!$E363&gt;15,"LPG","PL")</f>
        <v>LPG</v>
      </c>
      <c r="H363" s="11">
        <f t="shared" si="47"/>
        <v>0</v>
      </c>
      <c r="I363" s="11">
        <f>ROUND(IF(G363="PL",$R$4*C363/2/100,C363*$R$4/100),2)</f>
        <v>2.4300000000000002</v>
      </c>
      <c r="J363" s="11">
        <f t="shared" si="48"/>
        <v>45</v>
      </c>
      <c r="K363" s="11">
        <f t="shared" si="49"/>
        <v>22.44</v>
      </c>
      <c r="L363" s="21">
        <f t="shared" si="50"/>
        <v>0</v>
      </c>
      <c r="M363" s="21">
        <f t="shared" si="51"/>
        <v>0</v>
      </c>
    </row>
    <row r="364" spans="1:13" x14ac:dyDescent="0.25">
      <c r="A364" s="12">
        <v>42001</v>
      </c>
      <c r="B364" s="17">
        <f t="shared" si="45"/>
        <v>7</v>
      </c>
      <c r="C364" s="13">
        <v>142</v>
      </c>
      <c r="D364" s="13">
        <f t="shared" si="52"/>
        <v>45</v>
      </c>
      <c r="E364" s="13">
        <f t="shared" si="53"/>
        <v>22.44</v>
      </c>
      <c r="F364" s="10" t="b">
        <f t="shared" si="46"/>
        <v>0</v>
      </c>
      <c r="G364" s="14" t="str">
        <f>IF(lpg!$E364&gt;15,"LPG","PL")</f>
        <v>LPG</v>
      </c>
      <c r="H364" s="11">
        <f t="shared" si="47"/>
        <v>0</v>
      </c>
      <c r="I364" s="11">
        <f>ROUND(IF(G364="PL",$R$4*C364/2/100,C364*$R$4/100),2)</f>
        <v>12.78</v>
      </c>
      <c r="J364" s="11">
        <f t="shared" si="48"/>
        <v>45</v>
      </c>
      <c r="K364" s="11">
        <f t="shared" si="49"/>
        <v>9.6600000000000019</v>
      </c>
      <c r="L364" s="21">
        <f t="shared" si="50"/>
        <v>0</v>
      </c>
      <c r="M364" s="21">
        <f t="shared" si="51"/>
        <v>0</v>
      </c>
    </row>
    <row r="365" spans="1:13" x14ac:dyDescent="0.25">
      <c r="A365" s="9">
        <v>42002</v>
      </c>
      <c r="B365" s="17">
        <f t="shared" si="45"/>
        <v>1</v>
      </c>
      <c r="C365" s="10">
        <v>24</v>
      </c>
      <c r="D365" s="13">
        <f t="shared" si="52"/>
        <v>45</v>
      </c>
      <c r="E365" s="13">
        <f t="shared" si="53"/>
        <v>9.6600000000000019</v>
      </c>
      <c r="F365" s="10" t="b">
        <f t="shared" si="46"/>
        <v>0</v>
      </c>
      <c r="G365" s="11" t="str">
        <f>IF(lpg!$E365&gt;15,"LPG","PL")</f>
        <v>PL</v>
      </c>
      <c r="H365" s="11">
        <f t="shared" si="47"/>
        <v>0.72</v>
      </c>
      <c r="I365" s="11">
        <f>ROUND(IF(G365="PL",$R$4*C365/2/100,C365*$R$4/100),2)</f>
        <v>1.08</v>
      </c>
      <c r="J365" s="11">
        <f t="shared" si="48"/>
        <v>44.28</v>
      </c>
      <c r="K365" s="11">
        <f t="shared" si="49"/>
        <v>8.5800000000000018</v>
      </c>
      <c r="L365" s="21">
        <f t="shared" si="50"/>
        <v>0</v>
      </c>
      <c r="M365" s="21">
        <f t="shared" si="51"/>
        <v>0</v>
      </c>
    </row>
    <row r="366" spans="1:13" x14ac:dyDescent="0.25">
      <c r="A366" s="12">
        <v>42003</v>
      </c>
      <c r="B366" s="17">
        <f t="shared" si="45"/>
        <v>2</v>
      </c>
      <c r="C366" s="13">
        <v>156</v>
      </c>
      <c r="D366" s="13">
        <f t="shared" si="52"/>
        <v>44.28</v>
      </c>
      <c r="E366" s="13">
        <f t="shared" si="53"/>
        <v>8.5800000000000018</v>
      </c>
      <c r="F366" s="10" t="b">
        <f t="shared" si="46"/>
        <v>0</v>
      </c>
      <c r="G366" s="14" t="str">
        <f>IF(lpg!$E366&gt;15,"LPG","PL")</f>
        <v>PL</v>
      </c>
      <c r="H366" s="11">
        <f t="shared" si="47"/>
        <v>4.68</v>
      </c>
      <c r="I366" s="11">
        <f>ROUND(IF(G366="PL",$R$4*C366/2/100,C366*$R$4/100),2)</f>
        <v>7.02</v>
      </c>
      <c r="J366" s="11">
        <f t="shared" si="48"/>
        <v>39.6</v>
      </c>
      <c r="K366" s="11">
        <f t="shared" si="49"/>
        <v>1.5600000000000023</v>
      </c>
      <c r="L366" s="21">
        <f t="shared" si="50"/>
        <v>0</v>
      </c>
      <c r="M366" s="21">
        <f t="shared" si="51"/>
        <v>28.439999999999998</v>
      </c>
    </row>
    <row r="367" spans="1:13" x14ac:dyDescent="0.25">
      <c r="A367" s="15">
        <v>42004</v>
      </c>
      <c r="B367" s="17">
        <f t="shared" si="45"/>
        <v>3</v>
      </c>
      <c r="C367" s="3">
        <v>141</v>
      </c>
      <c r="D367" s="13">
        <f t="shared" si="52"/>
        <v>39.6</v>
      </c>
      <c r="E367" s="13">
        <f t="shared" si="53"/>
        <v>30</v>
      </c>
      <c r="F367" s="10" t="b">
        <f t="shared" si="46"/>
        <v>0</v>
      </c>
      <c r="G367" s="2" t="str">
        <f>IF(lpg!$E367&gt;15,"LPG","PL")</f>
        <v>LPG</v>
      </c>
      <c r="H367" s="11">
        <f t="shared" si="47"/>
        <v>0</v>
      </c>
      <c r="I367" s="11">
        <f>ROUND(IF(G367="PL",$R$4*C367/2/100,C367*$R$4/100),2)</f>
        <v>12.69</v>
      </c>
      <c r="J367" s="11">
        <f t="shared" si="48"/>
        <v>39.6</v>
      </c>
      <c r="K367" s="11">
        <f t="shared" si="49"/>
        <v>17.310000000000002</v>
      </c>
      <c r="L367" s="21">
        <f t="shared" si="50"/>
        <v>0</v>
      </c>
      <c r="M367" s="21">
        <f t="shared" si="51"/>
        <v>0</v>
      </c>
    </row>
  </sheetData>
  <mergeCells count="4">
    <mergeCell ref="D1:E1"/>
    <mergeCell ref="H1:I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E4B1-C70B-4601-97AC-892FE02EB370}">
  <dimension ref="A1:S367"/>
  <sheetViews>
    <sheetView tabSelected="1" topLeftCell="B1" zoomScale="115" zoomScaleNormal="115" workbookViewId="0">
      <selection activeCell="P8" sqref="P8"/>
    </sheetView>
  </sheetViews>
  <sheetFormatPr defaultRowHeight="15" x14ac:dyDescent="0.25"/>
  <cols>
    <col min="1" max="1" width="10.5703125" bestFit="1" customWidth="1"/>
    <col min="2" max="2" width="10.5703125" customWidth="1"/>
    <col min="3" max="3" width="6" bestFit="1" customWidth="1"/>
    <col min="15" max="15" width="11.140625" bestFit="1" customWidth="1"/>
    <col min="19" max="19" width="20.5703125" bestFit="1" customWidth="1"/>
  </cols>
  <sheetData>
    <row r="1" spans="1:19" x14ac:dyDescent="0.25">
      <c r="D1" s="5" t="s">
        <v>9</v>
      </c>
      <c r="E1" s="5"/>
      <c r="F1" s="4"/>
      <c r="G1" s="4"/>
      <c r="H1" s="16" t="s">
        <v>11</v>
      </c>
      <c r="I1" s="16"/>
      <c r="J1" s="16" t="s">
        <v>13</v>
      </c>
      <c r="K1" s="16"/>
      <c r="L1" s="19" t="s">
        <v>14</v>
      </c>
      <c r="M1" s="19"/>
      <c r="N1" s="18"/>
    </row>
    <row r="2" spans="1:19" x14ac:dyDescent="0.25">
      <c r="A2" s="6" t="s">
        <v>0</v>
      </c>
      <c r="B2" s="7" t="s">
        <v>12</v>
      </c>
      <c r="C2" s="7" t="s">
        <v>1</v>
      </c>
      <c r="D2" s="7" t="s">
        <v>7</v>
      </c>
      <c r="E2" s="7" t="s">
        <v>8</v>
      </c>
      <c r="F2" s="7" t="s">
        <v>19</v>
      </c>
      <c r="G2" s="8" t="s">
        <v>10</v>
      </c>
      <c r="H2" s="8" t="s">
        <v>7</v>
      </c>
      <c r="I2" s="8" t="s">
        <v>8</v>
      </c>
      <c r="J2" s="8" t="s">
        <v>7</v>
      </c>
      <c r="K2" s="8" t="s">
        <v>8</v>
      </c>
      <c r="L2" s="20" t="s">
        <v>7</v>
      </c>
      <c r="M2" s="20" t="s">
        <v>8</v>
      </c>
      <c r="P2" t="s">
        <v>2</v>
      </c>
      <c r="Q2" t="s">
        <v>3</v>
      </c>
      <c r="R2" t="s">
        <v>4</v>
      </c>
      <c r="S2" t="s">
        <v>21</v>
      </c>
    </row>
    <row r="3" spans="1:19" x14ac:dyDescent="0.25">
      <c r="A3" s="9">
        <v>41640</v>
      </c>
      <c r="B3" s="17">
        <f>WEEKDAY(A3,2)</f>
        <v>3</v>
      </c>
      <c r="C3" s="10">
        <v>159</v>
      </c>
      <c r="D3" s="10">
        <v>45</v>
      </c>
      <c r="E3" s="10">
        <v>30</v>
      </c>
      <c r="F3" s="10" t="b">
        <f>E3&lt;5.25</f>
        <v>0</v>
      </c>
      <c r="G3" s="11" t="str">
        <f>IF('4'!$E3&gt;15,"LPG","PL")</f>
        <v>LPG</v>
      </c>
      <c r="H3" s="11">
        <f>ROUND(IF(G3="PL",$R$3*C3/2/100,0),2)</f>
        <v>0</v>
      </c>
      <c r="I3" s="11">
        <f>ROUND(IF(G3="PL",$R$4*C3/2/100,C3*$R$4/100),2)</f>
        <v>14.31</v>
      </c>
      <c r="J3" s="11">
        <f>D3-H3</f>
        <v>45</v>
      </c>
      <c r="K3" s="11">
        <f>E3-I3</f>
        <v>15.69</v>
      </c>
      <c r="L3" s="21">
        <f>IF(AND(B3=4,J3&lt;40),$Q$3-J3,0)</f>
        <v>0</v>
      </c>
      <c r="M3" s="21">
        <f>IF(K3&lt;5,$Q$4-K3,0)</f>
        <v>0</v>
      </c>
      <c r="P3" t="s">
        <v>5</v>
      </c>
      <c r="Q3">
        <v>45</v>
      </c>
      <c r="R3">
        <v>6</v>
      </c>
      <c r="S3">
        <v>4.99</v>
      </c>
    </row>
    <row r="4" spans="1:19" x14ac:dyDescent="0.25">
      <c r="A4" s="12">
        <v>41641</v>
      </c>
      <c r="B4" s="17">
        <f t="shared" ref="B4:B67" si="0">WEEKDAY(A4,2)</f>
        <v>4</v>
      </c>
      <c r="C4" s="13">
        <v>82</v>
      </c>
      <c r="D4" s="13">
        <f>J3+L3</f>
        <v>45</v>
      </c>
      <c r="E4" s="13">
        <f>K3+M3</f>
        <v>15.69</v>
      </c>
      <c r="F4" s="10" t="b">
        <f t="shared" ref="F4:F67" si="1">E4&lt;5.25</f>
        <v>0</v>
      </c>
      <c r="G4" s="14" t="str">
        <f>IF('4'!$E4&gt;15,"LPG","PL")</f>
        <v>LPG</v>
      </c>
      <c r="H4" s="11">
        <f t="shared" ref="H4:H67" si="2">ROUND(IF(G4="PL",$R$3*C4/2/100,0),2)</f>
        <v>0</v>
      </c>
      <c r="I4" s="11">
        <f>ROUND(IF(G4="PL",$R$4*C4/2/100,C4*$R$4/100),2)</f>
        <v>7.38</v>
      </c>
      <c r="J4" s="11">
        <f t="shared" ref="J4:K67" si="3">D4-H4</f>
        <v>45</v>
      </c>
      <c r="K4" s="11">
        <f t="shared" si="3"/>
        <v>8.3099999999999987</v>
      </c>
      <c r="L4" s="21">
        <f t="shared" ref="L4:L67" si="4">IF(AND(B4=4,J4&lt;40),$Q$3-J4,0)</f>
        <v>0</v>
      </c>
      <c r="M4" s="21">
        <f t="shared" ref="M4:M67" si="5">IF(K4&lt;5,$Q$4-K4,0)</f>
        <v>0</v>
      </c>
      <c r="P4" t="s">
        <v>6</v>
      </c>
      <c r="Q4">
        <v>30</v>
      </c>
      <c r="R4">
        <v>9</v>
      </c>
      <c r="S4">
        <v>2.29</v>
      </c>
    </row>
    <row r="5" spans="1:19" x14ac:dyDescent="0.25">
      <c r="A5" s="9">
        <v>41642</v>
      </c>
      <c r="B5" s="17">
        <f t="shared" si="0"/>
        <v>5</v>
      </c>
      <c r="C5" s="10">
        <v>108</v>
      </c>
      <c r="D5" s="13">
        <f t="shared" ref="D5:E68" si="6">J4+L4</f>
        <v>45</v>
      </c>
      <c r="E5" s="13">
        <f t="shared" si="6"/>
        <v>8.3099999999999987</v>
      </c>
      <c r="F5" s="10" t="b">
        <f t="shared" si="1"/>
        <v>0</v>
      </c>
      <c r="G5" s="11" t="str">
        <f>IF('4'!$E5&gt;15,"LPG","PL")</f>
        <v>PL</v>
      </c>
      <c r="H5" s="11">
        <f t="shared" si="2"/>
        <v>3.24</v>
      </c>
      <c r="I5" s="11">
        <f>ROUND(IF(G5="PL",$R$4*C5/2/100,C5*$R$4/100),2)</f>
        <v>4.8600000000000003</v>
      </c>
      <c r="J5" s="11">
        <f t="shared" si="3"/>
        <v>41.76</v>
      </c>
      <c r="K5" s="11">
        <f t="shared" si="3"/>
        <v>3.4499999999999984</v>
      </c>
      <c r="L5" s="21">
        <f t="shared" si="4"/>
        <v>0</v>
      </c>
      <c r="M5" s="21">
        <f t="shared" si="5"/>
        <v>26.55</v>
      </c>
    </row>
    <row r="6" spans="1:19" x14ac:dyDescent="0.25">
      <c r="A6" s="12">
        <v>41643</v>
      </c>
      <c r="B6" s="17">
        <f t="shared" si="0"/>
        <v>6</v>
      </c>
      <c r="C6" s="13">
        <v>149</v>
      </c>
      <c r="D6" s="13">
        <f t="shared" si="6"/>
        <v>41.76</v>
      </c>
      <c r="E6" s="13">
        <f t="shared" si="6"/>
        <v>30</v>
      </c>
      <c r="F6" s="10" t="b">
        <f t="shared" si="1"/>
        <v>0</v>
      </c>
      <c r="G6" s="14" t="str">
        <f>IF('4'!$E6&gt;15,"LPG","PL")</f>
        <v>LPG</v>
      </c>
      <c r="H6" s="11">
        <f t="shared" si="2"/>
        <v>0</v>
      </c>
      <c r="I6" s="11">
        <f>ROUND(IF(G6="PL",$R$4*C6/2/100,C6*$R$4/100),2)</f>
        <v>13.41</v>
      </c>
      <c r="J6" s="11">
        <f t="shared" si="3"/>
        <v>41.76</v>
      </c>
      <c r="K6" s="11">
        <f t="shared" si="3"/>
        <v>16.59</v>
      </c>
      <c r="L6" s="21">
        <f t="shared" si="4"/>
        <v>0</v>
      </c>
      <c r="M6" s="21">
        <f t="shared" si="5"/>
        <v>0</v>
      </c>
      <c r="P6" s="5" t="s">
        <v>22</v>
      </c>
      <c r="Q6" s="5"/>
      <c r="S6" t="s">
        <v>24</v>
      </c>
    </row>
    <row r="7" spans="1:19" x14ac:dyDescent="0.25">
      <c r="A7" s="9">
        <v>41644</v>
      </c>
      <c r="B7" s="17">
        <f t="shared" si="0"/>
        <v>7</v>
      </c>
      <c r="C7" s="10">
        <v>118</v>
      </c>
      <c r="D7" s="13">
        <f t="shared" si="6"/>
        <v>41.76</v>
      </c>
      <c r="E7" s="13">
        <f t="shared" si="6"/>
        <v>16.59</v>
      </c>
      <c r="F7" s="10" t="b">
        <f t="shared" si="1"/>
        <v>0</v>
      </c>
      <c r="G7" s="11" t="str">
        <f>IF('4'!$E7&gt;15,"LPG","PL")</f>
        <v>LPG</v>
      </c>
      <c r="H7" s="11">
        <f t="shared" si="2"/>
        <v>0</v>
      </c>
      <c r="I7" s="11">
        <f>ROUND(IF(G7="PL",$R$4*C7/2/100,C7*$R$4/100),2)</f>
        <v>10.62</v>
      </c>
      <c r="J7" s="11">
        <f t="shared" si="3"/>
        <v>41.76</v>
      </c>
      <c r="K7" s="11">
        <f t="shared" si="3"/>
        <v>5.9700000000000006</v>
      </c>
      <c r="L7" s="21">
        <f t="shared" si="4"/>
        <v>0</v>
      </c>
      <c r="M7" s="21">
        <f t="shared" si="5"/>
        <v>0</v>
      </c>
      <c r="P7" t="s">
        <v>23</v>
      </c>
      <c r="Q7" t="s">
        <v>16</v>
      </c>
      <c r="S7">
        <f>SUM(C3:C367)</f>
        <v>29944</v>
      </c>
    </row>
    <row r="8" spans="1:19" x14ac:dyDescent="0.25">
      <c r="A8" s="12">
        <v>41645</v>
      </c>
      <c r="B8" s="17">
        <f t="shared" si="0"/>
        <v>1</v>
      </c>
      <c r="C8" s="13">
        <v>99</v>
      </c>
      <c r="D8" s="13">
        <f t="shared" si="6"/>
        <v>41.76</v>
      </c>
      <c r="E8" s="13">
        <f t="shared" si="6"/>
        <v>5.9700000000000006</v>
      </c>
      <c r="F8" s="10" t="b">
        <f t="shared" si="1"/>
        <v>0</v>
      </c>
      <c r="G8" s="14" t="str">
        <f>IF('4'!$E8&gt;15,"LPG","PL")</f>
        <v>PL</v>
      </c>
      <c r="H8" s="11">
        <f t="shared" si="2"/>
        <v>2.97</v>
      </c>
      <c r="I8" s="11">
        <f>ROUND(IF(G8="PL",$R$4*C8/2/100,C8*$R$4/100),2)</f>
        <v>4.46</v>
      </c>
      <c r="J8" s="11">
        <f t="shared" si="3"/>
        <v>38.79</v>
      </c>
      <c r="K8" s="11">
        <f t="shared" si="3"/>
        <v>1.5100000000000007</v>
      </c>
      <c r="L8" s="21">
        <f t="shared" si="4"/>
        <v>0</v>
      </c>
      <c r="M8" s="21">
        <f t="shared" si="5"/>
        <v>28.49</v>
      </c>
      <c r="P8">
        <f>ROUND(SUM(M3:M367)*S4+1600 + SUM(L3:L367)*S3,2)</f>
        <v>8316.9599999999991</v>
      </c>
      <c r="Q8">
        <f>ROUND(S9*S3,2)</f>
        <v>8965.23</v>
      </c>
      <c r="S8" t="s">
        <v>25</v>
      </c>
    </row>
    <row r="9" spans="1:19" x14ac:dyDescent="0.25">
      <c r="A9" s="9">
        <v>41646</v>
      </c>
      <c r="B9" s="17">
        <f t="shared" si="0"/>
        <v>2</v>
      </c>
      <c r="C9" s="10">
        <v>67</v>
      </c>
      <c r="D9" s="13">
        <f t="shared" si="6"/>
        <v>38.79</v>
      </c>
      <c r="E9" s="13">
        <f t="shared" si="6"/>
        <v>30</v>
      </c>
      <c r="F9" s="10" t="b">
        <f t="shared" si="1"/>
        <v>0</v>
      </c>
      <c r="G9" s="11" t="str">
        <f>IF('4'!$E9&gt;15,"LPG","PL")</f>
        <v>LPG</v>
      </c>
      <c r="H9" s="11">
        <f t="shared" si="2"/>
        <v>0</v>
      </c>
      <c r="I9" s="11">
        <f>ROUND(IF(G9="PL",$R$4*C9/2/100,C9*$R$4/100),2)</f>
        <v>6.03</v>
      </c>
      <c r="J9" s="11">
        <f t="shared" si="3"/>
        <v>38.79</v>
      </c>
      <c r="K9" s="11">
        <f t="shared" si="3"/>
        <v>23.97</v>
      </c>
      <c r="L9" s="21">
        <f t="shared" si="4"/>
        <v>0</v>
      </c>
      <c r="M9" s="21">
        <f t="shared" si="5"/>
        <v>0</v>
      </c>
      <c r="S9">
        <f>S7*R3/100</f>
        <v>1796.64</v>
      </c>
    </row>
    <row r="10" spans="1:19" x14ac:dyDescent="0.25">
      <c r="A10" s="12">
        <v>41647</v>
      </c>
      <c r="B10" s="17">
        <f t="shared" si="0"/>
        <v>3</v>
      </c>
      <c r="C10" s="13">
        <v>152</v>
      </c>
      <c r="D10" s="13">
        <f t="shared" si="6"/>
        <v>38.79</v>
      </c>
      <c r="E10" s="13">
        <f t="shared" si="6"/>
        <v>23.97</v>
      </c>
      <c r="F10" s="10" t="b">
        <f t="shared" si="1"/>
        <v>0</v>
      </c>
      <c r="G10" s="14" t="str">
        <f>IF('4'!$E10&gt;15,"LPG","PL")</f>
        <v>LPG</v>
      </c>
      <c r="H10" s="11">
        <f t="shared" si="2"/>
        <v>0</v>
      </c>
      <c r="I10" s="11">
        <f>ROUND(IF(G10="PL",$R$4*C10/2/100,C10*$R$4/100),2)</f>
        <v>13.68</v>
      </c>
      <c r="J10" s="11">
        <f t="shared" si="3"/>
        <v>38.79</v>
      </c>
      <c r="K10" s="11">
        <f t="shared" si="3"/>
        <v>10.29</v>
      </c>
      <c r="L10" s="21">
        <f t="shared" si="4"/>
        <v>0</v>
      </c>
      <c r="M10" s="21">
        <f t="shared" si="5"/>
        <v>0</v>
      </c>
    </row>
    <row r="11" spans="1:19" x14ac:dyDescent="0.25">
      <c r="A11" s="9">
        <v>41648</v>
      </c>
      <c r="B11" s="17">
        <f t="shared" si="0"/>
        <v>4</v>
      </c>
      <c r="C11" s="10">
        <v>84</v>
      </c>
      <c r="D11" s="13">
        <f t="shared" si="6"/>
        <v>38.79</v>
      </c>
      <c r="E11" s="13">
        <f t="shared" si="6"/>
        <v>10.29</v>
      </c>
      <c r="F11" s="10" t="b">
        <f t="shared" si="1"/>
        <v>0</v>
      </c>
      <c r="G11" s="11" t="str">
        <f>IF('4'!$E11&gt;15,"LPG","PL")</f>
        <v>PL</v>
      </c>
      <c r="H11" s="11">
        <f t="shared" si="2"/>
        <v>2.52</v>
      </c>
      <c r="I11" s="11">
        <f>ROUND(IF(G11="PL",$R$4*C11/2/100,C11*$R$4/100),2)</f>
        <v>3.78</v>
      </c>
      <c r="J11" s="11">
        <f t="shared" si="3"/>
        <v>36.269999999999996</v>
      </c>
      <c r="K11" s="11">
        <f t="shared" si="3"/>
        <v>6.51</v>
      </c>
      <c r="L11" s="21">
        <f t="shared" si="4"/>
        <v>8.730000000000004</v>
      </c>
      <c r="M11" s="21">
        <f t="shared" si="5"/>
        <v>0</v>
      </c>
    </row>
    <row r="12" spans="1:19" x14ac:dyDescent="0.25">
      <c r="A12" s="12">
        <v>41649</v>
      </c>
      <c r="B12" s="17">
        <f t="shared" si="0"/>
        <v>5</v>
      </c>
      <c r="C12" s="13">
        <v>144</v>
      </c>
      <c r="D12" s="13">
        <f t="shared" si="6"/>
        <v>45</v>
      </c>
      <c r="E12" s="13">
        <f t="shared" si="6"/>
        <v>6.51</v>
      </c>
      <c r="F12" s="10" t="b">
        <f t="shared" si="1"/>
        <v>0</v>
      </c>
      <c r="G12" s="14" t="str">
        <f>IF('4'!$E12&gt;15,"LPG","PL")</f>
        <v>PL</v>
      </c>
      <c r="H12" s="11">
        <f t="shared" si="2"/>
        <v>4.32</v>
      </c>
      <c r="I12" s="11">
        <f>ROUND(IF(G12="PL",$R$4*C12/2/100,C12*$R$4/100),2)</f>
        <v>6.48</v>
      </c>
      <c r="J12" s="11">
        <f t="shared" si="3"/>
        <v>40.68</v>
      </c>
      <c r="K12" s="11">
        <f t="shared" si="3"/>
        <v>2.9999999999999361E-2</v>
      </c>
      <c r="L12" s="21">
        <f t="shared" si="4"/>
        <v>0</v>
      </c>
      <c r="M12" s="21">
        <f t="shared" si="5"/>
        <v>29.97</v>
      </c>
      <c r="O12" s="1"/>
    </row>
    <row r="13" spans="1:19" x14ac:dyDescent="0.25">
      <c r="A13" s="9">
        <v>41650</v>
      </c>
      <c r="B13" s="17">
        <f t="shared" si="0"/>
        <v>6</v>
      </c>
      <c r="C13" s="10">
        <v>16</v>
      </c>
      <c r="D13" s="13">
        <f t="shared" si="6"/>
        <v>40.68</v>
      </c>
      <c r="E13" s="13">
        <f t="shared" si="6"/>
        <v>30</v>
      </c>
      <c r="F13" s="10" t="b">
        <f t="shared" si="1"/>
        <v>0</v>
      </c>
      <c r="G13" s="11" t="str">
        <f>IF('4'!$E13&gt;15,"LPG","PL")</f>
        <v>LPG</v>
      </c>
      <c r="H13" s="11">
        <f t="shared" si="2"/>
        <v>0</v>
      </c>
      <c r="I13" s="11">
        <f>ROUND(IF(G13="PL",$R$4*C13/2/100,C13*$R$4/100),2)</f>
        <v>1.44</v>
      </c>
      <c r="J13" s="11">
        <f t="shared" si="3"/>
        <v>40.68</v>
      </c>
      <c r="K13" s="11">
        <f t="shared" si="3"/>
        <v>28.56</v>
      </c>
      <c r="L13" s="21">
        <f t="shared" si="4"/>
        <v>0</v>
      </c>
      <c r="M13" s="21">
        <f t="shared" si="5"/>
        <v>0</v>
      </c>
    </row>
    <row r="14" spans="1:19" x14ac:dyDescent="0.25">
      <c r="A14" s="12">
        <v>41651</v>
      </c>
      <c r="B14" s="17">
        <f t="shared" si="0"/>
        <v>7</v>
      </c>
      <c r="C14" s="13">
        <v>124</v>
      </c>
      <c r="D14" s="13">
        <f t="shared" si="6"/>
        <v>40.68</v>
      </c>
      <c r="E14" s="13">
        <f t="shared" si="6"/>
        <v>28.56</v>
      </c>
      <c r="F14" s="10" t="b">
        <f t="shared" si="1"/>
        <v>0</v>
      </c>
      <c r="G14" s="14" t="str">
        <f>IF('4'!$E14&gt;15,"LPG","PL")</f>
        <v>LPG</v>
      </c>
      <c r="H14" s="11">
        <f t="shared" si="2"/>
        <v>0</v>
      </c>
      <c r="I14" s="11">
        <f>ROUND(IF(G14="PL",$R$4*C14/2/100,C14*$R$4/100),2)</f>
        <v>11.16</v>
      </c>
      <c r="J14" s="11">
        <f t="shared" si="3"/>
        <v>40.68</v>
      </c>
      <c r="K14" s="11">
        <f t="shared" si="3"/>
        <v>17.399999999999999</v>
      </c>
      <c r="L14" s="21">
        <f t="shared" si="4"/>
        <v>0</v>
      </c>
      <c r="M14" s="21">
        <f t="shared" si="5"/>
        <v>0</v>
      </c>
    </row>
    <row r="15" spans="1:19" x14ac:dyDescent="0.25">
      <c r="A15" s="9">
        <v>41652</v>
      </c>
      <c r="B15" s="17">
        <f t="shared" si="0"/>
        <v>1</v>
      </c>
      <c r="C15" s="10">
        <v>65</v>
      </c>
      <c r="D15" s="13">
        <f t="shared" si="6"/>
        <v>40.68</v>
      </c>
      <c r="E15" s="13">
        <f t="shared" si="6"/>
        <v>17.399999999999999</v>
      </c>
      <c r="F15" s="10" t="b">
        <f t="shared" si="1"/>
        <v>0</v>
      </c>
      <c r="G15" s="11" t="str">
        <f>IF('4'!$E15&gt;15,"LPG","PL")</f>
        <v>LPG</v>
      </c>
      <c r="H15" s="11">
        <f t="shared" si="2"/>
        <v>0</v>
      </c>
      <c r="I15" s="11">
        <f>ROUND(IF(G15="PL",$R$4*C15/2/100,C15*$R$4/100),2)</f>
        <v>5.85</v>
      </c>
      <c r="J15" s="11">
        <f t="shared" si="3"/>
        <v>40.68</v>
      </c>
      <c r="K15" s="11">
        <f t="shared" si="3"/>
        <v>11.549999999999999</v>
      </c>
      <c r="L15" s="21">
        <f t="shared" si="4"/>
        <v>0</v>
      </c>
      <c r="M15" s="21">
        <f t="shared" si="5"/>
        <v>0</v>
      </c>
    </row>
    <row r="16" spans="1:19" x14ac:dyDescent="0.25">
      <c r="A16" s="12">
        <v>41653</v>
      </c>
      <c r="B16" s="17">
        <f t="shared" si="0"/>
        <v>2</v>
      </c>
      <c r="C16" s="13">
        <v>101</v>
      </c>
      <c r="D16" s="13">
        <f t="shared" si="6"/>
        <v>40.68</v>
      </c>
      <c r="E16" s="13">
        <f t="shared" si="6"/>
        <v>11.549999999999999</v>
      </c>
      <c r="F16" s="10" t="b">
        <f t="shared" si="1"/>
        <v>0</v>
      </c>
      <c r="G16" s="14" t="str">
        <f>IF('4'!$E16&gt;15,"LPG","PL")</f>
        <v>PL</v>
      </c>
      <c r="H16" s="11">
        <f t="shared" si="2"/>
        <v>3.03</v>
      </c>
      <c r="I16" s="11">
        <f>ROUND(IF(G16="PL",$R$4*C16/2/100,C16*$R$4/100),2)</f>
        <v>4.55</v>
      </c>
      <c r="J16" s="11">
        <f t="shared" si="3"/>
        <v>37.65</v>
      </c>
      <c r="K16" s="11">
        <f t="shared" si="3"/>
        <v>6.9999999999999991</v>
      </c>
      <c r="L16" s="21">
        <f t="shared" si="4"/>
        <v>0</v>
      </c>
      <c r="M16" s="21">
        <f t="shared" si="5"/>
        <v>0</v>
      </c>
    </row>
    <row r="17" spans="1:13" x14ac:dyDescent="0.25">
      <c r="A17" s="9">
        <v>41654</v>
      </c>
      <c r="B17" s="17">
        <f t="shared" si="0"/>
        <v>3</v>
      </c>
      <c r="C17" s="10">
        <v>19</v>
      </c>
      <c r="D17" s="13">
        <f t="shared" si="6"/>
        <v>37.65</v>
      </c>
      <c r="E17" s="13">
        <f t="shared" si="6"/>
        <v>6.9999999999999991</v>
      </c>
      <c r="F17" s="10" t="b">
        <f t="shared" si="1"/>
        <v>0</v>
      </c>
      <c r="G17" s="11" t="str">
        <f>IF('4'!$E17&gt;15,"LPG","PL")</f>
        <v>PL</v>
      </c>
      <c r="H17" s="11">
        <f t="shared" si="2"/>
        <v>0.56999999999999995</v>
      </c>
      <c r="I17" s="11">
        <f>ROUND(IF(G17="PL",$R$4*C17/2/100,C17*$R$4/100),2)</f>
        <v>0.86</v>
      </c>
      <c r="J17" s="11">
        <f t="shared" si="3"/>
        <v>37.08</v>
      </c>
      <c r="K17" s="11">
        <f t="shared" si="3"/>
        <v>6.1399999999999988</v>
      </c>
      <c r="L17" s="21">
        <f t="shared" si="4"/>
        <v>0</v>
      </c>
      <c r="M17" s="21">
        <f t="shared" si="5"/>
        <v>0</v>
      </c>
    </row>
    <row r="18" spans="1:13" x14ac:dyDescent="0.25">
      <c r="A18" s="12">
        <v>41655</v>
      </c>
      <c r="B18" s="17">
        <f t="shared" si="0"/>
        <v>4</v>
      </c>
      <c r="C18" s="13">
        <v>31</v>
      </c>
      <c r="D18" s="13">
        <f t="shared" si="6"/>
        <v>37.08</v>
      </c>
      <c r="E18" s="13">
        <f t="shared" si="6"/>
        <v>6.1399999999999988</v>
      </c>
      <c r="F18" s="10" t="b">
        <f t="shared" si="1"/>
        <v>0</v>
      </c>
      <c r="G18" s="14" t="str">
        <f>IF('4'!$E18&gt;15,"LPG","PL")</f>
        <v>PL</v>
      </c>
      <c r="H18" s="11">
        <f t="shared" si="2"/>
        <v>0.93</v>
      </c>
      <c r="I18" s="11">
        <f>ROUND(IF(G18="PL",$R$4*C18/2/100,C18*$R$4/100),2)</f>
        <v>1.4</v>
      </c>
      <c r="J18" s="11">
        <f t="shared" si="3"/>
        <v>36.15</v>
      </c>
      <c r="K18" s="11">
        <f t="shared" si="3"/>
        <v>4.7399999999999984</v>
      </c>
      <c r="L18" s="21">
        <f t="shared" si="4"/>
        <v>8.8500000000000014</v>
      </c>
      <c r="M18" s="21">
        <f t="shared" si="5"/>
        <v>25.26</v>
      </c>
    </row>
    <row r="19" spans="1:13" x14ac:dyDescent="0.25">
      <c r="A19" s="9">
        <v>41656</v>
      </c>
      <c r="B19" s="17">
        <f t="shared" si="0"/>
        <v>5</v>
      </c>
      <c r="C19" s="10">
        <v>109</v>
      </c>
      <c r="D19" s="13">
        <f t="shared" si="6"/>
        <v>45</v>
      </c>
      <c r="E19" s="13">
        <f t="shared" si="6"/>
        <v>30</v>
      </c>
      <c r="F19" s="10" t="b">
        <f t="shared" si="1"/>
        <v>0</v>
      </c>
      <c r="G19" s="11" t="str">
        <f>IF('4'!$E19&gt;15,"LPG","PL")</f>
        <v>LPG</v>
      </c>
      <c r="H19" s="11">
        <f t="shared" si="2"/>
        <v>0</v>
      </c>
      <c r="I19" s="11">
        <f>ROUND(IF(G19="PL",$R$4*C19/2/100,C19*$R$4/100),2)</f>
        <v>9.81</v>
      </c>
      <c r="J19" s="11">
        <f t="shared" si="3"/>
        <v>45</v>
      </c>
      <c r="K19" s="11">
        <f t="shared" si="3"/>
        <v>20.189999999999998</v>
      </c>
      <c r="L19" s="21">
        <f t="shared" si="4"/>
        <v>0</v>
      </c>
      <c r="M19" s="21">
        <f t="shared" si="5"/>
        <v>0</v>
      </c>
    </row>
    <row r="20" spans="1:13" x14ac:dyDescent="0.25">
      <c r="A20" s="12">
        <v>41657</v>
      </c>
      <c r="B20" s="17">
        <f t="shared" si="0"/>
        <v>6</v>
      </c>
      <c r="C20" s="13">
        <v>40</v>
      </c>
      <c r="D20" s="13">
        <f t="shared" si="6"/>
        <v>45</v>
      </c>
      <c r="E20" s="13">
        <f t="shared" si="6"/>
        <v>20.189999999999998</v>
      </c>
      <c r="F20" s="10" t="b">
        <f t="shared" si="1"/>
        <v>0</v>
      </c>
      <c r="G20" s="14" t="str">
        <f>IF('4'!$E20&gt;15,"LPG","PL")</f>
        <v>LPG</v>
      </c>
      <c r="H20" s="11">
        <f t="shared" si="2"/>
        <v>0</v>
      </c>
      <c r="I20" s="11">
        <f>ROUND(IF(G20="PL",$R$4*C20/2/100,C20*$R$4/100),2)</f>
        <v>3.6</v>
      </c>
      <c r="J20" s="11">
        <f t="shared" si="3"/>
        <v>45</v>
      </c>
      <c r="K20" s="11">
        <f t="shared" si="3"/>
        <v>16.589999999999996</v>
      </c>
      <c r="L20" s="21">
        <f t="shared" si="4"/>
        <v>0</v>
      </c>
      <c r="M20" s="21">
        <f t="shared" si="5"/>
        <v>0</v>
      </c>
    </row>
    <row r="21" spans="1:13" x14ac:dyDescent="0.25">
      <c r="A21" s="9">
        <v>41658</v>
      </c>
      <c r="B21" s="17">
        <f t="shared" si="0"/>
        <v>7</v>
      </c>
      <c r="C21" s="10">
        <v>70</v>
      </c>
      <c r="D21" s="13">
        <f t="shared" si="6"/>
        <v>45</v>
      </c>
      <c r="E21" s="13">
        <f t="shared" si="6"/>
        <v>16.589999999999996</v>
      </c>
      <c r="F21" s="10" t="b">
        <f t="shared" si="1"/>
        <v>0</v>
      </c>
      <c r="G21" s="11" t="str">
        <f>IF('4'!$E21&gt;15,"LPG","PL")</f>
        <v>LPG</v>
      </c>
      <c r="H21" s="11">
        <f t="shared" si="2"/>
        <v>0</v>
      </c>
      <c r="I21" s="11">
        <f>ROUND(IF(G21="PL",$R$4*C21/2/100,C21*$R$4/100),2)</f>
        <v>6.3</v>
      </c>
      <c r="J21" s="11">
        <f t="shared" si="3"/>
        <v>45</v>
      </c>
      <c r="K21" s="11">
        <f t="shared" si="3"/>
        <v>10.289999999999996</v>
      </c>
      <c r="L21" s="21">
        <f t="shared" si="4"/>
        <v>0</v>
      </c>
      <c r="M21" s="21">
        <f t="shared" si="5"/>
        <v>0</v>
      </c>
    </row>
    <row r="22" spans="1:13" x14ac:dyDescent="0.25">
      <c r="A22" s="12">
        <v>41659</v>
      </c>
      <c r="B22" s="17">
        <f t="shared" si="0"/>
        <v>1</v>
      </c>
      <c r="C22" s="13">
        <v>34</v>
      </c>
      <c r="D22" s="13">
        <f t="shared" si="6"/>
        <v>45</v>
      </c>
      <c r="E22" s="13">
        <f t="shared" si="6"/>
        <v>10.289999999999996</v>
      </c>
      <c r="F22" s="10" t="b">
        <f t="shared" si="1"/>
        <v>0</v>
      </c>
      <c r="G22" s="14" t="str">
        <f>IF('4'!$E22&gt;15,"LPG","PL")</f>
        <v>PL</v>
      </c>
      <c r="H22" s="11">
        <f t="shared" si="2"/>
        <v>1.02</v>
      </c>
      <c r="I22" s="11">
        <f>ROUND(IF(G22="PL",$R$4*C22/2/100,C22*$R$4/100),2)</f>
        <v>1.53</v>
      </c>
      <c r="J22" s="11">
        <f t="shared" si="3"/>
        <v>43.98</v>
      </c>
      <c r="K22" s="11">
        <f t="shared" si="3"/>
        <v>8.7599999999999962</v>
      </c>
      <c r="L22" s="21">
        <f t="shared" si="4"/>
        <v>0</v>
      </c>
      <c r="M22" s="21">
        <f t="shared" si="5"/>
        <v>0</v>
      </c>
    </row>
    <row r="23" spans="1:13" x14ac:dyDescent="0.25">
      <c r="A23" s="9">
        <v>41660</v>
      </c>
      <c r="B23" s="17">
        <f t="shared" si="0"/>
        <v>2</v>
      </c>
      <c r="C23" s="10">
        <v>111</v>
      </c>
      <c r="D23" s="13">
        <f t="shared" si="6"/>
        <v>43.98</v>
      </c>
      <c r="E23" s="13">
        <f t="shared" si="6"/>
        <v>8.7599999999999962</v>
      </c>
      <c r="F23" s="10" t="b">
        <f t="shared" si="1"/>
        <v>0</v>
      </c>
      <c r="G23" s="11" t="str">
        <f>IF('4'!$E23&gt;15,"LPG","PL")</f>
        <v>PL</v>
      </c>
      <c r="H23" s="11">
        <f t="shared" si="2"/>
        <v>3.33</v>
      </c>
      <c r="I23" s="11">
        <f>ROUND(IF(G23="PL",$R$4*C23/2/100,C23*$R$4/100),2)</f>
        <v>5</v>
      </c>
      <c r="J23" s="11">
        <f t="shared" si="3"/>
        <v>40.65</v>
      </c>
      <c r="K23" s="11">
        <f t="shared" si="3"/>
        <v>3.7599999999999962</v>
      </c>
      <c r="L23" s="21">
        <f t="shared" si="4"/>
        <v>0</v>
      </c>
      <c r="M23" s="21">
        <f t="shared" si="5"/>
        <v>26.240000000000002</v>
      </c>
    </row>
    <row r="24" spans="1:13" x14ac:dyDescent="0.25">
      <c r="A24" s="12">
        <v>41661</v>
      </c>
      <c r="B24" s="17">
        <f t="shared" si="0"/>
        <v>3</v>
      </c>
      <c r="C24" s="13">
        <v>125</v>
      </c>
      <c r="D24" s="13">
        <f t="shared" si="6"/>
        <v>40.65</v>
      </c>
      <c r="E24" s="13">
        <f t="shared" si="6"/>
        <v>30</v>
      </c>
      <c r="F24" s="10" t="b">
        <f t="shared" si="1"/>
        <v>0</v>
      </c>
      <c r="G24" s="14" t="str">
        <f>IF('4'!$E24&gt;15,"LPG","PL")</f>
        <v>LPG</v>
      </c>
      <c r="H24" s="11">
        <f t="shared" si="2"/>
        <v>0</v>
      </c>
      <c r="I24" s="11">
        <f>ROUND(IF(G24="PL",$R$4*C24/2/100,C24*$R$4/100),2)</f>
        <v>11.25</v>
      </c>
      <c r="J24" s="11">
        <f t="shared" si="3"/>
        <v>40.65</v>
      </c>
      <c r="K24" s="11">
        <f t="shared" si="3"/>
        <v>18.75</v>
      </c>
      <c r="L24" s="21">
        <f t="shared" si="4"/>
        <v>0</v>
      </c>
      <c r="M24" s="21">
        <f t="shared" si="5"/>
        <v>0</v>
      </c>
    </row>
    <row r="25" spans="1:13" x14ac:dyDescent="0.25">
      <c r="A25" s="9">
        <v>41662</v>
      </c>
      <c r="B25" s="17">
        <f t="shared" si="0"/>
        <v>4</v>
      </c>
      <c r="C25" s="10">
        <v>76</v>
      </c>
      <c r="D25" s="13">
        <f t="shared" si="6"/>
        <v>40.65</v>
      </c>
      <c r="E25" s="13">
        <f t="shared" si="6"/>
        <v>18.75</v>
      </c>
      <c r="F25" s="10" t="b">
        <f t="shared" si="1"/>
        <v>0</v>
      </c>
      <c r="G25" s="11" t="str">
        <f>IF('4'!$E25&gt;15,"LPG","PL")</f>
        <v>LPG</v>
      </c>
      <c r="H25" s="11">
        <f t="shared" si="2"/>
        <v>0</v>
      </c>
      <c r="I25" s="11">
        <f>ROUND(IF(G25="PL",$R$4*C25/2/100,C25*$R$4/100),2)</f>
        <v>6.84</v>
      </c>
      <c r="J25" s="11">
        <f t="shared" si="3"/>
        <v>40.65</v>
      </c>
      <c r="K25" s="11">
        <f t="shared" si="3"/>
        <v>11.91</v>
      </c>
      <c r="L25" s="21">
        <f t="shared" si="4"/>
        <v>0</v>
      </c>
      <c r="M25" s="21">
        <f t="shared" si="5"/>
        <v>0</v>
      </c>
    </row>
    <row r="26" spans="1:13" x14ac:dyDescent="0.25">
      <c r="A26" s="12">
        <v>41663</v>
      </c>
      <c r="B26" s="17">
        <f t="shared" si="0"/>
        <v>5</v>
      </c>
      <c r="C26" s="13">
        <v>125</v>
      </c>
      <c r="D26" s="13">
        <f t="shared" si="6"/>
        <v>40.65</v>
      </c>
      <c r="E26" s="13">
        <f t="shared" si="6"/>
        <v>11.91</v>
      </c>
      <c r="F26" s="10" t="b">
        <f t="shared" si="1"/>
        <v>0</v>
      </c>
      <c r="G26" s="14" t="str">
        <f>IF('4'!$E26&gt;15,"LPG","PL")</f>
        <v>PL</v>
      </c>
      <c r="H26" s="11">
        <f t="shared" si="2"/>
        <v>3.75</v>
      </c>
      <c r="I26" s="11">
        <f>ROUND(IF(G26="PL",$R$4*C26/2/100,C26*$R$4/100),2)</f>
        <v>5.63</v>
      </c>
      <c r="J26" s="11">
        <f t="shared" si="3"/>
        <v>36.9</v>
      </c>
      <c r="K26" s="11">
        <f t="shared" si="3"/>
        <v>6.28</v>
      </c>
      <c r="L26" s="21">
        <f t="shared" si="4"/>
        <v>0</v>
      </c>
      <c r="M26" s="21">
        <f t="shared" si="5"/>
        <v>0</v>
      </c>
    </row>
    <row r="27" spans="1:13" x14ac:dyDescent="0.25">
      <c r="A27" s="9">
        <v>41664</v>
      </c>
      <c r="B27" s="17">
        <f t="shared" si="0"/>
        <v>6</v>
      </c>
      <c r="C27" s="10">
        <v>23</v>
      </c>
      <c r="D27" s="13">
        <f t="shared" si="6"/>
        <v>36.9</v>
      </c>
      <c r="E27" s="13">
        <f t="shared" si="6"/>
        <v>6.28</v>
      </c>
      <c r="F27" s="10" t="b">
        <f t="shared" si="1"/>
        <v>0</v>
      </c>
      <c r="G27" s="11" t="str">
        <f>IF('4'!$E27&gt;15,"LPG","PL")</f>
        <v>PL</v>
      </c>
      <c r="H27" s="11">
        <f t="shared" si="2"/>
        <v>0.69</v>
      </c>
      <c r="I27" s="11">
        <f>ROUND(IF(G27="PL",$R$4*C27/2/100,C27*$R$4/100),2)</f>
        <v>1.04</v>
      </c>
      <c r="J27" s="11">
        <f t="shared" si="3"/>
        <v>36.21</v>
      </c>
      <c r="K27" s="11">
        <f t="shared" si="3"/>
        <v>5.24</v>
      </c>
      <c r="L27" s="21">
        <f t="shared" si="4"/>
        <v>0</v>
      </c>
      <c r="M27" s="21">
        <f t="shared" si="5"/>
        <v>0</v>
      </c>
    </row>
    <row r="28" spans="1:13" x14ac:dyDescent="0.25">
      <c r="A28" s="12">
        <v>41665</v>
      </c>
      <c r="B28" s="17">
        <f t="shared" si="0"/>
        <v>7</v>
      </c>
      <c r="C28" s="13">
        <v>93</v>
      </c>
      <c r="D28" s="13">
        <f t="shared" si="6"/>
        <v>36.21</v>
      </c>
      <c r="E28" s="13">
        <f t="shared" si="6"/>
        <v>5.24</v>
      </c>
      <c r="F28" s="10" t="b">
        <f t="shared" si="1"/>
        <v>1</v>
      </c>
      <c r="G28" s="14" t="str">
        <f>IF('4'!$E28&gt;15,"LPG","PL")</f>
        <v>PL</v>
      </c>
      <c r="H28" s="11">
        <f t="shared" si="2"/>
        <v>2.79</v>
      </c>
      <c r="I28" s="11">
        <f>ROUND(IF(G28="PL",$R$4*C28/2/100,C28*$R$4/100),2)</f>
        <v>4.1900000000000004</v>
      </c>
      <c r="J28" s="11">
        <f t="shared" si="3"/>
        <v>33.42</v>
      </c>
      <c r="K28" s="11">
        <f t="shared" si="3"/>
        <v>1.0499999999999998</v>
      </c>
      <c r="L28" s="21">
        <f t="shared" si="4"/>
        <v>0</v>
      </c>
      <c r="M28" s="21">
        <f t="shared" si="5"/>
        <v>28.95</v>
      </c>
    </row>
    <row r="29" spans="1:13" x14ac:dyDescent="0.25">
      <c r="A29" s="9">
        <v>41666</v>
      </c>
      <c r="B29" s="17">
        <f t="shared" si="0"/>
        <v>1</v>
      </c>
      <c r="C29" s="10">
        <v>111</v>
      </c>
      <c r="D29" s="13">
        <f t="shared" si="6"/>
        <v>33.42</v>
      </c>
      <c r="E29" s="13">
        <f t="shared" si="6"/>
        <v>30</v>
      </c>
      <c r="F29" s="10" t="b">
        <f t="shared" si="1"/>
        <v>0</v>
      </c>
      <c r="G29" s="11" t="str">
        <f>IF('4'!$E29&gt;15,"LPG","PL")</f>
        <v>LPG</v>
      </c>
      <c r="H29" s="11">
        <f t="shared" si="2"/>
        <v>0</v>
      </c>
      <c r="I29" s="11">
        <f>ROUND(IF(G29="PL",$R$4*C29/2/100,C29*$R$4/100),2)</f>
        <v>9.99</v>
      </c>
      <c r="J29" s="11">
        <f t="shared" si="3"/>
        <v>33.42</v>
      </c>
      <c r="K29" s="11">
        <f t="shared" si="3"/>
        <v>20.009999999999998</v>
      </c>
      <c r="L29" s="21">
        <f t="shared" si="4"/>
        <v>0</v>
      </c>
      <c r="M29" s="21">
        <f t="shared" si="5"/>
        <v>0</v>
      </c>
    </row>
    <row r="30" spans="1:13" x14ac:dyDescent="0.25">
      <c r="A30" s="12">
        <v>41667</v>
      </c>
      <c r="B30" s="17">
        <f t="shared" si="0"/>
        <v>2</v>
      </c>
      <c r="C30" s="13">
        <v>52</v>
      </c>
      <c r="D30" s="13">
        <f t="shared" si="6"/>
        <v>33.42</v>
      </c>
      <c r="E30" s="13">
        <f t="shared" si="6"/>
        <v>20.009999999999998</v>
      </c>
      <c r="F30" s="10" t="b">
        <f t="shared" si="1"/>
        <v>0</v>
      </c>
      <c r="G30" s="14" t="str">
        <f>IF('4'!$E30&gt;15,"LPG","PL")</f>
        <v>LPG</v>
      </c>
      <c r="H30" s="11">
        <f t="shared" si="2"/>
        <v>0</v>
      </c>
      <c r="I30" s="11">
        <f>ROUND(IF(G30="PL",$R$4*C30/2/100,C30*$R$4/100),2)</f>
        <v>4.68</v>
      </c>
      <c r="J30" s="11">
        <f t="shared" si="3"/>
        <v>33.42</v>
      </c>
      <c r="K30" s="11">
        <f t="shared" si="3"/>
        <v>15.329999999999998</v>
      </c>
      <c r="L30" s="21">
        <f t="shared" si="4"/>
        <v>0</v>
      </c>
      <c r="M30" s="21">
        <f t="shared" si="5"/>
        <v>0</v>
      </c>
    </row>
    <row r="31" spans="1:13" x14ac:dyDescent="0.25">
      <c r="A31" s="9">
        <v>41668</v>
      </c>
      <c r="B31" s="17">
        <f t="shared" si="0"/>
        <v>3</v>
      </c>
      <c r="C31" s="10">
        <v>65</v>
      </c>
      <c r="D31" s="13">
        <f t="shared" si="6"/>
        <v>33.42</v>
      </c>
      <c r="E31" s="13">
        <f t="shared" si="6"/>
        <v>15.329999999999998</v>
      </c>
      <c r="F31" s="10" t="b">
        <f t="shared" si="1"/>
        <v>0</v>
      </c>
      <c r="G31" s="11" t="str">
        <f>IF('4'!$E31&gt;15,"LPG","PL")</f>
        <v>LPG</v>
      </c>
      <c r="H31" s="11">
        <f t="shared" si="2"/>
        <v>0</v>
      </c>
      <c r="I31" s="11">
        <f>ROUND(IF(G31="PL",$R$4*C31/2/100,C31*$R$4/100),2)</f>
        <v>5.85</v>
      </c>
      <c r="J31" s="11">
        <f t="shared" si="3"/>
        <v>33.42</v>
      </c>
      <c r="K31" s="11">
        <f t="shared" si="3"/>
        <v>9.4799999999999986</v>
      </c>
      <c r="L31" s="21">
        <f t="shared" si="4"/>
        <v>0</v>
      </c>
      <c r="M31" s="21">
        <f t="shared" si="5"/>
        <v>0</v>
      </c>
    </row>
    <row r="32" spans="1:13" x14ac:dyDescent="0.25">
      <c r="A32" s="12">
        <v>41669</v>
      </c>
      <c r="B32" s="17">
        <f t="shared" si="0"/>
        <v>4</v>
      </c>
      <c r="C32" s="13">
        <v>120</v>
      </c>
      <c r="D32" s="13">
        <f t="shared" si="6"/>
        <v>33.42</v>
      </c>
      <c r="E32" s="13">
        <f t="shared" si="6"/>
        <v>9.4799999999999986</v>
      </c>
      <c r="F32" s="10" t="b">
        <f t="shared" si="1"/>
        <v>0</v>
      </c>
      <c r="G32" s="14" t="str">
        <f>IF('4'!$E32&gt;15,"LPG","PL")</f>
        <v>PL</v>
      </c>
      <c r="H32" s="11">
        <f t="shared" si="2"/>
        <v>3.6</v>
      </c>
      <c r="I32" s="11">
        <f>ROUND(IF(G32="PL",$R$4*C32/2/100,C32*$R$4/100),2)</f>
        <v>5.4</v>
      </c>
      <c r="J32" s="11">
        <f t="shared" si="3"/>
        <v>29.82</v>
      </c>
      <c r="K32" s="11">
        <f t="shared" si="3"/>
        <v>4.0799999999999983</v>
      </c>
      <c r="L32" s="21">
        <f t="shared" si="4"/>
        <v>15.18</v>
      </c>
      <c r="M32" s="21">
        <f t="shared" si="5"/>
        <v>25.92</v>
      </c>
    </row>
    <row r="33" spans="1:13" x14ac:dyDescent="0.25">
      <c r="A33" s="9">
        <v>41670</v>
      </c>
      <c r="B33" s="17">
        <f t="shared" si="0"/>
        <v>5</v>
      </c>
      <c r="C33" s="10">
        <v>113</v>
      </c>
      <c r="D33" s="13">
        <f t="shared" si="6"/>
        <v>45</v>
      </c>
      <c r="E33" s="13">
        <f t="shared" si="6"/>
        <v>30</v>
      </c>
      <c r="F33" s="10" t="b">
        <f t="shared" si="1"/>
        <v>0</v>
      </c>
      <c r="G33" s="11" t="str">
        <f>IF('4'!$E33&gt;15,"LPG","PL")</f>
        <v>LPG</v>
      </c>
      <c r="H33" s="11">
        <f t="shared" si="2"/>
        <v>0</v>
      </c>
      <c r="I33" s="11">
        <f>ROUND(IF(G33="PL",$R$4*C33/2/100,C33*$R$4/100),2)</f>
        <v>10.17</v>
      </c>
      <c r="J33" s="11">
        <f t="shared" si="3"/>
        <v>45</v>
      </c>
      <c r="K33" s="11">
        <f t="shared" si="3"/>
        <v>19.829999999999998</v>
      </c>
      <c r="L33" s="21">
        <f t="shared" si="4"/>
        <v>0</v>
      </c>
      <c r="M33" s="21">
        <f t="shared" si="5"/>
        <v>0</v>
      </c>
    </row>
    <row r="34" spans="1:13" x14ac:dyDescent="0.25">
      <c r="A34" s="12">
        <v>41671</v>
      </c>
      <c r="B34" s="17">
        <f t="shared" si="0"/>
        <v>6</v>
      </c>
      <c r="C34" s="13">
        <v>110</v>
      </c>
      <c r="D34" s="13">
        <f t="shared" si="6"/>
        <v>45</v>
      </c>
      <c r="E34" s="13">
        <f t="shared" si="6"/>
        <v>19.829999999999998</v>
      </c>
      <c r="F34" s="10" t="b">
        <f t="shared" si="1"/>
        <v>0</v>
      </c>
      <c r="G34" s="14" t="str">
        <f>IF('4'!$E34&gt;15,"LPG","PL")</f>
        <v>LPG</v>
      </c>
      <c r="H34" s="11">
        <f t="shared" si="2"/>
        <v>0</v>
      </c>
      <c r="I34" s="11">
        <f>ROUND(IF(G34="PL",$R$4*C34/2/100,C34*$R$4/100),2)</f>
        <v>9.9</v>
      </c>
      <c r="J34" s="11">
        <f t="shared" si="3"/>
        <v>45</v>
      </c>
      <c r="K34" s="11">
        <f t="shared" si="3"/>
        <v>9.9299999999999979</v>
      </c>
      <c r="L34" s="21">
        <f t="shared" si="4"/>
        <v>0</v>
      </c>
      <c r="M34" s="21">
        <f t="shared" si="5"/>
        <v>0</v>
      </c>
    </row>
    <row r="35" spans="1:13" x14ac:dyDescent="0.25">
      <c r="A35" s="9">
        <v>41672</v>
      </c>
      <c r="B35" s="17">
        <f t="shared" si="0"/>
        <v>7</v>
      </c>
      <c r="C35" s="10">
        <v>135</v>
      </c>
      <c r="D35" s="13">
        <f t="shared" si="6"/>
        <v>45</v>
      </c>
      <c r="E35" s="13">
        <f t="shared" si="6"/>
        <v>9.9299999999999979</v>
      </c>
      <c r="F35" s="10" t="b">
        <f t="shared" si="1"/>
        <v>0</v>
      </c>
      <c r="G35" s="11" t="str">
        <f>IF('4'!$E35&gt;15,"LPG","PL")</f>
        <v>PL</v>
      </c>
      <c r="H35" s="11">
        <f t="shared" si="2"/>
        <v>4.05</v>
      </c>
      <c r="I35" s="11">
        <f>ROUND(IF(G35="PL",$R$4*C35/2/100,C35*$R$4/100),2)</f>
        <v>6.08</v>
      </c>
      <c r="J35" s="11">
        <f t="shared" si="3"/>
        <v>40.950000000000003</v>
      </c>
      <c r="K35" s="11">
        <f t="shared" si="3"/>
        <v>3.8499999999999979</v>
      </c>
      <c r="L35" s="21">
        <f t="shared" si="4"/>
        <v>0</v>
      </c>
      <c r="M35" s="21">
        <f t="shared" si="5"/>
        <v>26.150000000000002</v>
      </c>
    </row>
    <row r="36" spans="1:13" x14ac:dyDescent="0.25">
      <c r="A36" s="12">
        <v>41673</v>
      </c>
      <c r="B36" s="17">
        <f t="shared" si="0"/>
        <v>1</v>
      </c>
      <c r="C36" s="13">
        <v>37</v>
      </c>
      <c r="D36" s="13">
        <f t="shared" si="6"/>
        <v>40.950000000000003</v>
      </c>
      <c r="E36" s="13">
        <f t="shared" si="6"/>
        <v>30</v>
      </c>
      <c r="F36" s="10" t="b">
        <f t="shared" si="1"/>
        <v>0</v>
      </c>
      <c r="G36" s="14" t="str">
        <f>IF('4'!$E36&gt;15,"LPG","PL")</f>
        <v>LPG</v>
      </c>
      <c r="H36" s="11">
        <f t="shared" si="2"/>
        <v>0</v>
      </c>
      <c r="I36" s="11">
        <f>ROUND(IF(G36="PL",$R$4*C36/2/100,C36*$R$4/100),2)</f>
        <v>3.33</v>
      </c>
      <c r="J36" s="11">
        <f t="shared" si="3"/>
        <v>40.950000000000003</v>
      </c>
      <c r="K36" s="11">
        <f t="shared" si="3"/>
        <v>26.67</v>
      </c>
      <c r="L36" s="21">
        <f t="shared" si="4"/>
        <v>0</v>
      </c>
      <c r="M36" s="21">
        <f t="shared" si="5"/>
        <v>0</v>
      </c>
    </row>
    <row r="37" spans="1:13" x14ac:dyDescent="0.25">
      <c r="A37" s="9">
        <v>41674</v>
      </c>
      <c r="B37" s="17">
        <f t="shared" si="0"/>
        <v>2</v>
      </c>
      <c r="C37" s="10">
        <v>113</v>
      </c>
      <c r="D37" s="13">
        <f t="shared" si="6"/>
        <v>40.950000000000003</v>
      </c>
      <c r="E37" s="13">
        <f t="shared" si="6"/>
        <v>26.67</v>
      </c>
      <c r="F37" s="10" t="b">
        <f t="shared" si="1"/>
        <v>0</v>
      </c>
      <c r="G37" s="11" t="str">
        <f>IF('4'!$E37&gt;15,"LPG","PL")</f>
        <v>LPG</v>
      </c>
      <c r="H37" s="11">
        <f t="shared" si="2"/>
        <v>0</v>
      </c>
      <c r="I37" s="11">
        <f>ROUND(IF(G37="PL",$R$4*C37/2/100,C37*$R$4/100),2)</f>
        <v>10.17</v>
      </c>
      <c r="J37" s="11">
        <f t="shared" si="3"/>
        <v>40.950000000000003</v>
      </c>
      <c r="K37" s="11">
        <f t="shared" si="3"/>
        <v>16.5</v>
      </c>
      <c r="L37" s="21">
        <f t="shared" si="4"/>
        <v>0</v>
      </c>
      <c r="M37" s="21">
        <f t="shared" si="5"/>
        <v>0</v>
      </c>
    </row>
    <row r="38" spans="1:13" x14ac:dyDescent="0.25">
      <c r="A38" s="12">
        <v>41675</v>
      </c>
      <c r="B38" s="17">
        <f t="shared" si="0"/>
        <v>3</v>
      </c>
      <c r="C38" s="13">
        <v>79</v>
      </c>
      <c r="D38" s="13">
        <f t="shared" si="6"/>
        <v>40.950000000000003</v>
      </c>
      <c r="E38" s="13">
        <f t="shared" si="6"/>
        <v>16.5</v>
      </c>
      <c r="F38" s="10" t="b">
        <f t="shared" si="1"/>
        <v>0</v>
      </c>
      <c r="G38" s="14" t="str">
        <f>IF('4'!$E38&gt;15,"LPG","PL")</f>
        <v>LPG</v>
      </c>
      <c r="H38" s="11">
        <f t="shared" si="2"/>
        <v>0</v>
      </c>
      <c r="I38" s="11">
        <f>ROUND(IF(G38="PL",$R$4*C38/2/100,C38*$R$4/100),2)</f>
        <v>7.11</v>
      </c>
      <c r="J38" s="11">
        <f t="shared" si="3"/>
        <v>40.950000000000003</v>
      </c>
      <c r="K38" s="11">
        <f t="shared" si="3"/>
        <v>9.39</v>
      </c>
      <c r="L38" s="21">
        <f t="shared" si="4"/>
        <v>0</v>
      </c>
      <c r="M38" s="21">
        <f t="shared" si="5"/>
        <v>0</v>
      </c>
    </row>
    <row r="39" spans="1:13" x14ac:dyDescent="0.25">
      <c r="A39" s="9">
        <v>41676</v>
      </c>
      <c r="B39" s="17">
        <f t="shared" si="0"/>
        <v>4</v>
      </c>
      <c r="C39" s="10">
        <v>94</v>
      </c>
      <c r="D39" s="13">
        <f t="shared" si="6"/>
        <v>40.950000000000003</v>
      </c>
      <c r="E39" s="13">
        <f t="shared" si="6"/>
        <v>9.39</v>
      </c>
      <c r="F39" s="10" t="b">
        <f t="shared" si="1"/>
        <v>0</v>
      </c>
      <c r="G39" s="11" t="str">
        <f>IF('4'!$E39&gt;15,"LPG","PL")</f>
        <v>PL</v>
      </c>
      <c r="H39" s="11">
        <f t="shared" si="2"/>
        <v>2.82</v>
      </c>
      <c r="I39" s="11">
        <f>ROUND(IF(G39="PL",$R$4*C39/2/100,C39*$R$4/100),2)</f>
        <v>4.2300000000000004</v>
      </c>
      <c r="J39" s="11">
        <f t="shared" si="3"/>
        <v>38.130000000000003</v>
      </c>
      <c r="K39" s="11">
        <f t="shared" si="3"/>
        <v>5.16</v>
      </c>
      <c r="L39" s="21">
        <f t="shared" si="4"/>
        <v>6.8699999999999974</v>
      </c>
      <c r="M39" s="21">
        <f t="shared" si="5"/>
        <v>0</v>
      </c>
    </row>
    <row r="40" spans="1:13" x14ac:dyDescent="0.25">
      <c r="A40" s="12">
        <v>41677</v>
      </c>
      <c r="B40" s="17">
        <f t="shared" si="0"/>
        <v>5</v>
      </c>
      <c r="C40" s="13">
        <v>35</v>
      </c>
      <c r="D40" s="13">
        <f t="shared" si="6"/>
        <v>45</v>
      </c>
      <c r="E40" s="13">
        <f t="shared" si="6"/>
        <v>5.16</v>
      </c>
      <c r="F40" s="10" t="b">
        <f t="shared" si="1"/>
        <v>1</v>
      </c>
      <c r="G40" s="14" t="str">
        <f>IF('4'!$E40&gt;15,"LPG","PL")</f>
        <v>PL</v>
      </c>
      <c r="H40" s="11">
        <f t="shared" si="2"/>
        <v>1.05</v>
      </c>
      <c r="I40" s="11">
        <f>ROUND(IF(G40="PL",$R$4*C40/2/100,C40*$R$4/100),2)</f>
        <v>1.58</v>
      </c>
      <c r="J40" s="11">
        <f t="shared" si="3"/>
        <v>43.95</v>
      </c>
      <c r="K40" s="11">
        <f t="shared" si="3"/>
        <v>3.58</v>
      </c>
      <c r="L40" s="21">
        <f t="shared" si="4"/>
        <v>0</v>
      </c>
      <c r="M40" s="21">
        <f t="shared" si="5"/>
        <v>26.42</v>
      </c>
    </row>
    <row r="41" spans="1:13" x14ac:dyDescent="0.25">
      <c r="A41" s="9">
        <v>41678</v>
      </c>
      <c r="B41" s="17">
        <f t="shared" si="0"/>
        <v>6</v>
      </c>
      <c r="C41" s="10">
        <v>54</v>
      </c>
      <c r="D41" s="13">
        <f t="shared" si="6"/>
        <v>43.95</v>
      </c>
      <c r="E41" s="13">
        <f t="shared" si="6"/>
        <v>30</v>
      </c>
      <c r="F41" s="10" t="b">
        <f t="shared" si="1"/>
        <v>0</v>
      </c>
      <c r="G41" s="11" t="str">
        <f>IF('4'!$E41&gt;15,"LPG","PL")</f>
        <v>LPG</v>
      </c>
      <c r="H41" s="11">
        <f t="shared" si="2"/>
        <v>0</v>
      </c>
      <c r="I41" s="11">
        <f>ROUND(IF(G41="PL",$R$4*C41/2/100,C41*$R$4/100),2)</f>
        <v>4.8600000000000003</v>
      </c>
      <c r="J41" s="11">
        <f t="shared" si="3"/>
        <v>43.95</v>
      </c>
      <c r="K41" s="11">
        <f t="shared" si="3"/>
        <v>25.14</v>
      </c>
      <c r="L41" s="21">
        <f t="shared" si="4"/>
        <v>0</v>
      </c>
      <c r="M41" s="21">
        <f t="shared" si="5"/>
        <v>0</v>
      </c>
    </row>
    <row r="42" spans="1:13" x14ac:dyDescent="0.25">
      <c r="A42" s="12">
        <v>41679</v>
      </c>
      <c r="B42" s="17">
        <f t="shared" si="0"/>
        <v>7</v>
      </c>
      <c r="C42" s="13">
        <v>57</v>
      </c>
      <c r="D42" s="13">
        <f t="shared" si="6"/>
        <v>43.95</v>
      </c>
      <c r="E42" s="13">
        <f t="shared" si="6"/>
        <v>25.14</v>
      </c>
      <c r="F42" s="10" t="b">
        <f t="shared" si="1"/>
        <v>0</v>
      </c>
      <c r="G42" s="14" t="str">
        <f>IF('4'!$E42&gt;15,"LPG","PL")</f>
        <v>LPG</v>
      </c>
      <c r="H42" s="11">
        <f t="shared" si="2"/>
        <v>0</v>
      </c>
      <c r="I42" s="11">
        <f>ROUND(IF(G42="PL",$R$4*C42/2/100,C42*$R$4/100),2)</f>
        <v>5.13</v>
      </c>
      <c r="J42" s="11">
        <f t="shared" si="3"/>
        <v>43.95</v>
      </c>
      <c r="K42" s="11">
        <f t="shared" si="3"/>
        <v>20.010000000000002</v>
      </c>
      <c r="L42" s="21">
        <f t="shared" si="4"/>
        <v>0</v>
      </c>
      <c r="M42" s="21">
        <f t="shared" si="5"/>
        <v>0</v>
      </c>
    </row>
    <row r="43" spans="1:13" x14ac:dyDescent="0.25">
      <c r="A43" s="9">
        <v>41680</v>
      </c>
      <c r="B43" s="17">
        <f t="shared" si="0"/>
        <v>1</v>
      </c>
      <c r="C43" s="10">
        <v>147</v>
      </c>
      <c r="D43" s="13">
        <f t="shared" si="6"/>
        <v>43.95</v>
      </c>
      <c r="E43" s="13">
        <f t="shared" si="6"/>
        <v>20.010000000000002</v>
      </c>
      <c r="F43" s="10" t="b">
        <f t="shared" si="1"/>
        <v>0</v>
      </c>
      <c r="G43" s="11" t="str">
        <f>IF('4'!$E43&gt;15,"LPG","PL")</f>
        <v>LPG</v>
      </c>
      <c r="H43" s="11">
        <f t="shared" si="2"/>
        <v>0</v>
      </c>
      <c r="I43" s="11">
        <f>ROUND(IF(G43="PL",$R$4*C43/2/100,C43*$R$4/100),2)</f>
        <v>13.23</v>
      </c>
      <c r="J43" s="11">
        <f t="shared" si="3"/>
        <v>43.95</v>
      </c>
      <c r="K43" s="11">
        <f t="shared" si="3"/>
        <v>6.7800000000000011</v>
      </c>
      <c r="L43" s="21">
        <f t="shared" si="4"/>
        <v>0</v>
      </c>
      <c r="M43" s="21">
        <f t="shared" si="5"/>
        <v>0</v>
      </c>
    </row>
    <row r="44" spans="1:13" x14ac:dyDescent="0.25">
      <c r="A44" s="12">
        <v>41681</v>
      </c>
      <c r="B44" s="17">
        <f t="shared" si="0"/>
        <v>2</v>
      </c>
      <c r="C44" s="13">
        <v>144</v>
      </c>
      <c r="D44" s="13">
        <f t="shared" si="6"/>
        <v>43.95</v>
      </c>
      <c r="E44" s="13">
        <f t="shared" si="6"/>
        <v>6.7800000000000011</v>
      </c>
      <c r="F44" s="10" t="b">
        <f t="shared" si="1"/>
        <v>0</v>
      </c>
      <c r="G44" s="14" t="str">
        <f>IF('4'!$E44&gt;15,"LPG","PL")</f>
        <v>PL</v>
      </c>
      <c r="H44" s="11">
        <f t="shared" si="2"/>
        <v>4.32</v>
      </c>
      <c r="I44" s="11">
        <f>ROUND(IF(G44="PL",$R$4*C44/2/100,C44*$R$4/100),2)</f>
        <v>6.48</v>
      </c>
      <c r="J44" s="11">
        <f t="shared" si="3"/>
        <v>39.630000000000003</v>
      </c>
      <c r="K44" s="11">
        <f t="shared" si="3"/>
        <v>0.30000000000000071</v>
      </c>
      <c r="L44" s="21">
        <f t="shared" si="4"/>
        <v>0</v>
      </c>
      <c r="M44" s="21">
        <f t="shared" si="5"/>
        <v>29.7</v>
      </c>
    </row>
    <row r="45" spans="1:13" x14ac:dyDescent="0.25">
      <c r="A45" s="9">
        <v>41682</v>
      </c>
      <c r="B45" s="17">
        <f t="shared" si="0"/>
        <v>3</v>
      </c>
      <c r="C45" s="10">
        <v>50</v>
      </c>
      <c r="D45" s="13">
        <f t="shared" si="6"/>
        <v>39.630000000000003</v>
      </c>
      <c r="E45" s="13">
        <f t="shared" si="6"/>
        <v>30</v>
      </c>
      <c r="F45" s="10" t="b">
        <f t="shared" si="1"/>
        <v>0</v>
      </c>
      <c r="G45" s="11" t="str">
        <f>IF('4'!$E45&gt;15,"LPG","PL")</f>
        <v>LPG</v>
      </c>
      <c r="H45" s="11">
        <f t="shared" si="2"/>
        <v>0</v>
      </c>
      <c r="I45" s="11">
        <f>ROUND(IF(G45="PL",$R$4*C45/2/100,C45*$R$4/100),2)</f>
        <v>4.5</v>
      </c>
      <c r="J45" s="11">
        <f t="shared" si="3"/>
        <v>39.630000000000003</v>
      </c>
      <c r="K45" s="11">
        <f t="shared" si="3"/>
        <v>25.5</v>
      </c>
      <c r="L45" s="21">
        <f t="shared" si="4"/>
        <v>0</v>
      </c>
      <c r="M45" s="21">
        <f t="shared" si="5"/>
        <v>0</v>
      </c>
    </row>
    <row r="46" spans="1:13" x14ac:dyDescent="0.25">
      <c r="A46" s="12">
        <v>41683</v>
      </c>
      <c r="B46" s="17">
        <f t="shared" si="0"/>
        <v>4</v>
      </c>
      <c r="C46" s="13">
        <v>129</v>
      </c>
      <c r="D46" s="13">
        <f t="shared" si="6"/>
        <v>39.630000000000003</v>
      </c>
      <c r="E46" s="13">
        <f t="shared" si="6"/>
        <v>25.5</v>
      </c>
      <c r="F46" s="10" t="b">
        <f t="shared" si="1"/>
        <v>0</v>
      </c>
      <c r="G46" s="14" t="str">
        <f>IF('4'!$E46&gt;15,"LPG","PL")</f>
        <v>LPG</v>
      </c>
      <c r="H46" s="11">
        <f t="shared" si="2"/>
        <v>0</v>
      </c>
      <c r="I46" s="11">
        <f>ROUND(IF(G46="PL",$R$4*C46/2/100,C46*$R$4/100),2)</f>
        <v>11.61</v>
      </c>
      <c r="J46" s="11">
        <f t="shared" si="3"/>
        <v>39.630000000000003</v>
      </c>
      <c r="K46" s="11">
        <f t="shared" si="3"/>
        <v>13.89</v>
      </c>
      <c r="L46" s="21">
        <f t="shared" si="4"/>
        <v>5.3699999999999974</v>
      </c>
      <c r="M46" s="21">
        <f t="shared" si="5"/>
        <v>0</v>
      </c>
    </row>
    <row r="47" spans="1:13" x14ac:dyDescent="0.25">
      <c r="A47" s="9">
        <v>41684</v>
      </c>
      <c r="B47" s="17">
        <f t="shared" si="0"/>
        <v>5</v>
      </c>
      <c r="C47" s="10">
        <v>71</v>
      </c>
      <c r="D47" s="13">
        <f t="shared" si="6"/>
        <v>45</v>
      </c>
      <c r="E47" s="13">
        <f t="shared" si="6"/>
        <v>13.89</v>
      </c>
      <c r="F47" s="10" t="b">
        <f t="shared" si="1"/>
        <v>0</v>
      </c>
      <c r="G47" s="11" t="str">
        <f>IF('4'!$E47&gt;15,"LPG","PL")</f>
        <v>PL</v>
      </c>
      <c r="H47" s="11">
        <f t="shared" si="2"/>
        <v>2.13</v>
      </c>
      <c r="I47" s="11">
        <f>ROUND(IF(G47="PL",$R$4*C47/2/100,C47*$R$4/100),2)</f>
        <v>3.2</v>
      </c>
      <c r="J47" s="11">
        <f t="shared" si="3"/>
        <v>42.87</v>
      </c>
      <c r="K47" s="11">
        <f t="shared" si="3"/>
        <v>10.690000000000001</v>
      </c>
      <c r="L47" s="21">
        <f t="shared" si="4"/>
        <v>0</v>
      </c>
      <c r="M47" s="21">
        <f t="shared" si="5"/>
        <v>0</v>
      </c>
    </row>
    <row r="48" spans="1:13" x14ac:dyDescent="0.25">
      <c r="A48" s="12">
        <v>41685</v>
      </c>
      <c r="B48" s="17">
        <f t="shared" si="0"/>
        <v>6</v>
      </c>
      <c r="C48" s="13">
        <v>125</v>
      </c>
      <c r="D48" s="13">
        <f t="shared" si="6"/>
        <v>42.87</v>
      </c>
      <c r="E48" s="13">
        <f t="shared" si="6"/>
        <v>10.690000000000001</v>
      </c>
      <c r="F48" s="10" t="b">
        <f t="shared" si="1"/>
        <v>0</v>
      </c>
      <c r="G48" s="14" t="str">
        <f>IF('4'!$E48&gt;15,"LPG","PL")</f>
        <v>PL</v>
      </c>
      <c r="H48" s="11">
        <f t="shared" si="2"/>
        <v>3.75</v>
      </c>
      <c r="I48" s="11">
        <f>ROUND(IF(G48="PL",$R$4*C48/2/100,C48*$R$4/100),2)</f>
        <v>5.63</v>
      </c>
      <c r="J48" s="11">
        <f t="shared" si="3"/>
        <v>39.119999999999997</v>
      </c>
      <c r="K48" s="11">
        <f t="shared" si="3"/>
        <v>5.0600000000000014</v>
      </c>
      <c r="L48" s="21">
        <f t="shared" si="4"/>
        <v>0</v>
      </c>
      <c r="M48" s="21">
        <f t="shared" si="5"/>
        <v>0</v>
      </c>
    </row>
    <row r="49" spans="1:13" x14ac:dyDescent="0.25">
      <c r="A49" s="9">
        <v>41686</v>
      </c>
      <c r="B49" s="17">
        <f t="shared" si="0"/>
        <v>7</v>
      </c>
      <c r="C49" s="10">
        <v>97</v>
      </c>
      <c r="D49" s="13">
        <f t="shared" si="6"/>
        <v>39.119999999999997</v>
      </c>
      <c r="E49" s="13">
        <f t="shared" si="6"/>
        <v>5.0600000000000014</v>
      </c>
      <c r="F49" s="10" t="b">
        <f t="shared" si="1"/>
        <v>1</v>
      </c>
      <c r="G49" s="11" t="str">
        <f>IF('4'!$E49&gt;15,"LPG","PL")</f>
        <v>PL</v>
      </c>
      <c r="H49" s="11">
        <f t="shared" si="2"/>
        <v>2.91</v>
      </c>
      <c r="I49" s="11">
        <f>ROUND(IF(G49="PL",$R$4*C49/2/100,C49*$R$4/100),2)</f>
        <v>4.37</v>
      </c>
      <c r="J49" s="11">
        <f t="shared" si="3"/>
        <v>36.209999999999994</v>
      </c>
      <c r="K49" s="11">
        <f t="shared" si="3"/>
        <v>0.69000000000000128</v>
      </c>
      <c r="L49" s="21">
        <f t="shared" si="4"/>
        <v>0</v>
      </c>
      <c r="M49" s="21">
        <f t="shared" si="5"/>
        <v>29.31</v>
      </c>
    </row>
    <row r="50" spans="1:13" x14ac:dyDescent="0.25">
      <c r="A50" s="12">
        <v>41687</v>
      </c>
      <c r="B50" s="17">
        <f t="shared" si="0"/>
        <v>1</v>
      </c>
      <c r="C50" s="13">
        <v>104</v>
      </c>
      <c r="D50" s="13">
        <f t="shared" si="6"/>
        <v>36.209999999999994</v>
      </c>
      <c r="E50" s="13">
        <f t="shared" si="6"/>
        <v>30</v>
      </c>
      <c r="F50" s="10" t="b">
        <f t="shared" si="1"/>
        <v>0</v>
      </c>
      <c r="G50" s="14" t="str">
        <f>IF('4'!$E50&gt;15,"LPG","PL")</f>
        <v>LPG</v>
      </c>
      <c r="H50" s="11">
        <f t="shared" si="2"/>
        <v>0</v>
      </c>
      <c r="I50" s="11">
        <f>ROUND(IF(G50="PL",$R$4*C50/2/100,C50*$R$4/100),2)</f>
        <v>9.36</v>
      </c>
      <c r="J50" s="11">
        <f t="shared" si="3"/>
        <v>36.209999999999994</v>
      </c>
      <c r="K50" s="11">
        <f t="shared" si="3"/>
        <v>20.64</v>
      </c>
      <c r="L50" s="21">
        <f t="shared" si="4"/>
        <v>0</v>
      </c>
      <c r="M50" s="21">
        <f t="shared" si="5"/>
        <v>0</v>
      </c>
    </row>
    <row r="51" spans="1:13" x14ac:dyDescent="0.25">
      <c r="A51" s="9">
        <v>41688</v>
      </c>
      <c r="B51" s="17">
        <f t="shared" si="0"/>
        <v>2</v>
      </c>
      <c r="C51" s="10">
        <v>108</v>
      </c>
      <c r="D51" s="13">
        <f t="shared" si="6"/>
        <v>36.209999999999994</v>
      </c>
      <c r="E51" s="13">
        <f t="shared" si="6"/>
        <v>20.64</v>
      </c>
      <c r="F51" s="10" t="b">
        <f t="shared" si="1"/>
        <v>0</v>
      </c>
      <c r="G51" s="11" t="str">
        <f>IF('4'!$E51&gt;15,"LPG","PL")</f>
        <v>LPG</v>
      </c>
      <c r="H51" s="11">
        <f t="shared" si="2"/>
        <v>0</v>
      </c>
      <c r="I51" s="11">
        <f>ROUND(IF(G51="PL",$R$4*C51/2/100,C51*$R$4/100),2)</f>
        <v>9.7200000000000006</v>
      </c>
      <c r="J51" s="11">
        <f t="shared" si="3"/>
        <v>36.209999999999994</v>
      </c>
      <c r="K51" s="11">
        <f t="shared" si="3"/>
        <v>10.92</v>
      </c>
      <c r="L51" s="21">
        <f t="shared" si="4"/>
        <v>0</v>
      </c>
      <c r="M51" s="21">
        <f t="shared" si="5"/>
        <v>0</v>
      </c>
    </row>
    <row r="52" spans="1:13" x14ac:dyDescent="0.25">
      <c r="A52" s="12">
        <v>41689</v>
      </c>
      <c r="B52" s="17">
        <f t="shared" si="0"/>
        <v>3</v>
      </c>
      <c r="C52" s="13">
        <v>61</v>
      </c>
      <c r="D52" s="13">
        <f t="shared" si="6"/>
        <v>36.209999999999994</v>
      </c>
      <c r="E52" s="13">
        <f t="shared" si="6"/>
        <v>10.92</v>
      </c>
      <c r="F52" s="10" t="b">
        <f t="shared" si="1"/>
        <v>0</v>
      </c>
      <c r="G52" s="14" t="str">
        <f>IF('4'!$E52&gt;15,"LPG","PL")</f>
        <v>PL</v>
      </c>
      <c r="H52" s="11">
        <f t="shared" si="2"/>
        <v>1.83</v>
      </c>
      <c r="I52" s="11">
        <f>ROUND(IF(G52="PL",$R$4*C52/2/100,C52*$R$4/100),2)</f>
        <v>2.75</v>
      </c>
      <c r="J52" s="11">
        <f t="shared" si="3"/>
        <v>34.379999999999995</v>
      </c>
      <c r="K52" s="11">
        <f t="shared" si="3"/>
        <v>8.17</v>
      </c>
      <c r="L52" s="21">
        <f t="shared" si="4"/>
        <v>0</v>
      </c>
      <c r="M52" s="21">
        <f t="shared" si="5"/>
        <v>0</v>
      </c>
    </row>
    <row r="53" spans="1:13" x14ac:dyDescent="0.25">
      <c r="A53" s="9">
        <v>41690</v>
      </c>
      <c r="B53" s="17">
        <f t="shared" si="0"/>
        <v>4</v>
      </c>
      <c r="C53" s="10">
        <v>35</v>
      </c>
      <c r="D53" s="13">
        <f t="shared" si="6"/>
        <v>34.379999999999995</v>
      </c>
      <c r="E53" s="13">
        <f t="shared" si="6"/>
        <v>8.17</v>
      </c>
      <c r="F53" s="10" t="b">
        <f t="shared" si="1"/>
        <v>0</v>
      </c>
      <c r="G53" s="11" t="str">
        <f>IF('4'!$E53&gt;15,"LPG","PL")</f>
        <v>PL</v>
      </c>
      <c r="H53" s="11">
        <f t="shared" si="2"/>
        <v>1.05</v>
      </c>
      <c r="I53" s="11">
        <f>ROUND(IF(G53="PL",$R$4*C53/2/100,C53*$R$4/100),2)</f>
        <v>1.58</v>
      </c>
      <c r="J53" s="11">
        <f t="shared" si="3"/>
        <v>33.33</v>
      </c>
      <c r="K53" s="11">
        <f t="shared" si="3"/>
        <v>6.59</v>
      </c>
      <c r="L53" s="21">
        <f t="shared" si="4"/>
        <v>11.670000000000002</v>
      </c>
      <c r="M53" s="21">
        <f t="shared" si="5"/>
        <v>0</v>
      </c>
    </row>
    <row r="54" spans="1:13" x14ac:dyDescent="0.25">
      <c r="A54" s="12">
        <v>41691</v>
      </c>
      <c r="B54" s="17">
        <f t="shared" si="0"/>
        <v>5</v>
      </c>
      <c r="C54" s="13">
        <v>40</v>
      </c>
      <c r="D54" s="13">
        <f t="shared" si="6"/>
        <v>45</v>
      </c>
      <c r="E54" s="13">
        <f t="shared" si="6"/>
        <v>6.59</v>
      </c>
      <c r="F54" s="10" t="b">
        <f t="shared" si="1"/>
        <v>0</v>
      </c>
      <c r="G54" s="14" t="str">
        <f>IF('4'!$E54&gt;15,"LPG","PL")</f>
        <v>PL</v>
      </c>
      <c r="H54" s="11">
        <f t="shared" si="2"/>
        <v>1.2</v>
      </c>
      <c r="I54" s="11">
        <f>ROUND(IF(G54="PL",$R$4*C54/2/100,C54*$R$4/100),2)</f>
        <v>1.8</v>
      </c>
      <c r="J54" s="11">
        <f t="shared" si="3"/>
        <v>43.8</v>
      </c>
      <c r="K54" s="11">
        <f t="shared" si="3"/>
        <v>4.79</v>
      </c>
      <c r="L54" s="21">
        <f t="shared" si="4"/>
        <v>0</v>
      </c>
      <c r="M54" s="21">
        <f t="shared" si="5"/>
        <v>25.21</v>
      </c>
    </row>
    <row r="55" spans="1:13" x14ac:dyDescent="0.25">
      <c r="A55" s="9">
        <v>41692</v>
      </c>
      <c r="B55" s="17">
        <f t="shared" si="0"/>
        <v>6</v>
      </c>
      <c r="C55" s="10">
        <v>23</v>
      </c>
      <c r="D55" s="13">
        <f t="shared" si="6"/>
        <v>43.8</v>
      </c>
      <c r="E55" s="13">
        <f t="shared" si="6"/>
        <v>30</v>
      </c>
      <c r="F55" s="10" t="b">
        <f t="shared" si="1"/>
        <v>0</v>
      </c>
      <c r="G55" s="11" t="str">
        <f>IF('4'!$E55&gt;15,"LPG","PL")</f>
        <v>LPG</v>
      </c>
      <c r="H55" s="11">
        <f t="shared" si="2"/>
        <v>0</v>
      </c>
      <c r="I55" s="11">
        <f>ROUND(IF(G55="PL",$R$4*C55/2/100,C55*$R$4/100),2)</f>
        <v>2.0699999999999998</v>
      </c>
      <c r="J55" s="11">
        <f t="shared" si="3"/>
        <v>43.8</v>
      </c>
      <c r="K55" s="11">
        <f t="shared" si="3"/>
        <v>27.93</v>
      </c>
      <c r="L55" s="21">
        <f t="shared" si="4"/>
        <v>0</v>
      </c>
      <c r="M55" s="21">
        <f t="shared" si="5"/>
        <v>0</v>
      </c>
    </row>
    <row r="56" spans="1:13" x14ac:dyDescent="0.25">
      <c r="A56" s="12">
        <v>41693</v>
      </c>
      <c r="B56" s="17">
        <f t="shared" si="0"/>
        <v>7</v>
      </c>
      <c r="C56" s="13">
        <v>116</v>
      </c>
      <c r="D56" s="13">
        <f t="shared" si="6"/>
        <v>43.8</v>
      </c>
      <c r="E56" s="13">
        <f t="shared" si="6"/>
        <v>27.93</v>
      </c>
      <c r="F56" s="10" t="b">
        <f t="shared" si="1"/>
        <v>0</v>
      </c>
      <c r="G56" s="14" t="str">
        <f>IF('4'!$E56&gt;15,"LPG","PL")</f>
        <v>LPG</v>
      </c>
      <c r="H56" s="11">
        <f t="shared" si="2"/>
        <v>0</v>
      </c>
      <c r="I56" s="11">
        <f>ROUND(IF(G56="PL",$R$4*C56/2/100,C56*$R$4/100),2)</f>
        <v>10.44</v>
      </c>
      <c r="J56" s="11">
        <f t="shared" si="3"/>
        <v>43.8</v>
      </c>
      <c r="K56" s="11">
        <f t="shared" si="3"/>
        <v>17.490000000000002</v>
      </c>
      <c r="L56" s="21">
        <f t="shared" si="4"/>
        <v>0</v>
      </c>
      <c r="M56" s="21">
        <f t="shared" si="5"/>
        <v>0</v>
      </c>
    </row>
    <row r="57" spans="1:13" x14ac:dyDescent="0.25">
      <c r="A57" s="9">
        <v>41694</v>
      </c>
      <c r="B57" s="17">
        <f t="shared" si="0"/>
        <v>1</v>
      </c>
      <c r="C57" s="10">
        <v>77</v>
      </c>
      <c r="D57" s="13">
        <f t="shared" si="6"/>
        <v>43.8</v>
      </c>
      <c r="E57" s="13">
        <f t="shared" si="6"/>
        <v>17.490000000000002</v>
      </c>
      <c r="F57" s="10" t="b">
        <f t="shared" si="1"/>
        <v>0</v>
      </c>
      <c r="G57" s="11" t="str">
        <f>IF('4'!$E57&gt;15,"LPG","PL")</f>
        <v>LPG</v>
      </c>
      <c r="H57" s="11">
        <f t="shared" si="2"/>
        <v>0</v>
      </c>
      <c r="I57" s="11">
        <f>ROUND(IF(G57="PL",$R$4*C57/2/100,C57*$R$4/100),2)</f>
        <v>6.93</v>
      </c>
      <c r="J57" s="11">
        <f t="shared" si="3"/>
        <v>43.8</v>
      </c>
      <c r="K57" s="11">
        <f t="shared" si="3"/>
        <v>10.560000000000002</v>
      </c>
      <c r="L57" s="21">
        <f t="shared" si="4"/>
        <v>0</v>
      </c>
      <c r="M57" s="21">
        <f t="shared" si="5"/>
        <v>0</v>
      </c>
    </row>
    <row r="58" spans="1:13" x14ac:dyDescent="0.25">
      <c r="A58" s="12">
        <v>41695</v>
      </c>
      <c r="B58" s="17">
        <f t="shared" si="0"/>
        <v>2</v>
      </c>
      <c r="C58" s="13">
        <v>126</v>
      </c>
      <c r="D58" s="13">
        <f t="shared" si="6"/>
        <v>43.8</v>
      </c>
      <c r="E58" s="13">
        <f t="shared" si="6"/>
        <v>10.560000000000002</v>
      </c>
      <c r="F58" s="10" t="b">
        <f t="shared" si="1"/>
        <v>0</v>
      </c>
      <c r="G58" s="14" t="str">
        <f>IF('4'!$E58&gt;15,"LPG","PL")</f>
        <v>PL</v>
      </c>
      <c r="H58" s="11">
        <f t="shared" si="2"/>
        <v>3.78</v>
      </c>
      <c r="I58" s="11">
        <f>ROUND(IF(G58="PL",$R$4*C58/2/100,C58*$R$4/100),2)</f>
        <v>5.67</v>
      </c>
      <c r="J58" s="11">
        <f t="shared" si="3"/>
        <v>40.019999999999996</v>
      </c>
      <c r="K58" s="11">
        <f t="shared" si="3"/>
        <v>4.8900000000000023</v>
      </c>
      <c r="L58" s="21">
        <f t="shared" si="4"/>
        <v>0</v>
      </c>
      <c r="M58" s="21">
        <f t="shared" si="5"/>
        <v>25.11</v>
      </c>
    </row>
    <row r="59" spans="1:13" x14ac:dyDescent="0.25">
      <c r="A59" s="9">
        <v>41696</v>
      </c>
      <c r="B59" s="17">
        <f t="shared" si="0"/>
        <v>3</v>
      </c>
      <c r="C59" s="10">
        <v>123</v>
      </c>
      <c r="D59" s="13">
        <f t="shared" si="6"/>
        <v>40.019999999999996</v>
      </c>
      <c r="E59" s="13">
        <f t="shared" si="6"/>
        <v>30</v>
      </c>
      <c r="F59" s="10" t="b">
        <f t="shared" si="1"/>
        <v>0</v>
      </c>
      <c r="G59" s="11" t="str">
        <f>IF('4'!$E59&gt;15,"LPG","PL")</f>
        <v>LPG</v>
      </c>
      <c r="H59" s="11">
        <f t="shared" si="2"/>
        <v>0</v>
      </c>
      <c r="I59" s="11">
        <f>ROUND(IF(G59="PL",$R$4*C59/2/100,C59*$R$4/100),2)</f>
        <v>11.07</v>
      </c>
      <c r="J59" s="11">
        <f t="shared" si="3"/>
        <v>40.019999999999996</v>
      </c>
      <c r="K59" s="11">
        <f t="shared" si="3"/>
        <v>18.93</v>
      </c>
      <c r="L59" s="21">
        <f t="shared" si="4"/>
        <v>0</v>
      </c>
      <c r="M59" s="21">
        <f t="shared" si="5"/>
        <v>0</v>
      </c>
    </row>
    <row r="60" spans="1:13" x14ac:dyDescent="0.25">
      <c r="A60" s="12">
        <v>41697</v>
      </c>
      <c r="B60" s="17">
        <f t="shared" si="0"/>
        <v>4</v>
      </c>
      <c r="C60" s="13">
        <v>33</v>
      </c>
      <c r="D60" s="13">
        <f t="shared" si="6"/>
        <v>40.019999999999996</v>
      </c>
      <c r="E60" s="13">
        <f t="shared" si="6"/>
        <v>18.93</v>
      </c>
      <c r="F60" s="10" t="b">
        <f t="shared" si="1"/>
        <v>0</v>
      </c>
      <c r="G60" s="14" t="str">
        <f>IF('4'!$E60&gt;15,"LPG","PL")</f>
        <v>LPG</v>
      </c>
      <c r="H60" s="11">
        <f t="shared" si="2"/>
        <v>0</v>
      </c>
      <c r="I60" s="11">
        <f>ROUND(IF(G60="PL",$R$4*C60/2/100,C60*$R$4/100),2)</f>
        <v>2.97</v>
      </c>
      <c r="J60" s="11">
        <f t="shared" si="3"/>
        <v>40.019999999999996</v>
      </c>
      <c r="K60" s="11">
        <f t="shared" si="3"/>
        <v>15.959999999999999</v>
      </c>
      <c r="L60" s="21">
        <f t="shared" si="4"/>
        <v>0</v>
      </c>
      <c r="M60" s="21">
        <f t="shared" si="5"/>
        <v>0</v>
      </c>
    </row>
    <row r="61" spans="1:13" x14ac:dyDescent="0.25">
      <c r="A61" s="9">
        <v>41698</v>
      </c>
      <c r="B61" s="17">
        <f t="shared" si="0"/>
        <v>5</v>
      </c>
      <c r="C61" s="10">
        <v>34</v>
      </c>
      <c r="D61" s="13">
        <f t="shared" si="6"/>
        <v>40.019999999999996</v>
      </c>
      <c r="E61" s="13">
        <f t="shared" si="6"/>
        <v>15.959999999999999</v>
      </c>
      <c r="F61" s="10" t="b">
        <f t="shared" si="1"/>
        <v>0</v>
      </c>
      <c r="G61" s="11" t="str">
        <f>IF('4'!$E61&gt;15,"LPG","PL")</f>
        <v>LPG</v>
      </c>
      <c r="H61" s="11">
        <f t="shared" si="2"/>
        <v>0</v>
      </c>
      <c r="I61" s="11">
        <f>ROUND(IF(G61="PL",$R$4*C61/2/100,C61*$R$4/100),2)</f>
        <v>3.06</v>
      </c>
      <c r="J61" s="11">
        <f t="shared" si="3"/>
        <v>40.019999999999996</v>
      </c>
      <c r="K61" s="11">
        <f t="shared" si="3"/>
        <v>12.899999999999999</v>
      </c>
      <c r="L61" s="21">
        <f t="shared" si="4"/>
        <v>0</v>
      </c>
      <c r="M61" s="21">
        <f t="shared" si="5"/>
        <v>0</v>
      </c>
    </row>
    <row r="62" spans="1:13" x14ac:dyDescent="0.25">
      <c r="A62" s="12">
        <v>41699</v>
      </c>
      <c r="B62" s="17">
        <f t="shared" si="0"/>
        <v>6</v>
      </c>
      <c r="C62" s="13">
        <v>137</v>
      </c>
      <c r="D62" s="13">
        <f t="shared" si="6"/>
        <v>40.019999999999996</v>
      </c>
      <c r="E62" s="13">
        <f t="shared" si="6"/>
        <v>12.899999999999999</v>
      </c>
      <c r="F62" s="10" t="b">
        <f t="shared" si="1"/>
        <v>0</v>
      </c>
      <c r="G62" s="14" t="str">
        <f>IF('4'!$E62&gt;15,"LPG","PL")</f>
        <v>PL</v>
      </c>
      <c r="H62" s="11">
        <f t="shared" si="2"/>
        <v>4.1100000000000003</v>
      </c>
      <c r="I62" s="11">
        <f>ROUND(IF(G62="PL",$R$4*C62/2/100,C62*$R$4/100),2)</f>
        <v>6.17</v>
      </c>
      <c r="J62" s="11">
        <f t="shared" si="3"/>
        <v>35.909999999999997</v>
      </c>
      <c r="K62" s="11">
        <f t="shared" si="3"/>
        <v>6.7299999999999986</v>
      </c>
      <c r="L62" s="21">
        <f t="shared" si="4"/>
        <v>0</v>
      </c>
      <c r="M62" s="21">
        <f t="shared" si="5"/>
        <v>0</v>
      </c>
    </row>
    <row r="63" spans="1:13" x14ac:dyDescent="0.25">
      <c r="A63" s="9">
        <v>41700</v>
      </c>
      <c r="B63" s="17">
        <f t="shared" si="0"/>
        <v>7</v>
      </c>
      <c r="C63" s="10">
        <v>39</v>
      </c>
      <c r="D63" s="13">
        <f t="shared" si="6"/>
        <v>35.909999999999997</v>
      </c>
      <c r="E63" s="13">
        <f t="shared" si="6"/>
        <v>6.7299999999999986</v>
      </c>
      <c r="F63" s="10" t="b">
        <f t="shared" si="1"/>
        <v>0</v>
      </c>
      <c r="G63" s="11" t="str">
        <f>IF('4'!$E63&gt;15,"LPG","PL")</f>
        <v>PL</v>
      </c>
      <c r="H63" s="11">
        <f t="shared" si="2"/>
        <v>1.17</v>
      </c>
      <c r="I63" s="11">
        <f>ROUND(IF(G63="PL",$R$4*C63/2/100,C63*$R$4/100),2)</f>
        <v>1.76</v>
      </c>
      <c r="J63" s="11">
        <f t="shared" si="3"/>
        <v>34.739999999999995</v>
      </c>
      <c r="K63" s="11">
        <f t="shared" si="3"/>
        <v>4.9699999999999989</v>
      </c>
      <c r="L63" s="21">
        <f t="shared" si="4"/>
        <v>0</v>
      </c>
      <c r="M63" s="21">
        <f t="shared" si="5"/>
        <v>25.03</v>
      </c>
    </row>
    <row r="64" spans="1:13" x14ac:dyDescent="0.25">
      <c r="A64" s="12">
        <v>41701</v>
      </c>
      <c r="B64" s="17">
        <f t="shared" si="0"/>
        <v>1</v>
      </c>
      <c r="C64" s="13">
        <v>99</v>
      </c>
      <c r="D64" s="13">
        <f t="shared" si="6"/>
        <v>34.739999999999995</v>
      </c>
      <c r="E64" s="13">
        <f t="shared" si="6"/>
        <v>30</v>
      </c>
      <c r="F64" s="10" t="b">
        <f t="shared" si="1"/>
        <v>0</v>
      </c>
      <c r="G64" s="14" t="str">
        <f>IF('4'!$E64&gt;15,"LPG","PL")</f>
        <v>LPG</v>
      </c>
      <c r="H64" s="11">
        <f t="shared" si="2"/>
        <v>0</v>
      </c>
      <c r="I64" s="11">
        <f>ROUND(IF(G64="PL",$R$4*C64/2/100,C64*$R$4/100),2)</f>
        <v>8.91</v>
      </c>
      <c r="J64" s="11">
        <f t="shared" si="3"/>
        <v>34.739999999999995</v>
      </c>
      <c r="K64" s="11">
        <f t="shared" si="3"/>
        <v>21.09</v>
      </c>
      <c r="L64" s="21">
        <f t="shared" si="4"/>
        <v>0</v>
      </c>
      <c r="M64" s="21">
        <f t="shared" si="5"/>
        <v>0</v>
      </c>
    </row>
    <row r="65" spans="1:13" x14ac:dyDescent="0.25">
      <c r="A65" s="9">
        <v>41702</v>
      </c>
      <c r="B65" s="17">
        <f t="shared" si="0"/>
        <v>2</v>
      </c>
      <c r="C65" s="10">
        <v>65</v>
      </c>
      <c r="D65" s="13">
        <f t="shared" si="6"/>
        <v>34.739999999999995</v>
      </c>
      <c r="E65" s="13">
        <f t="shared" si="6"/>
        <v>21.09</v>
      </c>
      <c r="F65" s="10" t="b">
        <f t="shared" si="1"/>
        <v>0</v>
      </c>
      <c r="G65" s="11" t="str">
        <f>IF('4'!$E65&gt;15,"LPG","PL")</f>
        <v>LPG</v>
      </c>
      <c r="H65" s="11">
        <f t="shared" si="2"/>
        <v>0</v>
      </c>
      <c r="I65" s="11">
        <f>ROUND(IF(G65="PL",$R$4*C65/2/100,C65*$R$4/100),2)</f>
        <v>5.85</v>
      </c>
      <c r="J65" s="11">
        <f t="shared" si="3"/>
        <v>34.739999999999995</v>
      </c>
      <c r="K65" s="11">
        <f t="shared" si="3"/>
        <v>15.24</v>
      </c>
      <c r="L65" s="21">
        <f t="shared" si="4"/>
        <v>0</v>
      </c>
      <c r="M65" s="21">
        <f t="shared" si="5"/>
        <v>0</v>
      </c>
    </row>
    <row r="66" spans="1:13" x14ac:dyDescent="0.25">
      <c r="A66" s="12">
        <v>41703</v>
      </c>
      <c r="B66" s="17">
        <f t="shared" si="0"/>
        <v>3</v>
      </c>
      <c r="C66" s="13">
        <v>81</v>
      </c>
      <c r="D66" s="13">
        <f t="shared" si="6"/>
        <v>34.739999999999995</v>
      </c>
      <c r="E66" s="13">
        <f t="shared" si="6"/>
        <v>15.24</v>
      </c>
      <c r="F66" s="10" t="b">
        <f t="shared" si="1"/>
        <v>0</v>
      </c>
      <c r="G66" s="14" t="str">
        <f>IF('4'!$E66&gt;15,"LPG","PL")</f>
        <v>LPG</v>
      </c>
      <c r="H66" s="11">
        <f t="shared" si="2"/>
        <v>0</v>
      </c>
      <c r="I66" s="11">
        <f>ROUND(IF(G66="PL",$R$4*C66/2/100,C66*$R$4/100),2)</f>
        <v>7.29</v>
      </c>
      <c r="J66" s="11">
        <f t="shared" si="3"/>
        <v>34.739999999999995</v>
      </c>
      <c r="K66" s="11">
        <f t="shared" si="3"/>
        <v>7.95</v>
      </c>
      <c r="L66" s="21">
        <f t="shared" si="4"/>
        <v>0</v>
      </c>
      <c r="M66" s="21">
        <f t="shared" si="5"/>
        <v>0</v>
      </c>
    </row>
    <row r="67" spans="1:13" x14ac:dyDescent="0.25">
      <c r="A67" s="9">
        <v>41704</v>
      </c>
      <c r="B67" s="17">
        <f t="shared" si="0"/>
        <v>4</v>
      </c>
      <c r="C67" s="10">
        <v>42</v>
      </c>
      <c r="D67" s="13">
        <f t="shared" si="6"/>
        <v>34.739999999999995</v>
      </c>
      <c r="E67" s="13">
        <f t="shared" si="6"/>
        <v>7.95</v>
      </c>
      <c r="F67" s="10" t="b">
        <f t="shared" si="1"/>
        <v>0</v>
      </c>
      <c r="G67" s="11" t="str">
        <f>IF('4'!$E67&gt;15,"LPG","PL")</f>
        <v>PL</v>
      </c>
      <c r="H67" s="11">
        <f t="shared" si="2"/>
        <v>1.26</v>
      </c>
      <c r="I67" s="11">
        <f>ROUND(IF(G67="PL",$R$4*C67/2/100,C67*$R$4/100),2)</f>
        <v>1.89</v>
      </c>
      <c r="J67" s="11">
        <f t="shared" si="3"/>
        <v>33.479999999999997</v>
      </c>
      <c r="K67" s="11">
        <f t="shared" si="3"/>
        <v>6.0600000000000005</v>
      </c>
      <c r="L67" s="21">
        <f t="shared" si="4"/>
        <v>11.520000000000003</v>
      </c>
      <c r="M67" s="21">
        <f t="shared" si="5"/>
        <v>0</v>
      </c>
    </row>
    <row r="68" spans="1:13" x14ac:dyDescent="0.25">
      <c r="A68" s="12">
        <v>41705</v>
      </c>
      <c r="B68" s="17">
        <f t="shared" ref="B68:B131" si="7">WEEKDAY(A68,2)</f>
        <v>5</v>
      </c>
      <c r="C68" s="13">
        <v>73</v>
      </c>
      <c r="D68" s="13">
        <f t="shared" si="6"/>
        <v>45</v>
      </c>
      <c r="E68" s="13">
        <f t="shared" si="6"/>
        <v>6.0600000000000005</v>
      </c>
      <c r="F68" s="10" t="b">
        <f t="shared" ref="F68:F131" si="8">E68&lt;5.25</f>
        <v>0</v>
      </c>
      <c r="G68" s="14" t="str">
        <f>IF('4'!$E68&gt;15,"LPG","PL")</f>
        <v>PL</v>
      </c>
      <c r="H68" s="11">
        <f t="shared" ref="H68:H131" si="9">ROUND(IF(G68="PL",$R$3*C68/2/100,0),2)</f>
        <v>2.19</v>
      </c>
      <c r="I68" s="11">
        <f>ROUND(IF(G68="PL",$R$4*C68/2/100,C68*$R$4/100),2)</f>
        <v>3.29</v>
      </c>
      <c r="J68" s="11">
        <f t="shared" ref="J68:K131" si="10">D68-H68</f>
        <v>42.81</v>
      </c>
      <c r="K68" s="11">
        <f t="shared" si="10"/>
        <v>2.7700000000000005</v>
      </c>
      <c r="L68" s="21">
        <f t="shared" ref="L68:L131" si="11">IF(AND(B68=4,J68&lt;40),$Q$3-J68,0)</f>
        <v>0</v>
      </c>
      <c r="M68" s="21">
        <f t="shared" ref="M68:M131" si="12">IF(K68&lt;5,$Q$4-K68,0)</f>
        <v>27.23</v>
      </c>
    </row>
    <row r="69" spans="1:13" x14ac:dyDescent="0.25">
      <c r="A69" s="9">
        <v>41706</v>
      </c>
      <c r="B69" s="17">
        <f t="shared" si="7"/>
        <v>6</v>
      </c>
      <c r="C69" s="10">
        <v>95</v>
      </c>
      <c r="D69" s="13">
        <f t="shared" ref="D69:E132" si="13">J68+L68</f>
        <v>42.81</v>
      </c>
      <c r="E69" s="13">
        <f t="shared" si="13"/>
        <v>30</v>
      </c>
      <c r="F69" s="10" t="b">
        <f t="shared" si="8"/>
        <v>0</v>
      </c>
      <c r="G69" s="11" t="str">
        <f>IF('4'!$E69&gt;15,"LPG","PL")</f>
        <v>LPG</v>
      </c>
      <c r="H69" s="11">
        <f t="shared" si="9"/>
        <v>0</v>
      </c>
      <c r="I69" s="11">
        <f>ROUND(IF(G69="PL",$R$4*C69/2/100,C69*$R$4/100),2)</f>
        <v>8.5500000000000007</v>
      </c>
      <c r="J69" s="11">
        <f t="shared" si="10"/>
        <v>42.81</v>
      </c>
      <c r="K69" s="11">
        <f t="shared" si="10"/>
        <v>21.45</v>
      </c>
      <c r="L69" s="21">
        <f t="shared" si="11"/>
        <v>0</v>
      </c>
      <c r="M69" s="21">
        <f t="shared" si="12"/>
        <v>0</v>
      </c>
    </row>
    <row r="70" spans="1:13" x14ac:dyDescent="0.25">
      <c r="A70" s="12">
        <v>41707</v>
      </c>
      <c r="B70" s="17">
        <f t="shared" si="7"/>
        <v>7</v>
      </c>
      <c r="C70" s="13">
        <v>70</v>
      </c>
      <c r="D70" s="13">
        <f t="shared" si="13"/>
        <v>42.81</v>
      </c>
      <c r="E70" s="13">
        <f t="shared" si="13"/>
        <v>21.45</v>
      </c>
      <c r="F70" s="10" t="b">
        <f t="shared" si="8"/>
        <v>0</v>
      </c>
      <c r="G70" s="14" t="str">
        <f>IF('4'!$E70&gt;15,"LPG","PL")</f>
        <v>LPG</v>
      </c>
      <c r="H70" s="11">
        <f t="shared" si="9"/>
        <v>0</v>
      </c>
      <c r="I70" s="11">
        <f>ROUND(IF(G70="PL",$R$4*C70/2/100,C70*$R$4/100),2)</f>
        <v>6.3</v>
      </c>
      <c r="J70" s="11">
        <f t="shared" si="10"/>
        <v>42.81</v>
      </c>
      <c r="K70" s="11">
        <f t="shared" si="10"/>
        <v>15.149999999999999</v>
      </c>
      <c r="L70" s="21">
        <f t="shared" si="11"/>
        <v>0</v>
      </c>
      <c r="M70" s="21">
        <f t="shared" si="12"/>
        <v>0</v>
      </c>
    </row>
    <row r="71" spans="1:13" x14ac:dyDescent="0.25">
      <c r="A71" s="9">
        <v>41708</v>
      </c>
      <c r="B71" s="17">
        <f t="shared" si="7"/>
        <v>1</v>
      </c>
      <c r="C71" s="10">
        <v>18</v>
      </c>
      <c r="D71" s="13">
        <f t="shared" si="13"/>
        <v>42.81</v>
      </c>
      <c r="E71" s="13">
        <f t="shared" si="13"/>
        <v>15.149999999999999</v>
      </c>
      <c r="F71" s="10" t="b">
        <f t="shared" si="8"/>
        <v>0</v>
      </c>
      <c r="G71" s="11" t="str">
        <f>IF('4'!$E71&gt;15,"LPG","PL")</f>
        <v>LPG</v>
      </c>
      <c r="H71" s="11">
        <f t="shared" si="9"/>
        <v>0</v>
      </c>
      <c r="I71" s="11">
        <f>ROUND(IF(G71="PL",$R$4*C71/2/100,C71*$R$4/100),2)</f>
        <v>1.62</v>
      </c>
      <c r="J71" s="11">
        <f t="shared" si="10"/>
        <v>42.81</v>
      </c>
      <c r="K71" s="11">
        <f t="shared" si="10"/>
        <v>13.529999999999998</v>
      </c>
      <c r="L71" s="21">
        <f t="shared" si="11"/>
        <v>0</v>
      </c>
      <c r="M71" s="21">
        <f t="shared" si="12"/>
        <v>0</v>
      </c>
    </row>
    <row r="72" spans="1:13" x14ac:dyDescent="0.25">
      <c r="A72" s="12">
        <v>41709</v>
      </c>
      <c r="B72" s="17">
        <f t="shared" si="7"/>
        <v>2</v>
      </c>
      <c r="C72" s="13">
        <v>140</v>
      </c>
      <c r="D72" s="13">
        <f t="shared" si="13"/>
        <v>42.81</v>
      </c>
      <c r="E72" s="13">
        <f t="shared" si="13"/>
        <v>13.529999999999998</v>
      </c>
      <c r="F72" s="10" t="b">
        <f t="shared" si="8"/>
        <v>0</v>
      </c>
      <c r="G72" s="14" t="str">
        <f>IF('4'!$E72&gt;15,"LPG","PL")</f>
        <v>PL</v>
      </c>
      <c r="H72" s="11">
        <f t="shared" si="9"/>
        <v>4.2</v>
      </c>
      <c r="I72" s="11">
        <f>ROUND(IF(G72="PL",$R$4*C72/2/100,C72*$R$4/100),2)</f>
        <v>6.3</v>
      </c>
      <c r="J72" s="11">
        <f t="shared" si="10"/>
        <v>38.61</v>
      </c>
      <c r="K72" s="11">
        <f t="shared" si="10"/>
        <v>7.2299999999999978</v>
      </c>
      <c r="L72" s="21">
        <f t="shared" si="11"/>
        <v>0</v>
      </c>
      <c r="M72" s="21">
        <f t="shared" si="12"/>
        <v>0</v>
      </c>
    </row>
    <row r="73" spans="1:13" x14ac:dyDescent="0.25">
      <c r="A73" s="9">
        <v>41710</v>
      </c>
      <c r="B73" s="17">
        <f t="shared" si="7"/>
        <v>3</v>
      </c>
      <c r="C73" s="10">
        <v>35</v>
      </c>
      <c r="D73" s="13">
        <f t="shared" si="13"/>
        <v>38.61</v>
      </c>
      <c r="E73" s="13">
        <f t="shared" si="13"/>
        <v>7.2299999999999978</v>
      </c>
      <c r="F73" s="10" t="b">
        <f t="shared" si="8"/>
        <v>0</v>
      </c>
      <c r="G73" s="11" t="str">
        <f>IF('4'!$E73&gt;15,"LPG","PL")</f>
        <v>PL</v>
      </c>
      <c r="H73" s="11">
        <f t="shared" si="9"/>
        <v>1.05</v>
      </c>
      <c r="I73" s="11">
        <f>ROUND(IF(G73="PL",$R$4*C73/2/100,C73*$R$4/100),2)</f>
        <v>1.58</v>
      </c>
      <c r="J73" s="11">
        <f t="shared" si="10"/>
        <v>37.56</v>
      </c>
      <c r="K73" s="11">
        <f t="shared" si="10"/>
        <v>5.6499999999999977</v>
      </c>
      <c r="L73" s="21">
        <f t="shared" si="11"/>
        <v>0</v>
      </c>
      <c r="M73" s="21">
        <f t="shared" si="12"/>
        <v>0</v>
      </c>
    </row>
    <row r="74" spans="1:13" x14ac:dyDescent="0.25">
      <c r="A74" s="12">
        <v>41711</v>
      </c>
      <c r="B74" s="17">
        <f t="shared" si="7"/>
        <v>4</v>
      </c>
      <c r="C74" s="13">
        <v>65</v>
      </c>
      <c r="D74" s="13">
        <f t="shared" si="13"/>
        <v>37.56</v>
      </c>
      <c r="E74" s="13">
        <f t="shared" si="13"/>
        <v>5.6499999999999977</v>
      </c>
      <c r="F74" s="10" t="b">
        <f t="shared" si="8"/>
        <v>0</v>
      </c>
      <c r="G74" s="14" t="str">
        <f>IF('4'!$E74&gt;15,"LPG","PL")</f>
        <v>PL</v>
      </c>
      <c r="H74" s="11">
        <f t="shared" si="9"/>
        <v>1.95</v>
      </c>
      <c r="I74" s="11">
        <f>ROUND(IF(G74="PL",$R$4*C74/2/100,C74*$R$4/100),2)</f>
        <v>2.93</v>
      </c>
      <c r="J74" s="11">
        <f t="shared" si="10"/>
        <v>35.61</v>
      </c>
      <c r="K74" s="11">
        <f t="shared" si="10"/>
        <v>2.7199999999999975</v>
      </c>
      <c r="L74" s="21">
        <f t="shared" si="11"/>
        <v>9.39</v>
      </c>
      <c r="M74" s="21">
        <f t="shared" si="12"/>
        <v>27.28</v>
      </c>
    </row>
    <row r="75" spans="1:13" x14ac:dyDescent="0.25">
      <c r="A75" s="9">
        <v>41712</v>
      </c>
      <c r="B75" s="17">
        <f t="shared" si="7"/>
        <v>5</v>
      </c>
      <c r="C75" s="10">
        <v>225</v>
      </c>
      <c r="D75" s="13">
        <f t="shared" si="13"/>
        <v>45</v>
      </c>
      <c r="E75" s="13">
        <f t="shared" si="13"/>
        <v>30</v>
      </c>
      <c r="F75" s="10" t="b">
        <f t="shared" si="8"/>
        <v>0</v>
      </c>
      <c r="G75" s="11" t="str">
        <f>IF('4'!$E75&gt;15,"LPG","PL")</f>
        <v>LPG</v>
      </c>
      <c r="H75" s="11">
        <f t="shared" si="9"/>
        <v>0</v>
      </c>
      <c r="I75" s="11">
        <f>ROUND(IF(G75="PL",$R$4*C75/2/100,C75*$R$4/100),2)</f>
        <v>20.25</v>
      </c>
      <c r="J75" s="11">
        <f t="shared" si="10"/>
        <v>45</v>
      </c>
      <c r="K75" s="11">
        <f t="shared" si="10"/>
        <v>9.75</v>
      </c>
      <c r="L75" s="21">
        <f t="shared" si="11"/>
        <v>0</v>
      </c>
      <c r="M75" s="21">
        <f t="shared" si="12"/>
        <v>0</v>
      </c>
    </row>
    <row r="76" spans="1:13" x14ac:dyDescent="0.25">
      <c r="A76" s="12">
        <v>41713</v>
      </c>
      <c r="B76" s="17">
        <f t="shared" si="7"/>
        <v>6</v>
      </c>
      <c r="C76" s="13">
        <v>138</v>
      </c>
      <c r="D76" s="13">
        <f t="shared" si="13"/>
        <v>45</v>
      </c>
      <c r="E76" s="13">
        <f t="shared" si="13"/>
        <v>9.75</v>
      </c>
      <c r="F76" s="10" t="b">
        <f t="shared" si="8"/>
        <v>0</v>
      </c>
      <c r="G76" s="14" t="str">
        <f>IF('4'!$E76&gt;15,"LPG","PL")</f>
        <v>PL</v>
      </c>
      <c r="H76" s="11">
        <f t="shared" si="9"/>
        <v>4.1399999999999997</v>
      </c>
      <c r="I76" s="11">
        <f>ROUND(IF(G76="PL",$R$4*C76/2/100,C76*$R$4/100),2)</f>
        <v>6.21</v>
      </c>
      <c r="J76" s="11">
        <f t="shared" si="10"/>
        <v>40.86</v>
      </c>
      <c r="K76" s="11">
        <f t="shared" si="10"/>
        <v>3.54</v>
      </c>
      <c r="L76" s="21">
        <f t="shared" si="11"/>
        <v>0</v>
      </c>
      <c r="M76" s="21">
        <f t="shared" si="12"/>
        <v>26.46</v>
      </c>
    </row>
    <row r="77" spans="1:13" x14ac:dyDescent="0.25">
      <c r="A77" s="9">
        <v>41714</v>
      </c>
      <c r="B77" s="17">
        <f t="shared" si="7"/>
        <v>7</v>
      </c>
      <c r="C77" s="10">
        <v>64</v>
      </c>
      <c r="D77" s="13">
        <f t="shared" si="13"/>
        <v>40.86</v>
      </c>
      <c r="E77" s="13">
        <f t="shared" si="13"/>
        <v>30</v>
      </c>
      <c r="F77" s="10" t="b">
        <f t="shared" si="8"/>
        <v>0</v>
      </c>
      <c r="G77" s="11" t="str">
        <f>IF('4'!$E77&gt;15,"LPG","PL")</f>
        <v>LPG</v>
      </c>
      <c r="H77" s="11">
        <f t="shared" si="9"/>
        <v>0</v>
      </c>
      <c r="I77" s="11">
        <f>ROUND(IF(G77="PL",$R$4*C77/2/100,C77*$R$4/100),2)</f>
        <v>5.76</v>
      </c>
      <c r="J77" s="11">
        <f t="shared" si="10"/>
        <v>40.86</v>
      </c>
      <c r="K77" s="11">
        <f t="shared" si="10"/>
        <v>24.240000000000002</v>
      </c>
      <c r="L77" s="21">
        <f t="shared" si="11"/>
        <v>0</v>
      </c>
      <c r="M77" s="21">
        <f t="shared" si="12"/>
        <v>0</v>
      </c>
    </row>
    <row r="78" spans="1:13" x14ac:dyDescent="0.25">
      <c r="A78" s="12">
        <v>41715</v>
      </c>
      <c r="B78" s="17">
        <f t="shared" si="7"/>
        <v>1</v>
      </c>
      <c r="C78" s="13">
        <v>73</v>
      </c>
      <c r="D78" s="13">
        <f t="shared" si="13"/>
        <v>40.86</v>
      </c>
      <c r="E78" s="13">
        <f t="shared" si="13"/>
        <v>24.240000000000002</v>
      </c>
      <c r="F78" s="10" t="b">
        <f t="shared" si="8"/>
        <v>0</v>
      </c>
      <c r="G78" s="14" t="str">
        <f>IF('4'!$E78&gt;15,"LPG","PL")</f>
        <v>LPG</v>
      </c>
      <c r="H78" s="11">
        <f t="shared" si="9"/>
        <v>0</v>
      </c>
      <c r="I78" s="11">
        <f>ROUND(IF(G78="PL",$R$4*C78/2/100,C78*$R$4/100),2)</f>
        <v>6.57</v>
      </c>
      <c r="J78" s="11">
        <f t="shared" si="10"/>
        <v>40.86</v>
      </c>
      <c r="K78" s="11">
        <f t="shared" si="10"/>
        <v>17.670000000000002</v>
      </c>
      <c r="L78" s="21">
        <f t="shared" si="11"/>
        <v>0</v>
      </c>
      <c r="M78" s="21">
        <f t="shared" si="12"/>
        <v>0</v>
      </c>
    </row>
    <row r="79" spans="1:13" x14ac:dyDescent="0.25">
      <c r="A79" s="9">
        <v>41716</v>
      </c>
      <c r="B79" s="17">
        <f t="shared" si="7"/>
        <v>2</v>
      </c>
      <c r="C79" s="10">
        <v>109</v>
      </c>
      <c r="D79" s="13">
        <f t="shared" si="13"/>
        <v>40.86</v>
      </c>
      <c r="E79" s="13">
        <f t="shared" si="13"/>
        <v>17.670000000000002</v>
      </c>
      <c r="F79" s="10" t="b">
        <f t="shared" si="8"/>
        <v>0</v>
      </c>
      <c r="G79" s="11" t="str">
        <f>IF('4'!$E79&gt;15,"LPG","PL")</f>
        <v>LPG</v>
      </c>
      <c r="H79" s="11">
        <f t="shared" si="9"/>
        <v>0</v>
      </c>
      <c r="I79" s="11">
        <f>ROUND(IF(G79="PL",$R$4*C79/2/100,C79*$R$4/100),2)</f>
        <v>9.81</v>
      </c>
      <c r="J79" s="11">
        <f t="shared" si="10"/>
        <v>40.86</v>
      </c>
      <c r="K79" s="11">
        <f t="shared" si="10"/>
        <v>7.8600000000000012</v>
      </c>
      <c r="L79" s="21">
        <f t="shared" si="11"/>
        <v>0</v>
      </c>
      <c r="M79" s="21">
        <f t="shared" si="12"/>
        <v>0</v>
      </c>
    </row>
    <row r="80" spans="1:13" x14ac:dyDescent="0.25">
      <c r="A80" s="12">
        <v>41717</v>
      </c>
      <c r="B80" s="17">
        <f t="shared" si="7"/>
        <v>3</v>
      </c>
      <c r="C80" s="13">
        <v>69</v>
      </c>
      <c r="D80" s="13">
        <f t="shared" si="13"/>
        <v>40.86</v>
      </c>
      <c r="E80" s="13">
        <f t="shared" si="13"/>
        <v>7.8600000000000012</v>
      </c>
      <c r="F80" s="10" t="b">
        <f t="shared" si="8"/>
        <v>0</v>
      </c>
      <c r="G80" s="14" t="str">
        <f>IF('4'!$E80&gt;15,"LPG","PL")</f>
        <v>PL</v>
      </c>
      <c r="H80" s="11">
        <f t="shared" si="9"/>
        <v>2.0699999999999998</v>
      </c>
      <c r="I80" s="11">
        <f>ROUND(IF(G80="PL",$R$4*C80/2/100,C80*$R$4/100),2)</f>
        <v>3.11</v>
      </c>
      <c r="J80" s="11">
        <f t="shared" si="10"/>
        <v>38.79</v>
      </c>
      <c r="K80" s="11">
        <f t="shared" si="10"/>
        <v>4.7500000000000018</v>
      </c>
      <c r="L80" s="21">
        <f t="shared" si="11"/>
        <v>0</v>
      </c>
      <c r="M80" s="21">
        <f t="shared" si="12"/>
        <v>25.25</v>
      </c>
    </row>
    <row r="81" spans="1:13" x14ac:dyDescent="0.25">
      <c r="A81" s="9">
        <v>41718</v>
      </c>
      <c r="B81" s="17">
        <f t="shared" si="7"/>
        <v>4</v>
      </c>
      <c r="C81" s="10">
        <v>21</v>
      </c>
      <c r="D81" s="13">
        <f t="shared" si="13"/>
        <v>38.79</v>
      </c>
      <c r="E81" s="13">
        <f t="shared" si="13"/>
        <v>30</v>
      </c>
      <c r="F81" s="10" t="b">
        <f t="shared" si="8"/>
        <v>0</v>
      </c>
      <c r="G81" s="11" t="str">
        <f>IF('4'!$E81&gt;15,"LPG","PL")</f>
        <v>LPG</v>
      </c>
      <c r="H81" s="11">
        <f t="shared" si="9"/>
        <v>0</v>
      </c>
      <c r="I81" s="11">
        <f>ROUND(IF(G81="PL",$R$4*C81/2/100,C81*$R$4/100),2)</f>
        <v>1.89</v>
      </c>
      <c r="J81" s="11">
        <f t="shared" si="10"/>
        <v>38.79</v>
      </c>
      <c r="K81" s="11">
        <f t="shared" si="10"/>
        <v>28.11</v>
      </c>
      <c r="L81" s="21">
        <f t="shared" si="11"/>
        <v>6.2100000000000009</v>
      </c>
      <c r="M81" s="21">
        <f t="shared" si="12"/>
        <v>0</v>
      </c>
    </row>
    <row r="82" spans="1:13" x14ac:dyDescent="0.25">
      <c r="A82" s="12">
        <v>41719</v>
      </c>
      <c r="B82" s="17">
        <f t="shared" si="7"/>
        <v>5</v>
      </c>
      <c r="C82" s="13">
        <v>116</v>
      </c>
      <c r="D82" s="13">
        <f t="shared" si="13"/>
        <v>45</v>
      </c>
      <c r="E82" s="13">
        <f t="shared" si="13"/>
        <v>28.11</v>
      </c>
      <c r="F82" s="10" t="b">
        <f t="shared" si="8"/>
        <v>0</v>
      </c>
      <c r="G82" s="14" t="str">
        <f>IF('4'!$E82&gt;15,"LPG","PL")</f>
        <v>LPG</v>
      </c>
      <c r="H82" s="11">
        <f t="shared" si="9"/>
        <v>0</v>
      </c>
      <c r="I82" s="11">
        <f>ROUND(IF(G82="PL",$R$4*C82/2/100,C82*$R$4/100),2)</f>
        <v>10.44</v>
      </c>
      <c r="J82" s="11">
        <f t="shared" si="10"/>
        <v>45</v>
      </c>
      <c r="K82" s="11">
        <f t="shared" si="10"/>
        <v>17.670000000000002</v>
      </c>
      <c r="L82" s="21">
        <f t="shared" si="11"/>
        <v>0</v>
      </c>
      <c r="M82" s="21">
        <f t="shared" si="12"/>
        <v>0</v>
      </c>
    </row>
    <row r="83" spans="1:13" x14ac:dyDescent="0.25">
      <c r="A83" s="9">
        <v>41720</v>
      </c>
      <c r="B83" s="17">
        <f t="shared" si="7"/>
        <v>6</v>
      </c>
      <c r="C83" s="10">
        <v>47</v>
      </c>
      <c r="D83" s="13">
        <f t="shared" si="13"/>
        <v>45</v>
      </c>
      <c r="E83" s="13">
        <f t="shared" si="13"/>
        <v>17.670000000000002</v>
      </c>
      <c r="F83" s="10" t="b">
        <f t="shared" si="8"/>
        <v>0</v>
      </c>
      <c r="G83" s="11" t="str">
        <f>IF('4'!$E83&gt;15,"LPG","PL")</f>
        <v>LPG</v>
      </c>
      <c r="H83" s="11">
        <f t="shared" si="9"/>
        <v>0</v>
      </c>
      <c r="I83" s="11">
        <f>ROUND(IF(G83="PL",$R$4*C83/2/100,C83*$R$4/100),2)</f>
        <v>4.2300000000000004</v>
      </c>
      <c r="J83" s="11">
        <f t="shared" si="10"/>
        <v>45</v>
      </c>
      <c r="K83" s="11">
        <f t="shared" si="10"/>
        <v>13.440000000000001</v>
      </c>
      <c r="L83" s="21">
        <f t="shared" si="11"/>
        <v>0</v>
      </c>
      <c r="M83" s="21">
        <f t="shared" si="12"/>
        <v>0</v>
      </c>
    </row>
    <row r="84" spans="1:13" x14ac:dyDescent="0.25">
      <c r="A84" s="12">
        <v>41721</v>
      </c>
      <c r="B84" s="17">
        <f t="shared" si="7"/>
        <v>7</v>
      </c>
      <c r="C84" s="13">
        <v>59</v>
      </c>
      <c r="D84" s="13">
        <f t="shared" si="13"/>
        <v>45</v>
      </c>
      <c r="E84" s="13">
        <f t="shared" si="13"/>
        <v>13.440000000000001</v>
      </c>
      <c r="F84" s="10" t="b">
        <f t="shared" si="8"/>
        <v>0</v>
      </c>
      <c r="G84" s="14" t="str">
        <f>IF('4'!$E84&gt;15,"LPG","PL")</f>
        <v>PL</v>
      </c>
      <c r="H84" s="11">
        <f t="shared" si="9"/>
        <v>1.77</v>
      </c>
      <c r="I84" s="11">
        <f>ROUND(IF(G84="PL",$R$4*C84/2/100,C84*$R$4/100),2)</f>
        <v>2.66</v>
      </c>
      <c r="J84" s="11">
        <f t="shared" si="10"/>
        <v>43.23</v>
      </c>
      <c r="K84" s="11">
        <f t="shared" si="10"/>
        <v>10.780000000000001</v>
      </c>
      <c r="L84" s="21">
        <f t="shared" si="11"/>
        <v>0</v>
      </c>
      <c r="M84" s="21">
        <f t="shared" si="12"/>
        <v>0</v>
      </c>
    </row>
    <row r="85" spans="1:13" x14ac:dyDescent="0.25">
      <c r="A85" s="9">
        <v>41722</v>
      </c>
      <c r="B85" s="17">
        <f t="shared" si="7"/>
        <v>1</v>
      </c>
      <c r="C85" s="10">
        <v>85</v>
      </c>
      <c r="D85" s="13">
        <f t="shared" si="13"/>
        <v>43.23</v>
      </c>
      <c r="E85" s="13">
        <f t="shared" si="13"/>
        <v>10.780000000000001</v>
      </c>
      <c r="F85" s="10" t="b">
        <f t="shared" si="8"/>
        <v>0</v>
      </c>
      <c r="G85" s="11" t="str">
        <f>IF('4'!$E85&gt;15,"LPG","PL")</f>
        <v>PL</v>
      </c>
      <c r="H85" s="11">
        <f t="shared" si="9"/>
        <v>2.5499999999999998</v>
      </c>
      <c r="I85" s="11">
        <f>ROUND(IF(G85="PL",$R$4*C85/2/100,C85*$R$4/100),2)</f>
        <v>3.83</v>
      </c>
      <c r="J85" s="11">
        <f t="shared" si="10"/>
        <v>40.68</v>
      </c>
      <c r="K85" s="11">
        <f t="shared" si="10"/>
        <v>6.9500000000000011</v>
      </c>
      <c r="L85" s="21">
        <f t="shared" si="11"/>
        <v>0</v>
      </c>
      <c r="M85" s="21">
        <f t="shared" si="12"/>
        <v>0</v>
      </c>
    </row>
    <row r="86" spans="1:13" x14ac:dyDescent="0.25">
      <c r="A86" s="12">
        <v>41723</v>
      </c>
      <c r="B86" s="17">
        <f t="shared" si="7"/>
        <v>2</v>
      </c>
      <c r="C86" s="13">
        <v>46</v>
      </c>
      <c r="D86" s="13">
        <f t="shared" si="13"/>
        <v>40.68</v>
      </c>
      <c r="E86" s="13">
        <f t="shared" si="13"/>
        <v>6.9500000000000011</v>
      </c>
      <c r="F86" s="10" t="b">
        <f t="shared" si="8"/>
        <v>0</v>
      </c>
      <c r="G86" s="14" t="str">
        <f>IF('4'!$E86&gt;15,"LPG","PL")</f>
        <v>PL</v>
      </c>
      <c r="H86" s="11">
        <f t="shared" si="9"/>
        <v>1.38</v>
      </c>
      <c r="I86" s="11">
        <f>ROUND(IF(G86="PL",$R$4*C86/2/100,C86*$R$4/100),2)</f>
        <v>2.0699999999999998</v>
      </c>
      <c r="J86" s="11">
        <f t="shared" si="10"/>
        <v>39.299999999999997</v>
      </c>
      <c r="K86" s="11">
        <f t="shared" si="10"/>
        <v>4.8800000000000008</v>
      </c>
      <c r="L86" s="21">
        <f t="shared" si="11"/>
        <v>0</v>
      </c>
      <c r="M86" s="21">
        <f t="shared" si="12"/>
        <v>25.119999999999997</v>
      </c>
    </row>
    <row r="87" spans="1:13" x14ac:dyDescent="0.25">
      <c r="A87" s="9">
        <v>41724</v>
      </c>
      <c r="B87" s="17">
        <f t="shared" si="7"/>
        <v>3</v>
      </c>
      <c r="C87" s="10">
        <v>41</v>
      </c>
      <c r="D87" s="13">
        <f t="shared" si="13"/>
        <v>39.299999999999997</v>
      </c>
      <c r="E87" s="13">
        <f t="shared" si="13"/>
        <v>30</v>
      </c>
      <c r="F87" s="10" t="b">
        <f t="shared" si="8"/>
        <v>0</v>
      </c>
      <c r="G87" s="11" t="str">
        <f>IF('4'!$E87&gt;15,"LPG","PL")</f>
        <v>LPG</v>
      </c>
      <c r="H87" s="11">
        <f t="shared" si="9"/>
        <v>0</v>
      </c>
      <c r="I87" s="11">
        <f>ROUND(IF(G87="PL",$R$4*C87/2/100,C87*$R$4/100),2)</f>
        <v>3.69</v>
      </c>
      <c r="J87" s="11">
        <f t="shared" si="10"/>
        <v>39.299999999999997</v>
      </c>
      <c r="K87" s="11">
        <f t="shared" si="10"/>
        <v>26.31</v>
      </c>
      <c r="L87" s="21">
        <f t="shared" si="11"/>
        <v>0</v>
      </c>
      <c r="M87" s="21">
        <f t="shared" si="12"/>
        <v>0</v>
      </c>
    </row>
    <row r="88" spans="1:13" x14ac:dyDescent="0.25">
      <c r="A88" s="12">
        <v>41725</v>
      </c>
      <c r="B88" s="17">
        <f t="shared" si="7"/>
        <v>4</v>
      </c>
      <c r="C88" s="13">
        <v>102</v>
      </c>
      <c r="D88" s="13">
        <f t="shared" si="13"/>
        <v>39.299999999999997</v>
      </c>
      <c r="E88" s="13">
        <f t="shared" si="13"/>
        <v>26.31</v>
      </c>
      <c r="F88" s="10" t="b">
        <f t="shared" si="8"/>
        <v>0</v>
      </c>
      <c r="G88" s="14" t="str">
        <f>IF('4'!$E88&gt;15,"LPG","PL")</f>
        <v>LPG</v>
      </c>
      <c r="H88" s="11">
        <f t="shared" si="9"/>
        <v>0</v>
      </c>
      <c r="I88" s="11">
        <f>ROUND(IF(G88="PL",$R$4*C88/2/100,C88*$R$4/100),2)</f>
        <v>9.18</v>
      </c>
      <c r="J88" s="11">
        <f t="shared" si="10"/>
        <v>39.299999999999997</v>
      </c>
      <c r="K88" s="11">
        <f t="shared" si="10"/>
        <v>17.13</v>
      </c>
      <c r="L88" s="21">
        <f t="shared" si="11"/>
        <v>5.7000000000000028</v>
      </c>
      <c r="M88" s="21">
        <f t="shared" si="12"/>
        <v>0</v>
      </c>
    </row>
    <row r="89" spans="1:13" x14ac:dyDescent="0.25">
      <c r="A89" s="9">
        <v>41726</v>
      </c>
      <c r="B89" s="17">
        <f t="shared" si="7"/>
        <v>5</v>
      </c>
      <c r="C89" s="10">
        <v>129</v>
      </c>
      <c r="D89" s="13">
        <f t="shared" si="13"/>
        <v>45</v>
      </c>
      <c r="E89" s="13">
        <f t="shared" si="13"/>
        <v>17.13</v>
      </c>
      <c r="F89" s="10" t="b">
        <f t="shared" si="8"/>
        <v>0</v>
      </c>
      <c r="G89" s="11" t="str">
        <f>IF('4'!$E89&gt;15,"LPG","PL")</f>
        <v>LPG</v>
      </c>
      <c r="H89" s="11">
        <f t="shared" si="9"/>
        <v>0</v>
      </c>
      <c r="I89" s="11">
        <f>ROUND(IF(G89="PL",$R$4*C89/2/100,C89*$R$4/100),2)</f>
        <v>11.61</v>
      </c>
      <c r="J89" s="11">
        <f t="shared" si="10"/>
        <v>45</v>
      </c>
      <c r="K89" s="11">
        <f t="shared" si="10"/>
        <v>5.52</v>
      </c>
      <c r="L89" s="21">
        <f t="shared" si="11"/>
        <v>0</v>
      </c>
      <c r="M89" s="21">
        <f t="shared" si="12"/>
        <v>0</v>
      </c>
    </row>
    <row r="90" spans="1:13" x14ac:dyDescent="0.25">
      <c r="A90" s="12">
        <v>41727</v>
      </c>
      <c r="B90" s="17">
        <f t="shared" si="7"/>
        <v>6</v>
      </c>
      <c r="C90" s="13">
        <v>22</v>
      </c>
      <c r="D90" s="13">
        <f t="shared" si="13"/>
        <v>45</v>
      </c>
      <c r="E90" s="13">
        <f t="shared" si="13"/>
        <v>5.52</v>
      </c>
      <c r="F90" s="10" t="b">
        <f t="shared" si="8"/>
        <v>0</v>
      </c>
      <c r="G90" s="14" t="str">
        <f>IF('4'!$E90&gt;15,"LPG","PL")</f>
        <v>PL</v>
      </c>
      <c r="H90" s="11">
        <f t="shared" si="9"/>
        <v>0.66</v>
      </c>
      <c r="I90" s="11">
        <f>ROUND(IF(G90="PL",$R$4*C90/2/100,C90*$R$4/100),2)</f>
        <v>0.99</v>
      </c>
      <c r="J90" s="11">
        <f t="shared" si="10"/>
        <v>44.34</v>
      </c>
      <c r="K90" s="11">
        <f t="shared" si="10"/>
        <v>4.5299999999999994</v>
      </c>
      <c r="L90" s="21">
        <f t="shared" si="11"/>
        <v>0</v>
      </c>
      <c r="M90" s="21">
        <f t="shared" si="12"/>
        <v>25.47</v>
      </c>
    </row>
    <row r="91" spans="1:13" x14ac:dyDescent="0.25">
      <c r="A91" s="9">
        <v>41728</v>
      </c>
      <c r="B91" s="17">
        <f t="shared" si="7"/>
        <v>7</v>
      </c>
      <c r="C91" s="10">
        <v>25</v>
      </c>
      <c r="D91" s="13">
        <f t="shared" si="13"/>
        <v>44.34</v>
      </c>
      <c r="E91" s="13">
        <f t="shared" si="13"/>
        <v>30</v>
      </c>
      <c r="F91" s="10" t="b">
        <f t="shared" si="8"/>
        <v>0</v>
      </c>
      <c r="G91" s="11" t="str">
        <f>IF('4'!$E91&gt;15,"LPG","PL")</f>
        <v>LPG</v>
      </c>
      <c r="H91" s="11">
        <f t="shared" si="9"/>
        <v>0</v>
      </c>
      <c r="I91" s="11">
        <f>ROUND(IF(G91="PL",$R$4*C91/2/100,C91*$R$4/100),2)</f>
        <v>2.25</v>
      </c>
      <c r="J91" s="11">
        <f t="shared" si="10"/>
        <v>44.34</v>
      </c>
      <c r="K91" s="11">
        <f t="shared" si="10"/>
        <v>27.75</v>
      </c>
      <c r="L91" s="21">
        <f t="shared" si="11"/>
        <v>0</v>
      </c>
      <c r="M91" s="21">
        <f t="shared" si="12"/>
        <v>0</v>
      </c>
    </row>
    <row r="92" spans="1:13" x14ac:dyDescent="0.25">
      <c r="A92" s="12">
        <v>41729</v>
      </c>
      <c r="B92" s="17">
        <f t="shared" si="7"/>
        <v>1</v>
      </c>
      <c r="C92" s="13">
        <v>26</v>
      </c>
      <c r="D92" s="13">
        <f t="shared" si="13"/>
        <v>44.34</v>
      </c>
      <c r="E92" s="13">
        <f t="shared" si="13"/>
        <v>27.75</v>
      </c>
      <c r="F92" s="10" t="b">
        <f t="shared" si="8"/>
        <v>0</v>
      </c>
      <c r="G92" s="14" t="str">
        <f>IF('4'!$E92&gt;15,"LPG","PL")</f>
        <v>LPG</v>
      </c>
      <c r="H92" s="11">
        <f t="shared" si="9"/>
        <v>0</v>
      </c>
      <c r="I92" s="11">
        <f>ROUND(IF(G92="PL",$R$4*C92/2/100,C92*$R$4/100),2)</f>
        <v>2.34</v>
      </c>
      <c r="J92" s="11">
        <f t="shared" si="10"/>
        <v>44.34</v>
      </c>
      <c r="K92" s="11">
        <f t="shared" si="10"/>
        <v>25.41</v>
      </c>
      <c r="L92" s="21">
        <f t="shared" si="11"/>
        <v>0</v>
      </c>
      <c r="M92" s="21">
        <f t="shared" si="12"/>
        <v>0</v>
      </c>
    </row>
    <row r="93" spans="1:13" x14ac:dyDescent="0.25">
      <c r="A93" s="9">
        <v>41730</v>
      </c>
      <c r="B93" s="17">
        <f t="shared" si="7"/>
        <v>2</v>
      </c>
      <c r="C93" s="10">
        <v>84</v>
      </c>
      <c r="D93" s="13">
        <f t="shared" si="13"/>
        <v>44.34</v>
      </c>
      <c r="E93" s="13">
        <f t="shared" si="13"/>
        <v>25.41</v>
      </c>
      <c r="F93" s="10" t="b">
        <f t="shared" si="8"/>
        <v>0</v>
      </c>
      <c r="G93" s="11" t="str">
        <f>IF('4'!$E93&gt;15,"LPG","PL")</f>
        <v>LPG</v>
      </c>
      <c r="H93" s="11">
        <f t="shared" si="9"/>
        <v>0</v>
      </c>
      <c r="I93" s="11">
        <f>ROUND(IF(G93="PL",$R$4*C93/2/100,C93*$R$4/100),2)</f>
        <v>7.56</v>
      </c>
      <c r="J93" s="11">
        <f t="shared" si="10"/>
        <v>44.34</v>
      </c>
      <c r="K93" s="11">
        <f t="shared" si="10"/>
        <v>17.850000000000001</v>
      </c>
      <c r="L93" s="21">
        <f t="shared" si="11"/>
        <v>0</v>
      </c>
      <c r="M93" s="21">
        <f t="shared" si="12"/>
        <v>0</v>
      </c>
    </row>
    <row r="94" spans="1:13" x14ac:dyDescent="0.25">
      <c r="A94" s="12">
        <v>41731</v>
      </c>
      <c r="B94" s="17">
        <f t="shared" si="7"/>
        <v>3</v>
      </c>
      <c r="C94" s="13">
        <v>129</v>
      </c>
      <c r="D94" s="13">
        <f t="shared" si="13"/>
        <v>44.34</v>
      </c>
      <c r="E94" s="13">
        <f t="shared" si="13"/>
        <v>17.850000000000001</v>
      </c>
      <c r="F94" s="10" t="b">
        <f t="shared" si="8"/>
        <v>0</v>
      </c>
      <c r="G94" s="14" t="str">
        <f>IF('4'!$E94&gt;15,"LPG","PL")</f>
        <v>LPG</v>
      </c>
      <c r="H94" s="11">
        <f t="shared" si="9"/>
        <v>0</v>
      </c>
      <c r="I94" s="11">
        <f>ROUND(IF(G94="PL",$R$4*C94/2/100,C94*$R$4/100),2)</f>
        <v>11.61</v>
      </c>
      <c r="J94" s="11">
        <f t="shared" si="10"/>
        <v>44.34</v>
      </c>
      <c r="K94" s="11">
        <f t="shared" si="10"/>
        <v>6.240000000000002</v>
      </c>
      <c r="L94" s="21">
        <f t="shared" si="11"/>
        <v>0</v>
      </c>
      <c r="M94" s="21">
        <f t="shared" si="12"/>
        <v>0</v>
      </c>
    </row>
    <row r="95" spans="1:13" x14ac:dyDescent="0.25">
      <c r="A95" s="9">
        <v>41732</v>
      </c>
      <c r="B95" s="17">
        <f t="shared" si="7"/>
        <v>4</v>
      </c>
      <c r="C95" s="10">
        <v>18</v>
      </c>
      <c r="D95" s="13">
        <f t="shared" si="13"/>
        <v>44.34</v>
      </c>
      <c r="E95" s="13">
        <f t="shared" si="13"/>
        <v>6.240000000000002</v>
      </c>
      <c r="F95" s="10" t="b">
        <f t="shared" si="8"/>
        <v>0</v>
      </c>
      <c r="G95" s="11" t="str">
        <f>IF('4'!$E95&gt;15,"LPG","PL")</f>
        <v>PL</v>
      </c>
      <c r="H95" s="11">
        <f t="shared" si="9"/>
        <v>0.54</v>
      </c>
      <c r="I95" s="11">
        <f>ROUND(IF(G95="PL",$R$4*C95/2/100,C95*$R$4/100),2)</f>
        <v>0.81</v>
      </c>
      <c r="J95" s="11">
        <f t="shared" si="10"/>
        <v>43.800000000000004</v>
      </c>
      <c r="K95" s="11">
        <f t="shared" si="10"/>
        <v>5.4300000000000015</v>
      </c>
      <c r="L95" s="21">
        <f t="shared" si="11"/>
        <v>0</v>
      </c>
      <c r="M95" s="21">
        <f t="shared" si="12"/>
        <v>0</v>
      </c>
    </row>
    <row r="96" spans="1:13" x14ac:dyDescent="0.25">
      <c r="A96" s="12">
        <v>41733</v>
      </c>
      <c r="B96" s="17">
        <f t="shared" si="7"/>
        <v>5</v>
      </c>
      <c r="C96" s="13">
        <v>60</v>
      </c>
      <c r="D96" s="13">
        <f t="shared" si="13"/>
        <v>43.800000000000004</v>
      </c>
      <c r="E96" s="13">
        <f t="shared" si="13"/>
        <v>5.4300000000000015</v>
      </c>
      <c r="F96" s="10" t="b">
        <f t="shared" si="8"/>
        <v>0</v>
      </c>
      <c r="G96" s="14" t="str">
        <f>IF('4'!$E96&gt;15,"LPG","PL")</f>
        <v>PL</v>
      </c>
      <c r="H96" s="11">
        <f t="shared" si="9"/>
        <v>1.8</v>
      </c>
      <c r="I96" s="11">
        <f>ROUND(IF(G96="PL",$R$4*C96/2/100,C96*$R$4/100),2)</f>
        <v>2.7</v>
      </c>
      <c r="J96" s="11">
        <f t="shared" si="10"/>
        <v>42.000000000000007</v>
      </c>
      <c r="K96" s="11">
        <f t="shared" si="10"/>
        <v>2.7300000000000013</v>
      </c>
      <c r="L96" s="21">
        <f t="shared" si="11"/>
        <v>0</v>
      </c>
      <c r="M96" s="21">
        <f t="shared" si="12"/>
        <v>27.27</v>
      </c>
    </row>
    <row r="97" spans="1:13" x14ac:dyDescent="0.25">
      <c r="A97" s="9">
        <v>41734</v>
      </c>
      <c r="B97" s="17">
        <f t="shared" si="7"/>
        <v>6</v>
      </c>
      <c r="C97" s="10">
        <v>25</v>
      </c>
      <c r="D97" s="13">
        <f t="shared" si="13"/>
        <v>42.000000000000007</v>
      </c>
      <c r="E97" s="13">
        <f t="shared" si="13"/>
        <v>30</v>
      </c>
      <c r="F97" s="10" t="b">
        <f t="shared" si="8"/>
        <v>0</v>
      </c>
      <c r="G97" s="11" t="str">
        <f>IF('4'!$E97&gt;15,"LPG","PL")</f>
        <v>LPG</v>
      </c>
      <c r="H97" s="11">
        <f t="shared" si="9"/>
        <v>0</v>
      </c>
      <c r="I97" s="11">
        <f>ROUND(IF(G97="PL",$R$4*C97/2/100,C97*$R$4/100),2)</f>
        <v>2.25</v>
      </c>
      <c r="J97" s="11">
        <f t="shared" si="10"/>
        <v>42.000000000000007</v>
      </c>
      <c r="K97" s="11">
        <f t="shared" si="10"/>
        <v>27.75</v>
      </c>
      <c r="L97" s="21">
        <f t="shared" si="11"/>
        <v>0</v>
      </c>
      <c r="M97" s="21">
        <f t="shared" si="12"/>
        <v>0</v>
      </c>
    </row>
    <row r="98" spans="1:13" x14ac:dyDescent="0.25">
      <c r="A98" s="12">
        <v>41735</v>
      </c>
      <c r="B98" s="17">
        <f t="shared" si="7"/>
        <v>7</v>
      </c>
      <c r="C98" s="13">
        <v>126</v>
      </c>
      <c r="D98" s="13">
        <f t="shared" si="13"/>
        <v>42.000000000000007</v>
      </c>
      <c r="E98" s="13">
        <f t="shared" si="13"/>
        <v>27.75</v>
      </c>
      <c r="F98" s="10" t="b">
        <f t="shared" si="8"/>
        <v>0</v>
      </c>
      <c r="G98" s="14" t="str">
        <f>IF('4'!$E98&gt;15,"LPG","PL")</f>
        <v>LPG</v>
      </c>
      <c r="H98" s="11">
        <f t="shared" si="9"/>
        <v>0</v>
      </c>
      <c r="I98" s="11">
        <f>ROUND(IF(G98="PL",$R$4*C98/2/100,C98*$R$4/100),2)</f>
        <v>11.34</v>
      </c>
      <c r="J98" s="11">
        <f t="shared" si="10"/>
        <v>42.000000000000007</v>
      </c>
      <c r="K98" s="11">
        <f t="shared" si="10"/>
        <v>16.41</v>
      </c>
      <c r="L98" s="21">
        <f t="shared" si="11"/>
        <v>0</v>
      </c>
      <c r="M98" s="21">
        <f t="shared" si="12"/>
        <v>0</v>
      </c>
    </row>
    <row r="99" spans="1:13" x14ac:dyDescent="0.25">
      <c r="A99" s="9">
        <v>41736</v>
      </c>
      <c r="B99" s="17">
        <f t="shared" si="7"/>
        <v>1</v>
      </c>
      <c r="C99" s="10">
        <v>35</v>
      </c>
      <c r="D99" s="13">
        <f t="shared" si="13"/>
        <v>42.000000000000007</v>
      </c>
      <c r="E99" s="13">
        <f t="shared" si="13"/>
        <v>16.41</v>
      </c>
      <c r="F99" s="10" t="b">
        <f t="shared" si="8"/>
        <v>0</v>
      </c>
      <c r="G99" s="11" t="str">
        <f>IF('4'!$E99&gt;15,"LPG","PL")</f>
        <v>LPG</v>
      </c>
      <c r="H99" s="11">
        <f t="shared" si="9"/>
        <v>0</v>
      </c>
      <c r="I99" s="11">
        <f>ROUND(IF(G99="PL",$R$4*C99/2/100,C99*$R$4/100),2)</f>
        <v>3.15</v>
      </c>
      <c r="J99" s="11">
        <f t="shared" si="10"/>
        <v>42.000000000000007</v>
      </c>
      <c r="K99" s="11">
        <f t="shared" si="10"/>
        <v>13.26</v>
      </c>
      <c r="L99" s="21">
        <f t="shared" si="11"/>
        <v>0</v>
      </c>
      <c r="M99" s="21">
        <f t="shared" si="12"/>
        <v>0</v>
      </c>
    </row>
    <row r="100" spans="1:13" x14ac:dyDescent="0.25">
      <c r="A100" s="12">
        <v>41737</v>
      </c>
      <c r="B100" s="17">
        <f t="shared" si="7"/>
        <v>2</v>
      </c>
      <c r="C100" s="13">
        <v>143</v>
      </c>
      <c r="D100" s="13">
        <f t="shared" si="13"/>
        <v>42.000000000000007</v>
      </c>
      <c r="E100" s="13">
        <f t="shared" si="13"/>
        <v>13.26</v>
      </c>
      <c r="F100" s="10" t="b">
        <f t="shared" si="8"/>
        <v>0</v>
      </c>
      <c r="G100" s="14" t="str">
        <f>IF('4'!$E100&gt;15,"LPG","PL")</f>
        <v>PL</v>
      </c>
      <c r="H100" s="11">
        <f t="shared" si="9"/>
        <v>4.29</v>
      </c>
      <c r="I100" s="11">
        <f>ROUND(IF(G100="PL",$R$4*C100/2/100,C100*$R$4/100),2)</f>
        <v>6.44</v>
      </c>
      <c r="J100" s="11">
        <f t="shared" si="10"/>
        <v>37.710000000000008</v>
      </c>
      <c r="K100" s="11">
        <f t="shared" si="10"/>
        <v>6.8199999999999994</v>
      </c>
      <c r="L100" s="21">
        <f t="shared" si="11"/>
        <v>0</v>
      </c>
      <c r="M100" s="21">
        <f t="shared" si="12"/>
        <v>0</v>
      </c>
    </row>
    <row r="101" spans="1:13" x14ac:dyDescent="0.25">
      <c r="A101" s="9">
        <v>41738</v>
      </c>
      <c r="B101" s="17">
        <f t="shared" si="7"/>
        <v>3</v>
      </c>
      <c r="C101" s="10">
        <v>89</v>
      </c>
      <c r="D101" s="13">
        <f t="shared" si="13"/>
        <v>37.710000000000008</v>
      </c>
      <c r="E101" s="13">
        <f t="shared" si="13"/>
        <v>6.8199999999999994</v>
      </c>
      <c r="F101" s="10" t="b">
        <f t="shared" si="8"/>
        <v>0</v>
      </c>
      <c r="G101" s="11" t="str">
        <f>IF('4'!$E101&gt;15,"LPG","PL")</f>
        <v>PL</v>
      </c>
      <c r="H101" s="11">
        <f t="shared" si="9"/>
        <v>2.67</v>
      </c>
      <c r="I101" s="11">
        <f>ROUND(IF(G101="PL",$R$4*C101/2/100,C101*$R$4/100),2)</f>
        <v>4.01</v>
      </c>
      <c r="J101" s="11">
        <f t="shared" si="10"/>
        <v>35.040000000000006</v>
      </c>
      <c r="K101" s="11">
        <f t="shared" si="10"/>
        <v>2.8099999999999996</v>
      </c>
      <c r="L101" s="21">
        <f t="shared" si="11"/>
        <v>0</v>
      </c>
      <c r="M101" s="21">
        <f t="shared" si="12"/>
        <v>27.19</v>
      </c>
    </row>
    <row r="102" spans="1:13" x14ac:dyDescent="0.25">
      <c r="A102" s="12">
        <v>41739</v>
      </c>
      <c r="B102" s="17">
        <f t="shared" si="7"/>
        <v>4</v>
      </c>
      <c r="C102" s="13">
        <v>60</v>
      </c>
      <c r="D102" s="13">
        <f t="shared" si="13"/>
        <v>35.040000000000006</v>
      </c>
      <c r="E102" s="13">
        <f t="shared" si="13"/>
        <v>30</v>
      </c>
      <c r="F102" s="10" t="b">
        <f t="shared" si="8"/>
        <v>0</v>
      </c>
      <c r="G102" s="14" t="str">
        <f>IF('4'!$E102&gt;15,"LPG","PL")</f>
        <v>LPG</v>
      </c>
      <c r="H102" s="11">
        <f t="shared" si="9"/>
        <v>0</v>
      </c>
      <c r="I102" s="11">
        <f>ROUND(IF(G102="PL",$R$4*C102/2/100,C102*$R$4/100),2)</f>
        <v>5.4</v>
      </c>
      <c r="J102" s="11">
        <f t="shared" si="10"/>
        <v>35.040000000000006</v>
      </c>
      <c r="K102" s="11">
        <f t="shared" si="10"/>
        <v>24.6</v>
      </c>
      <c r="L102" s="21">
        <f t="shared" si="11"/>
        <v>9.9599999999999937</v>
      </c>
      <c r="M102" s="21">
        <f t="shared" si="12"/>
        <v>0</v>
      </c>
    </row>
    <row r="103" spans="1:13" x14ac:dyDescent="0.25">
      <c r="A103" s="9">
        <v>41740</v>
      </c>
      <c r="B103" s="17">
        <f t="shared" si="7"/>
        <v>5</v>
      </c>
      <c r="C103" s="10">
        <v>52</v>
      </c>
      <c r="D103" s="13">
        <f t="shared" si="13"/>
        <v>45</v>
      </c>
      <c r="E103" s="13">
        <f t="shared" si="13"/>
        <v>24.6</v>
      </c>
      <c r="F103" s="10" t="b">
        <f t="shared" si="8"/>
        <v>0</v>
      </c>
      <c r="G103" s="11" t="str">
        <f>IF('4'!$E103&gt;15,"LPG","PL")</f>
        <v>LPG</v>
      </c>
      <c r="H103" s="11">
        <f t="shared" si="9"/>
        <v>0</v>
      </c>
      <c r="I103" s="11">
        <f>ROUND(IF(G103="PL",$R$4*C103/2/100,C103*$R$4/100),2)</f>
        <v>4.68</v>
      </c>
      <c r="J103" s="11">
        <f t="shared" si="10"/>
        <v>45</v>
      </c>
      <c r="K103" s="11">
        <f t="shared" si="10"/>
        <v>19.920000000000002</v>
      </c>
      <c r="L103" s="21">
        <f t="shared" si="11"/>
        <v>0</v>
      </c>
      <c r="M103" s="21">
        <f t="shared" si="12"/>
        <v>0</v>
      </c>
    </row>
    <row r="104" spans="1:13" x14ac:dyDescent="0.25">
      <c r="A104" s="12">
        <v>41741</v>
      </c>
      <c r="B104" s="17">
        <f t="shared" si="7"/>
        <v>6</v>
      </c>
      <c r="C104" s="13">
        <v>24</v>
      </c>
      <c r="D104" s="13">
        <f t="shared" si="13"/>
        <v>45</v>
      </c>
      <c r="E104" s="13">
        <f t="shared" si="13"/>
        <v>19.920000000000002</v>
      </c>
      <c r="F104" s="10" t="b">
        <f t="shared" si="8"/>
        <v>0</v>
      </c>
      <c r="G104" s="14" t="str">
        <f>IF('4'!$E104&gt;15,"LPG","PL")</f>
        <v>LPG</v>
      </c>
      <c r="H104" s="11">
        <f t="shared" si="9"/>
        <v>0</v>
      </c>
      <c r="I104" s="11">
        <f>ROUND(IF(G104="PL",$R$4*C104/2/100,C104*$R$4/100),2)</f>
        <v>2.16</v>
      </c>
      <c r="J104" s="11">
        <f t="shared" si="10"/>
        <v>45</v>
      </c>
      <c r="K104" s="11">
        <f t="shared" si="10"/>
        <v>17.760000000000002</v>
      </c>
      <c r="L104" s="21">
        <f t="shared" si="11"/>
        <v>0</v>
      </c>
      <c r="M104" s="21">
        <f t="shared" si="12"/>
        <v>0</v>
      </c>
    </row>
    <row r="105" spans="1:13" x14ac:dyDescent="0.25">
      <c r="A105" s="9">
        <v>41742</v>
      </c>
      <c r="B105" s="17">
        <f t="shared" si="7"/>
        <v>7</v>
      </c>
      <c r="C105" s="10">
        <v>80</v>
      </c>
      <c r="D105" s="13">
        <f t="shared" si="13"/>
        <v>45</v>
      </c>
      <c r="E105" s="13">
        <f t="shared" si="13"/>
        <v>17.760000000000002</v>
      </c>
      <c r="F105" s="10" t="b">
        <f t="shared" si="8"/>
        <v>0</v>
      </c>
      <c r="G105" s="11" t="str">
        <f>IF('4'!$E105&gt;15,"LPG","PL")</f>
        <v>LPG</v>
      </c>
      <c r="H105" s="11">
        <f t="shared" si="9"/>
        <v>0</v>
      </c>
      <c r="I105" s="11">
        <f>ROUND(IF(G105="PL",$R$4*C105/2/100,C105*$R$4/100),2)</f>
        <v>7.2</v>
      </c>
      <c r="J105" s="11">
        <f t="shared" si="10"/>
        <v>45</v>
      </c>
      <c r="K105" s="11">
        <f t="shared" si="10"/>
        <v>10.560000000000002</v>
      </c>
      <c r="L105" s="21">
        <f t="shared" si="11"/>
        <v>0</v>
      </c>
      <c r="M105" s="21">
        <f t="shared" si="12"/>
        <v>0</v>
      </c>
    </row>
    <row r="106" spans="1:13" x14ac:dyDescent="0.25">
      <c r="A106" s="12">
        <v>41743</v>
      </c>
      <c r="B106" s="17">
        <f t="shared" si="7"/>
        <v>1</v>
      </c>
      <c r="C106" s="13">
        <v>79</v>
      </c>
      <c r="D106" s="13">
        <f t="shared" si="13"/>
        <v>45</v>
      </c>
      <c r="E106" s="13">
        <f t="shared" si="13"/>
        <v>10.560000000000002</v>
      </c>
      <c r="F106" s="10" t="b">
        <f t="shared" si="8"/>
        <v>0</v>
      </c>
      <c r="G106" s="14" t="str">
        <f>IF('4'!$E106&gt;15,"LPG","PL")</f>
        <v>PL</v>
      </c>
      <c r="H106" s="11">
        <f t="shared" si="9"/>
        <v>2.37</v>
      </c>
      <c r="I106" s="11">
        <f>ROUND(IF(G106="PL",$R$4*C106/2/100,C106*$R$4/100),2)</f>
        <v>3.56</v>
      </c>
      <c r="J106" s="11">
        <f t="shared" si="10"/>
        <v>42.63</v>
      </c>
      <c r="K106" s="11">
        <f t="shared" si="10"/>
        <v>7.0000000000000018</v>
      </c>
      <c r="L106" s="21">
        <f t="shared" si="11"/>
        <v>0</v>
      </c>
      <c r="M106" s="21">
        <f t="shared" si="12"/>
        <v>0</v>
      </c>
    </row>
    <row r="107" spans="1:13" x14ac:dyDescent="0.25">
      <c r="A107" s="9">
        <v>41744</v>
      </c>
      <c r="B107" s="17">
        <f t="shared" si="7"/>
        <v>2</v>
      </c>
      <c r="C107" s="10">
        <v>115</v>
      </c>
      <c r="D107" s="13">
        <f t="shared" si="13"/>
        <v>42.63</v>
      </c>
      <c r="E107" s="13">
        <f t="shared" si="13"/>
        <v>7.0000000000000018</v>
      </c>
      <c r="F107" s="10" t="b">
        <f t="shared" si="8"/>
        <v>0</v>
      </c>
      <c r="G107" s="11" t="str">
        <f>IF('4'!$E107&gt;15,"LPG","PL")</f>
        <v>PL</v>
      </c>
      <c r="H107" s="11">
        <f t="shared" si="9"/>
        <v>3.45</v>
      </c>
      <c r="I107" s="11">
        <f>ROUND(IF(G107="PL",$R$4*C107/2/100,C107*$R$4/100),2)</f>
        <v>5.18</v>
      </c>
      <c r="J107" s="11">
        <f t="shared" si="10"/>
        <v>39.18</v>
      </c>
      <c r="K107" s="11">
        <f t="shared" si="10"/>
        <v>1.8200000000000021</v>
      </c>
      <c r="L107" s="21">
        <f t="shared" si="11"/>
        <v>0</v>
      </c>
      <c r="M107" s="21">
        <f t="shared" si="12"/>
        <v>28.18</v>
      </c>
    </row>
    <row r="108" spans="1:13" x14ac:dyDescent="0.25">
      <c r="A108" s="12">
        <v>41745</v>
      </c>
      <c r="B108" s="17">
        <f t="shared" si="7"/>
        <v>3</v>
      </c>
      <c r="C108" s="13">
        <v>55</v>
      </c>
      <c r="D108" s="13">
        <f t="shared" si="13"/>
        <v>39.18</v>
      </c>
      <c r="E108" s="13">
        <f t="shared" si="13"/>
        <v>30</v>
      </c>
      <c r="F108" s="10" t="b">
        <f t="shared" si="8"/>
        <v>0</v>
      </c>
      <c r="G108" s="14" t="str">
        <f>IF('4'!$E108&gt;15,"LPG","PL")</f>
        <v>LPG</v>
      </c>
      <c r="H108" s="11">
        <f t="shared" si="9"/>
        <v>0</v>
      </c>
      <c r="I108" s="11">
        <f>ROUND(IF(G108="PL",$R$4*C108/2/100,C108*$R$4/100),2)</f>
        <v>4.95</v>
      </c>
      <c r="J108" s="11">
        <f t="shared" si="10"/>
        <v>39.18</v>
      </c>
      <c r="K108" s="11">
        <f t="shared" si="10"/>
        <v>25.05</v>
      </c>
      <c r="L108" s="21">
        <f t="shared" si="11"/>
        <v>0</v>
      </c>
      <c r="M108" s="21">
        <f t="shared" si="12"/>
        <v>0</v>
      </c>
    </row>
    <row r="109" spans="1:13" x14ac:dyDescent="0.25">
      <c r="A109" s="9">
        <v>41746</v>
      </c>
      <c r="B109" s="17">
        <f t="shared" si="7"/>
        <v>4</v>
      </c>
      <c r="C109" s="10">
        <v>124</v>
      </c>
      <c r="D109" s="13">
        <f t="shared" si="13"/>
        <v>39.18</v>
      </c>
      <c r="E109" s="13">
        <f t="shared" si="13"/>
        <v>25.05</v>
      </c>
      <c r="F109" s="10" t="b">
        <f t="shared" si="8"/>
        <v>0</v>
      </c>
      <c r="G109" s="11" t="str">
        <f>IF('4'!$E109&gt;15,"LPG","PL")</f>
        <v>LPG</v>
      </c>
      <c r="H109" s="11">
        <f t="shared" si="9"/>
        <v>0</v>
      </c>
      <c r="I109" s="11">
        <f>ROUND(IF(G109="PL",$R$4*C109/2/100,C109*$R$4/100),2)</f>
        <v>11.16</v>
      </c>
      <c r="J109" s="11">
        <f t="shared" si="10"/>
        <v>39.18</v>
      </c>
      <c r="K109" s="11">
        <f t="shared" si="10"/>
        <v>13.89</v>
      </c>
      <c r="L109" s="21">
        <f t="shared" si="11"/>
        <v>5.82</v>
      </c>
      <c r="M109" s="21">
        <f t="shared" si="12"/>
        <v>0</v>
      </c>
    </row>
    <row r="110" spans="1:13" x14ac:dyDescent="0.25">
      <c r="A110" s="12">
        <v>41747</v>
      </c>
      <c r="B110" s="17">
        <f t="shared" si="7"/>
        <v>5</v>
      </c>
      <c r="C110" s="13">
        <v>104</v>
      </c>
      <c r="D110" s="13">
        <f t="shared" si="13"/>
        <v>45</v>
      </c>
      <c r="E110" s="13">
        <f t="shared" si="13"/>
        <v>13.89</v>
      </c>
      <c r="F110" s="10" t="b">
        <f t="shared" si="8"/>
        <v>0</v>
      </c>
      <c r="G110" s="14" t="str">
        <f>IF('4'!$E110&gt;15,"LPG","PL")</f>
        <v>PL</v>
      </c>
      <c r="H110" s="11">
        <f t="shared" si="9"/>
        <v>3.12</v>
      </c>
      <c r="I110" s="11">
        <f>ROUND(IF(G110="PL",$R$4*C110/2/100,C110*$R$4/100),2)</f>
        <v>4.68</v>
      </c>
      <c r="J110" s="11">
        <f t="shared" si="10"/>
        <v>41.88</v>
      </c>
      <c r="K110" s="11">
        <f t="shared" si="10"/>
        <v>9.2100000000000009</v>
      </c>
      <c r="L110" s="21">
        <f t="shared" si="11"/>
        <v>0</v>
      </c>
      <c r="M110" s="21">
        <f t="shared" si="12"/>
        <v>0</v>
      </c>
    </row>
    <row r="111" spans="1:13" x14ac:dyDescent="0.25">
      <c r="A111" s="9">
        <v>41748</v>
      </c>
      <c r="B111" s="17">
        <f t="shared" si="7"/>
        <v>6</v>
      </c>
      <c r="C111" s="10">
        <v>20</v>
      </c>
      <c r="D111" s="13">
        <f t="shared" si="13"/>
        <v>41.88</v>
      </c>
      <c r="E111" s="13">
        <f t="shared" si="13"/>
        <v>9.2100000000000009</v>
      </c>
      <c r="F111" s="10" t="b">
        <f t="shared" si="8"/>
        <v>0</v>
      </c>
      <c r="G111" s="11" t="str">
        <f>IF('4'!$E111&gt;15,"LPG","PL")</f>
        <v>PL</v>
      </c>
      <c r="H111" s="11">
        <f t="shared" si="9"/>
        <v>0.6</v>
      </c>
      <c r="I111" s="11">
        <f>ROUND(IF(G111="PL",$R$4*C111/2/100,C111*$R$4/100),2)</f>
        <v>0.9</v>
      </c>
      <c r="J111" s="11">
        <f t="shared" si="10"/>
        <v>41.28</v>
      </c>
      <c r="K111" s="11">
        <f t="shared" si="10"/>
        <v>8.31</v>
      </c>
      <c r="L111" s="21">
        <f t="shared" si="11"/>
        <v>0</v>
      </c>
      <c r="M111" s="21">
        <f t="shared" si="12"/>
        <v>0</v>
      </c>
    </row>
    <row r="112" spans="1:13" x14ac:dyDescent="0.25">
      <c r="A112" s="12">
        <v>41749</v>
      </c>
      <c r="B112" s="17">
        <f t="shared" si="7"/>
        <v>7</v>
      </c>
      <c r="C112" s="13">
        <v>68</v>
      </c>
      <c r="D112" s="13">
        <f t="shared" si="13"/>
        <v>41.28</v>
      </c>
      <c r="E112" s="13">
        <f t="shared" si="13"/>
        <v>8.31</v>
      </c>
      <c r="F112" s="10" t="b">
        <f t="shared" si="8"/>
        <v>0</v>
      </c>
      <c r="G112" s="14" t="str">
        <f>IF('4'!$E112&gt;15,"LPG","PL")</f>
        <v>PL</v>
      </c>
      <c r="H112" s="11">
        <f t="shared" si="9"/>
        <v>2.04</v>
      </c>
      <c r="I112" s="11">
        <f>ROUND(IF(G112="PL",$R$4*C112/2/100,C112*$R$4/100),2)</f>
        <v>3.06</v>
      </c>
      <c r="J112" s="11">
        <f t="shared" si="10"/>
        <v>39.24</v>
      </c>
      <c r="K112" s="11">
        <f t="shared" si="10"/>
        <v>5.25</v>
      </c>
      <c r="L112" s="21">
        <f t="shared" si="11"/>
        <v>0</v>
      </c>
      <c r="M112" s="21">
        <f t="shared" si="12"/>
        <v>0</v>
      </c>
    </row>
    <row r="113" spans="1:13" x14ac:dyDescent="0.25">
      <c r="A113" s="9">
        <v>41750</v>
      </c>
      <c r="B113" s="17">
        <f t="shared" si="7"/>
        <v>1</v>
      </c>
      <c r="C113" s="10">
        <v>25</v>
      </c>
      <c r="D113" s="13">
        <f t="shared" si="13"/>
        <v>39.24</v>
      </c>
      <c r="E113" s="13">
        <f t="shared" si="13"/>
        <v>5.25</v>
      </c>
      <c r="F113" s="10" t="b">
        <f t="shared" si="8"/>
        <v>0</v>
      </c>
      <c r="G113" s="11" t="str">
        <f>IF('4'!$E113&gt;15,"LPG","PL")</f>
        <v>PL</v>
      </c>
      <c r="H113" s="11">
        <f t="shared" si="9"/>
        <v>0.75</v>
      </c>
      <c r="I113" s="11">
        <f>ROUND(IF(G113="PL",$R$4*C113/2/100,C113*$R$4/100),2)</f>
        <v>1.1299999999999999</v>
      </c>
      <c r="J113" s="11">
        <f t="shared" si="10"/>
        <v>38.49</v>
      </c>
      <c r="K113" s="11">
        <f t="shared" si="10"/>
        <v>4.12</v>
      </c>
      <c r="L113" s="21">
        <f t="shared" si="11"/>
        <v>0</v>
      </c>
      <c r="M113" s="21">
        <f t="shared" si="12"/>
        <v>25.88</v>
      </c>
    </row>
    <row r="114" spans="1:13" x14ac:dyDescent="0.25">
      <c r="A114" s="12">
        <v>41751</v>
      </c>
      <c r="B114" s="17">
        <f t="shared" si="7"/>
        <v>2</v>
      </c>
      <c r="C114" s="13">
        <v>93</v>
      </c>
      <c r="D114" s="13">
        <f t="shared" si="13"/>
        <v>38.49</v>
      </c>
      <c r="E114" s="13">
        <f t="shared" si="13"/>
        <v>30</v>
      </c>
      <c r="F114" s="10" t="b">
        <f t="shared" si="8"/>
        <v>0</v>
      </c>
      <c r="G114" s="14" t="str">
        <f>IF('4'!$E114&gt;15,"LPG","PL")</f>
        <v>LPG</v>
      </c>
      <c r="H114" s="11">
        <f t="shared" si="9"/>
        <v>0</v>
      </c>
      <c r="I114" s="11">
        <f>ROUND(IF(G114="PL",$R$4*C114/2/100,C114*$R$4/100),2)</f>
        <v>8.3699999999999992</v>
      </c>
      <c r="J114" s="11">
        <f t="shared" si="10"/>
        <v>38.49</v>
      </c>
      <c r="K114" s="11">
        <f t="shared" si="10"/>
        <v>21.630000000000003</v>
      </c>
      <c r="L114" s="21">
        <f t="shared" si="11"/>
        <v>0</v>
      </c>
      <c r="M114" s="21">
        <f t="shared" si="12"/>
        <v>0</v>
      </c>
    </row>
    <row r="115" spans="1:13" x14ac:dyDescent="0.25">
      <c r="A115" s="9">
        <v>41752</v>
      </c>
      <c r="B115" s="17">
        <f t="shared" si="7"/>
        <v>3</v>
      </c>
      <c r="C115" s="10">
        <v>49</v>
      </c>
      <c r="D115" s="13">
        <f t="shared" si="13"/>
        <v>38.49</v>
      </c>
      <c r="E115" s="13">
        <f t="shared" si="13"/>
        <v>21.630000000000003</v>
      </c>
      <c r="F115" s="10" t="b">
        <f t="shared" si="8"/>
        <v>0</v>
      </c>
      <c r="G115" s="11" t="str">
        <f>IF('4'!$E115&gt;15,"LPG","PL")</f>
        <v>LPG</v>
      </c>
      <c r="H115" s="11">
        <f t="shared" si="9"/>
        <v>0</v>
      </c>
      <c r="I115" s="11">
        <f>ROUND(IF(G115="PL",$R$4*C115/2/100,C115*$R$4/100),2)</f>
        <v>4.41</v>
      </c>
      <c r="J115" s="11">
        <f t="shared" si="10"/>
        <v>38.49</v>
      </c>
      <c r="K115" s="11">
        <f t="shared" si="10"/>
        <v>17.220000000000002</v>
      </c>
      <c r="L115" s="21">
        <f t="shared" si="11"/>
        <v>0</v>
      </c>
      <c r="M115" s="21">
        <f t="shared" si="12"/>
        <v>0</v>
      </c>
    </row>
    <row r="116" spans="1:13" x14ac:dyDescent="0.25">
      <c r="A116" s="12">
        <v>41753</v>
      </c>
      <c r="B116" s="17">
        <f t="shared" si="7"/>
        <v>4</v>
      </c>
      <c r="C116" s="13">
        <v>29</v>
      </c>
      <c r="D116" s="13">
        <f t="shared" si="13"/>
        <v>38.49</v>
      </c>
      <c r="E116" s="13">
        <f t="shared" si="13"/>
        <v>17.220000000000002</v>
      </c>
      <c r="F116" s="10" t="b">
        <f t="shared" si="8"/>
        <v>0</v>
      </c>
      <c r="G116" s="14" t="str">
        <f>IF('4'!$E116&gt;15,"LPG","PL")</f>
        <v>LPG</v>
      </c>
      <c r="H116" s="11">
        <f t="shared" si="9"/>
        <v>0</v>
      </c>
      <c r="I116" s="11">
        <f>ROUND(IF(G116="PL",$R$4*C116/2/100,C116*$R$4/100),2)</f>
        <v>2.61</v>
      </c>
      <c r="J116" s="11">
        <f t="shared" si="10"/>
        <v>38.49</v>
      </c>
      <c r="K116" s="11">
        <f t="shared" si="10"/>
        <v>14.610000000000003</v>
      </c>
      <c r="L116" s="21">
        <f t="shared" si="11"/>
        <v>6.509999999999998</v>
      </c>
      <c r="M116" s="21">
        <f t="shared" si="12"/>
        <v>0</v>
      </c>
    </row>
    <row r="117" spans="1:13" x14ac:dyDescent="0.25">
      <c r="A117" s="9">
        <v>41754</v>
      </c>
      <c r="B117" s="17">
        <f t="shared" si="7"/>
        <v>5</v>
      </c>
      <c r="C117" s="10">
        <v>59</v>
      </c>
      <c r="D117" s="13">
        <f t="shared" si="13"/>
        <v>45</v>
      </c>
      <c r="E117" s="13">
        <f t="shared" si="13"/>
        <v>14.610000000000003</v>
      </c>
      <c r="F117" s="10" t="b">
        <f t="shared" si="8"/>
        <v>0</v>
      </c>
      <c r="G117" s="11" t="str">
        <f>IF('4'!$E117&gt;15,"LPG","PL")</f>
        <v>PL</v>
      </c>
      <c r="H117" s="11">
        <f t="shared" si="9"/>
        <v>1.77</v>
      </c>
      <c r="I117" s="11">
        <f>ROUND(IF(G117="PL",$R$4*C117/2/100,C117*$R$4/100),2)</f>
        <v>2.66</v>
      </c>
      <c r="J117" s="11">
        <f t="shared" si="10"/>
        <v>43.23</v>
      </c>
      <c r="K117" s="11">
        <f t="shared" si="10"/>
        <v>11.950000000000003</v>
      </c>
      <c r="L117" s="21">
        <f t="shared" si="11"/>
        <v>0</v>
      </c>
      <c r="M117" s="21">
        <f t="shared" si="12"/>
        <v>0</v>
      </c>
    </row>
    <row r="118" spans="1:13" x14ac:dyDescent="0.25">
      <c r="A118" s="12">
        <v>41755</v>
      </c>
      <c r="B118" s="17">
        <f t="shared" si="7"/>
        <v>6</v>
      </c>
      <c r="C118" s="13">
        <v>65</v>
      </c>
      <c r="D118" s="13">
        <f t="shared" si="13"/>
        <v>43.23</v>
      </c>
      <c r="E118" s="13">
        <f t="shared" si="13"/>
        <v>11.950000000000003</v>
      </c>
      <c r="F118" s="10" t="b">
        <f t="shared" si="8"/>
        <v>0</v>
      </c>
      <c r="G118" s="14" t="str">
        <f>IF('4'!$E118&gt;15,"LPG","PL")</f>
        <v>PL</v>
      </c>
      <c r="H118" s="11">
        <f t="shared" si="9"/>
        <v>1.95</v>
      </c>
      <c r="I118" s="11">
        <f>ROUND(IF(G118="PL",$R$4*C118/2/100,C118*$R$4/100),2)</f>
        <v>2.93</v>
      </c>
      <c r="J118" s="11">
        <f t="shared" si="10"/>
        <v>41.279999999999994</v>
      </c>
      <c r="K118" s="11">
        <f t="shared" si="10"/>
        <v>9.0200000000000031</v>
      </c>
      <c r="L118" s="21">
        <f t="shared" si="11"/>
        <v>0</v>
      </c>
      <c r="M118" s="21">
        <f t="shared" si="12"/>
        <v>0</v>
      </c>
    </row>
    <row r="119" spans="1:13" x14ac:dyDescent="0.25">
      <c r="A119" s="9">
        <v>41756</v>
      </c>
      <c r="B119" s="17">
        <f t="shared" si="7"/>
        <v>7</v>
      </c>
      <c r="C119" s="10">
        <v>25</v>
      </c>
      <c r="D119" s="13">
        <f t="shared" si="13"/>
        <v>41.279999999999994</v>
      </c>
      <c r="E119" s="13">
        <f t="shared" si="13"/>
        <v>9.0200000000000031</v>
      </c>
      <c r="F119" s="10" t="b">
        <f t="shared" si="8"/>
        <v>0</v>
      </c>
      <c r="G119" s="11" t="str">
        <f>IF('4'!$E119&gt;15,"LPG","PL")</f>
        <v>PL</v>
      </c>
      <c r="H119" s="11">
        <f t="shared" si="9"/>
        <v>0.75</v>
      </c>
      <c r="I119" s="11">
        <f>ROUND(IF(G119="PL",$R$4*C119/2/100,C119*$R$4/100),2)</f>
        <v>1.1299999999999999</v>
      </c>
      <c r="J119" s="11">
        <f t="shared" si="10"/>
        <v>40.529999999999994</v>
      </c>
      <c r="K119" s="11">
        <f t="shared" si="10"/>
        <v>7.8900000000000032</v>
      </c>
      <c r="L119" s="21">
        <f t="shared" si="11"/>
        <v>0</v>
      </c>
      <c r="M119" s="21">
        <f t="shared" si="12"/>
        <v>0</v>
      </c>
    </row>
    <row r="120" spans="1:13" x14ac:dyDescent="0.25">
      <c r="A120" s="12">
        <v>41757</v>
      </c>
      <c r="B120" s="17">
        <f t="shared" si="7"/>
        <v>1</v>
      </c>
      <c r="C120" s="13">
        <v>3</v>
      </c>
      <c r="D120" s="13">
        <f t="shared" si="13"/>
        <v>40.529999999999994</v>
      </c>
      <c r="E120" s="13">
        <f t="shared" si="13"/>
        <v>7.8900000000000032</v>
      </c>
      <c r="F120" s="10" t="b">
        <f t="shared" si="8"/>
        <v>0</v>
      </c>
      <c r="G120" s="14" t="str">
        <f>IF('4'!$E120&gt;15,"LPG","PL")</f>
        <v>PL</v>
      </c>
      <c r="H120" s="11">
        <f t="shared" si="9"/>
        <v>0.09</v>
      </c>
      <c r="I120" s="11">
        <f>ROUND(IF(G120="PL",$R$4*C120/2/100,C120*$R$4/100),2)</f>
        <v>0.14000000000000001</v>
      </c>
      <c r="J120" s="11">
        <f t="shared" si="10"/>
        <v>40.439999999999991</v>
      </c>
      <c r="K120" s="11">
        <f t="shared" si="10"/>
        <v>7.7500000000000036</v>
      </c>
      <c r="L120" s="21">
        <f t="shared" si="11"/>
        <v>0</v>
      </c>
      <c r="M120" s="21">
        <f t="shared" si="12"/>
        <v>0</v>
      </c>
    </row>
    <row r="121" spans="1:13" x14ac:dyDescent="0.25">
      <c r="A121" s="9">
        <v>41758</v>
      </c>
      <c r="B121" s="17">
        <f t="shared" si="7"/>
        <v>2</v>
      </c>
      <c r="C121" s="10">
        <v>58</v>
      </c>
      <c r="D121" s="13">
        <f t="shared" si="13"/>
        <v>40.439999999999991</v>
      </c>
      <c r="E121" s="13">
        <f t="shared" si="13"/>
        <v>7.7500000000000036</v>
      </c>
      <c r="F121" s="10" t="b">
        <f t="shared" si="8"/>
        <v>0</v>
      </c>
      <c r="G121" s="11" t="str">
        <f>IF('4'!$E121&gt;15,"LPG","PL")</f>
        <v>PL</v>
      </c>
      <c r="H121" s="11">
        <f t="shared" si="9"/>
        <v>1.74</v>
      </c>
      <c r="I121" s="11">
        <f>ROUND(IF(G121="PL",$R$4*C121/2/100,C121*$R$4/100),2)</f>
        <v>2.61</v>
      </c>
      <c r="J121" s="11">
        <f t="shared" si="10"/>
        <v>38.699999999999989</v>
      </c>
      <c r="K121" s="11">
        <f t="shared" si="10"/>
        <v>5.1400000000000041</v>
      </c>
      <c r="L121" s="21">
        <f t="shared" si="11"/>
        <v>0</v>
      </c>
      <c r="M121" s="21">
        <f t="shared" si="12"/>
        <v>0</v>
      </c>
    </row>
    <row r="122" spans="1:13" x14ac:dyDescent="0.25">
      <c r="A122" s="12">
        <v>41759</v>
      </c>
      <c r="B122" s="17">
        <f t="shared" si="7"/>
        <v>3</v>
      </c>
      <c r="C122" s="13">
        <v>35</v>
      </c>
      <c r="D122" s="13">
        <f t="shared" si="13"/>
        <v>38.699999999999989</v>
      </c>
      <c r="E122" s="13">
        <f t="shared" si="13"/>
        <v>5.1400000000000041</v>
      </c>
      <c r="F122" s="10" t="b">
        <f t="shared" si="8"/>
        <v>1</v>
      </c>
      <c r="G122" s="14" t="str">
        <f>IF('4'!$E122&gt;15,"LPG","PL")</f>
        <v>PL</v>
      </c>
      <c r="H122" s="11">
        <f t="shared" si="9"/>
        <v>1.05</v>
      </c>
      <c r="I122" s="11">
        <f>ROUND(IF(G122="PL",$R$4*C122/2/100,C122*$R$4/100),2)</f>
        <v>1.58</v>
      </c>
      <c r="J122" s="11">
        <f t="shared" si="10"/>
        <v>37.649999999999991</v>
      </c>
      <c r="K122" s="11">
        <f t="shared" si="10"/>
        <v>3.5600000000000041</v>
      </c>
      <c r="L122" s="21">
        <f t="shared" si="11"/>
        <v>0</v>
      </c>
      <c r="M122" s="21">
        <f t="shared" si="12"/>
        <v>26.439999999999998</v>
      </c>
    </row>
    <row r="123" spans="1:13" x14ac:dyDescent="0.25">
      <c r="A123" s="9">
        <v>41760</v>
      </c>
      <c r="B123" s="17">
        <f t="shared" si="7"/>
        <v>4</v>
      </c>
      <c r="C123" s="10">
        <v>146</v>
      </c>
      <c r="D123" s="13">
        <f t="shared" si="13"/>
        <v>37.649999999999991</v>
      </c>
      <c r="E123" s="13">
        <f t="shared" si="13"/>
        <v>30</v>
      </c>
      <c r="F123" s="10" t="b">
        <f t="shared" si="8"/>
        <v>0</v>
      </c>
      <c r="G123" s="11" t="str">
        <f>IF('4'!$E123&gt;15,"LPG","PL")</f>
        <v>LPG</v>
      </c>
      <c r="H123" s="11">
        <f t="shared" si="9"/>
        <v>0</v>
      </c>
      <c r="I123" s="11">
        <f>ROUND(IF(G123="PL",$R$4*C123/2/100,C123*$R$4/100),2)</f>
        <v>13.14</v>
      </c>
      <c r="J123" s="11">
        <f t="shared" si="10"/>
        <v>37.649999999999991</v>
      </c>
      <c r="K123" s="11">
        <f t="shared" si="10"/>
        <v>16.86</v>
      </c>
      <c r="L123" s="21">
        <f t="shared" si="11"/>
        <v>7.3500000000000085</v>
      </c>
      <c r="M123" s="21">
        <f t="shared" si="12"/>
        <v>0</v>
      </c>
    </row>
    <row r="124" spans="1:13" x14ac:dyDescent="0.25">
      <c r="A124" s="12">
        <v>41761</v>
      </c>
      <c r="B124" s="17">
        <f t="shared" si="7"/>
        <v>5</v>
      </c>
      <c r="C124" s="13">
        <v>45</v>
      </c>
      <c r="D124" s="13">
        <f t="shared" si="13"/>
        <v>45</v>
      </c>
      <c r="E124" s="13">
        <f t="shared" si="13"/>
        <v>16.86</v>
      </c>
      <c r="F124" s="10" t="b">
        <f t="shared" si="8"/>
        <v>0</v>
      </c>
      <c r="G124" s="14" t="str">
        <f>IF('4'!$E124&gt;15,"LPG","PL")</f>
        <v>LPG</v>
      </c>
      <c r="H124" s="11">
        <f t="shared" si="9"/>
        <v>0</v>
      </c>
      <c r="I124" s="11">
        <f>ROUND(IF(G124="PL",$R$4*C124/2/100,C124*$R$4/100),2)</f>
        <v>4.05</v>
      </c>
      <c r="J124" s="11">
        <f t="shared" si="10"/>
        <v>45</v>
      </c>
      <c r="K124" s="11">
        <f t="shared" si="10"/>
        <v>12.809999999999999</v>
      </c>
      <c r="L124" s="21">
        <f t="shared" si="11"/>
        <v>0</v>
      </c>
      <c r="M124" s="21">
        <f t="shared" si="12"/>
        <v>0</v>
      </c>
    </row>
    <row r="125" spans="1:13" x14ac:dyDescent="0.25">
      <c r="A125" s="9">
        <v>41762</v>
      </c>
      <c r="B125" s="17">
        <f t="shared" si="7"/>
        <v>6</v>
      </c>
      <c r="C125" s="10">
        <v>127</v>
      </c>
      <c r="D125" s="13">
        <f t="shared" si="13"/>
        <v>45</v>
      </c>
      <c r="E125" s="13">
        <f t="shared" si="13"/>
        <v>12.809999999999999</v>
      </c>
      <c r="F125" s="10" t="b">
        <f t="shared" si="8"/>
        <v>0</v>
      </c>
      <c r="G125" s="11" t="str">
        <f>IF('4'!$E125&gt;15,"LPG","PL")</f>
        <v>PL</v>
      </c>
      <c r="H125" s="11">
        <f t="shared" si="9"/>
        <v>3.81</v>
      </c>
      <c r="I125" s="11">
        <f>ROUND(IF(G125="PL",$R$4*C125/2/100,C125*$R$4/100),2)</f>
        <v>5.72</v>
      </c>
      <c r="J125" s="11">
        <f t="shared" si="10"/>
        <v>41.19</v>
      </c>
      <c r="K125" s="11">
        <f t="shared" si="10"/>
        <v>7.089999999999999</v>
      </c>
      <c r="L125" s="21">
        <f t="shared" si="11"/>
        <v>0</v>
      </c>
      <c r="M125" s="21">
        <f t="shared" si="12"/>
        <v>0</v>
      </c>
    </row>
    <row r="126" spans="1:13" x14ac:dyDescent="0.25">
      <c r="A126" s="12">
        <v>41763</v>
      </c>
      <c r="B126" s="17">
        <f t="shared" si="7"/>
        <v>7</v>
      </c>
      <c r="C126" s="13">
        <v>48</v>
      </c>
      <c r="D126" s="13">
        <f t="shared" si="13"/>
        <v>41.19</v>
      </c>
      <c r="E126" s="13">
        <f t="shared" si="13"/>
        <v>7.089999999999999</v>
      </c>
      <c r="F126" s="10" t="b">
        <f t="shared" si="8"/>
        <v>0</v>
      </c>
      <c r="G126" s="14" t="str">
        <f>IF('4'!$E126&gt;15,"LPG","PL")</f>
        <v>PL</v>
      </c>
      <c r="H126" s="11">
        <f t="shared" si="9"/>
        <v>1.44</v>
      </c>
      <c r="I126" s="11">
        <f>ROUND(IF(G126="PL",$R$4*C126/2/100,C126*$R$4/100),2)</f>
        <v>2.16</v>
      </c>
      <c r="J126" s="11">
        <f t="shared" si="10"/>
        <v>39.75</v>
      </c>
      <c r="K126" s="11">
        <f t="shared" si="10"/>
        <v>4.9299999999999988</v>
      </c>
      <c r="L126" s="21">
        <f t="shared" si="11"/>
        <v>0</v>
      </c>
      <c r="M126" s="21">
        <f t="shared" si="12"/>
        <v>25.07</v>
      </c>
    </row>
    <row r="127" spans="1:13" x14ac:dyDescent="0.25">
      <c r="A127" s="9">
        <v>41764</v>
      </c>
      <c r="B127" s="17">
        <f t="shared" si="7"/>
        <v>1</v>
      </c>
      <c r="C127" s="10">
        <v>128</v>
      </c>
      <c r="D127" s="13">
        <f t="shared" si="13"/>
        <v>39.75</v>
      </c>
      <c r="E127" s="13">
        <f t="shared" si="13"/>
        <v>30</v>
      </c>
      <c r="F127" s="10" t="b">
        <f t="shared" si="8"/>
        <v>0</v>
      </c>
      <c r="G127" s="11" t="str">
        <f>IF('4'!$E127&gt;15,"LPG","PL")</f>
        <v>LPG</v>
      </c>
      <c r="H127" s="11">
        <f t="shared" si="9"/>
        <v>0</v>
      </c>
      <c r="I127" s="11">
        <f>ROUND(IF(G127="PL",$R$4*C127/2/100,C127*$R$4/100),2)</f>
        <v>11.52</v>
      </c>
      <c r="J127" s="11">
        <f t="shared" si="10"/>
        <v>39.75</v>
      </c>
      <c r="K127" s="11">
        <f t="shared" si="10"/>
        <v>18.48</v>
      </c>
      <c r="L127" s="21">
        <f t="shared" si="11"/>
        <v>0</v>
      </c>
      <c r="M127" s="21">
        <f t="shared" si="12"/>
        <v>0</v>
      </c>
    </row>
    <row r="128" spans="1:13" x14ac:dyDescent="0.25">
      <c r="A128" s="12">
        <v>41765</v>
      </c>
      <c r="B128" s="17">
        <f t="shared" si="7"/>
        <v>2</v>
      </c>
      <c r="C128" s="13">
        <v>115</v>
      </c>
      <c r="D128" s="13">
        <f t="shared" si="13"/>
        <v>39.75</v>
      </c>
      <c r="E128" s="13">
        <f t="shared" si="13"/>
        <v>18.48</v>
      </c>
      <c r="F128" s="10" t="b">
        <f t="shared" si="8"/>
        <v>0</v>
      </c>
      <c r="G128" s="14" t="str">
        <f>IF('4'!$E128&gt;15,"LPG","PL")</f>
        <v>LPG</v>
      </c>
      <c r="H128" s="11">
        <f t="shared" si="9"/>
        <v>0</v>
      </c>
      <c r="I128" s="11">
        <f>ROUND(IF(G128="PL",$R$4*C128/2/100,C128*$R$4/100),2)</f>
        <v>10.35</v>
      </c>
      <c r="J128" s="11">
        <f t="shared" si="10"/>
        <v>39.75</v>
      </c>
      <c r="K128" s="11">
        <f t="shared" si="10"/>
        <v>8.1300000000000008</v>
      </c>
      <c r="L128" s="21">
        <f t="shared" si="11"/>
        <v>0</v>
      </c>
      <c r="M128" s="21">
        <f t="shared" si="12"/>
        <v>0</v>
      </c>
    </row>
    <row r="129" spans="1:13" x14ac:dyDescent="0.25">
      <c r="A129" s="9">
        <v>41766</v>
      </c>
      <c r="B129" s="17">
        <f t="shared" si="7"/>
        <v>3</v>
      </c>
      <c r="C129" s="10">
        <v>103</v>
      </c>
      <c r="D129" s="13">
        <f t="shared" si="13"/>
        <v>39.75</v>
      </c>
      <c r="E129" s="13">
        <f t="shared" si="13"/>
        <v>8.1300000000000008</v>
      </c>
      <c r="F129" s="10" t="b">
        <f t="shared" si="8"/>
        <v>0</v>
      </c>
      <c r="G129" s="11" t="str">
        <f>IF('4'!$E129&gt;15,"LPG","PL")</f>
        <v>PL</v>
      </c>
      <c r="H129" s="11">
        <f t="shared" si="9"/>
        <v>3.09</v>
      </c>
      <c r="I129" s="11">
        <f>ROUND(IF(G129="PL",$R$4*C129/2/100,C129*$R$4/100),2)</f>
        <v>4.6399999999999997</v>
      </c>
      <c r="J129" s="11">
        <f t="shared" si="10"/>
        <v>36.659999999999997</v>
      </c>
      <c r="K129" s="11">
        <f t="shared" si="10"/>
        <v>3.4900000000000011</v>
      </c>
      <c r="L129" s="21">
        <f t="shared" si="11"/>
        <v>0</v>
      </c>
      <c r="M129" s="21">
        <f t="shared" si="12"/>
        <v>26.509999999999998</v>
      </c>
    </row>
    <row r="130" spans="1:13" x14ac:dyDescent="0.25">
      <c r="A130" s="12">
        <v>41767</v>
      </c>
      <c r="B130" s="17">
        <f t="shared" si="7"/>
        <v>4</v>
      </c>
      <c r="C130" s="13">
        <v>21</v>
      </c>
      <c r="D130" s="13">
        <f t="shared" si="13"/>
        <v>36.659999999999997</v>
      </c>
      <c r="E130" s="13">
        <f t="shared" si="13"/>
        <v>30</v>
      </c>
      <c r="F130" s="10" t="b">
        <f t="shared" si="8"/>
        <v>0</v>
      </c>
      <c r="G130" s="14" t="str">
        <f>IF('4'!$E130&gt;15,"LPG","PL")</f>
        <v>LPG</v>
      </c>
      <c r="H130" s="11">
        <f t="shared" si="9"/>
        <v>0</v>
      </c>
      <c r="I130" s="11">
        <f>ROUND(IF(G130="PL",$R$4*C130/2/100,C130*$R$4/100),2)</f>
        <v>1.89</v>
      </c>
      <c r="J130" s="11">
        <f t="shared" si="10"/>
        <v>36.659999999999997</v>
      </c>
      <c r="K130" s="11">
        <f t="shared" si="10"/>
        <v>28.11</v>
      </c>
      <c r="L130" s="21">
        <f t="shared" si="11"/>
        <v>8.3400000000000034</v>
      </c>
      <c r="M130" s="21">
        <f t="shared" si="12"/>
        <v>0</v>
      </c>
    </row>
    <row r="131" spans="1:13" x14ac:dyDescent="0.25">
      <c r="A131" s="9">
        <v>41768</v>
      </c>
      <c r="B131" s="17">
        <f t="shared" si="7"/>
        <v>5</v>
      </c>
      <c r="C131" s="10">
        <v>150</v>
      </c>
      <c r="D131" s="13">
        <f t="shared" si="13"/>
        <v>45</v>
      </c>
      <c r="E131" s="13">
        <f t="shared" si="13"/>
        <v>28.11</v>
      </c>
      <c r="F131" s="10" t="b">
        <f t="shared" si="8"/>
        <v>0</v>
      </c>
      <c r="G131" s="11" t="str">
        <f>IF('4'!$E131&gt;15,"LPG","PL")</f>
        <v>LPG</v>
      </c>
      <c r="H131" s="11">
        <f t="shared" si="9"/>
        <v>0</v>
      </c>
      <c r="I131" s="11">
        <f>ROUND(IF(G131="PL",$R$4*C131/2/100,C131*$R$4/100),2)</f>
        <v>13.5</v>
      </c>
      <c r="J131" s="11">
        <f t="shared" si="10"/>
        <v>45</v>
      </c>
      <c r="K131" s="11">
        <f t="shared" si="10"/>
        <v>14.61</v>
      </c>
      <c r="L131" s="21">
        <f t="shared" si="11"/>
        <v>0</v>
      </c>
      <c r="M131" s="21">
        <f t="shared" si="12"/>
        <v>0</v>
      </c>
    </row>
    <row r="132" spans="1:13" x14ac:dyDescent="0.25">
      <c r="A132" s="12">
        <v>41769</v>
      </c>
      <c r="B132" s="17">
        <f t="shared" ref="B132:B195" si="14">WEEKDAY(A132,2)</f>
        <v>6</v>
      </c>
      <c r="C132" s="13">
        <v>49</v>
      </c>
      <c r="D132" s="13">
        <f t="shared" si="13"/>
        <v>45</v>
      </c>
      <c r="E132" s="13">
        <f t="shared" si="13"/>
        <v>14.61</v>
      </c>
      <c r="F132" s="10" t="b">
        <f t="shared" ref="F132:F195" si="15">E132&lt;5.25</f>
        <v>0</v>
      </c>
      <c r="G132" s="14" t="str">
        <f>IF('4'!$E132&gt;15,"LPG","PL")</f>
        <v>PL</v>
      </c>
      <c r="H132" s="11">
        <f t="shared" ref="H132:H195" si="16">ROUND(IF(G132="PL",$R$3*C132/2/100,0),2)</f>
        <v>1.47</v>
      </c>
      <c r="I132" s="11">
        <f>ROUND(IF(G132="PL",$R$4*C132/2/100,C132*$R$4/100),2)</f>
        <v>2.21</v>
      </c>
      <c r="J132" s="11">
        <f t="shared" ref="J132:K195" si="17">D132-H132</f>
        <v>43.53</v>
      </c>
      <c r="K132" s="11">
        <f t="shared" si="17"/>
        <v>12.399999999999999</v>
      </c>
      <c r="L132" s="21">
        <f t="shared" ref="L132:L195" si="18">IF(AND(B132=4,J132&lt;40),$Q$3-J132,0)</f>
        <v>0</v>
      </c>
      <c r="M132" s="21">
        <f t="shared" ref="M132:M195" si="19">IF(K132&lt;5,$Q$4-K132,0)</f>
        <v>0</v>
      </c>
    </row>
    <row r="133" spans="1:13" x14ac:dyDescent="0.25">
      <c r="A133" s="9">
        <v>41770</v>
      </c>
      <c r="B133" s="17">
        <f t="shared" si="14"/>
        <v>7</v>
      </c>
      <c r="C133" s="10">
        <v>20</v>
      </c>
      <c r="D133" s="13">
        <f t="shared" ref="D133:E196" si="20">J132+L132</f>
        <v>43.53</v>
      </c>
      <c r="E133" s="13">
        <f t="shared" si="20"/>
        <v>12.399999999999999</v>
      </c>
      <c r="F133" s="10" t="b">
        <f t="shared" si="15"/>
        <v>0</v>
      </c>
      <c r="G133" s="11" t="str">
        <f>IF('4'!$E133&gt;15,"LPG","PL")</f>
        <v>PL</v>
      </c>
      <c r="H133" s="11">
        <f t="shared" si="16"/>
        <v>0.6</v>
      </c>
      <c r="I133" s="11">
        <f>ROUND(IF(G133="PL",$R$4*C133/2/100,C133*$R$4/100),2)</f>
        <v>0.9</v>
      </c>
      <c r="J133" s="11">
        <f t="shared" si="17"/>
        <v>42.93</v>
      </c>
      <c r="K133" s="11">
        <f t="shared" si="17"/>
        <v>11.499999999999998</v>
      </c>
      <c r="L133" s="21">
        <f t="shared" si="18"/>
        <v>0</v>
      </c>
      <c r="M133" s="21">
        <f t="shared" si="19"/>
        <v>0</v>
      </c>
    </row>
    <row r="134" spans="1:13" x14ac:dyDescent="0.25">
      <c r="A134" s="12">
        <v>41771</v>
      </c>
      <c r="B134" s="17">
        <f t="shared" si="14"/>
        <v>1</v>
      </c>
      <c r="C134" s="13">
        <v>120</v>
      </c>
      <c r="D134" s="13">
        <f t="shared" si="20"/>
        <v>42.93</v>
      </c>
      <c r="E134" s="13">
        <f t="shared" si="20"/>
        <v>11.499999999999998</v>
      </c>
      <c r="F134" s="10" t="b">
        <f t="shared" si="15"/>
        <v>0</v>
      </c>
      <c r="G134" s="14" t="str">
        <f>IF('4'!$E134&gt;15,"LPG","PL")</f>
        <v>PL</v>
      </c>
      <c r="H134" s="11">
        <f t="shared" si="16"/>
        <v>3.6</v>
      </c>
      <c r="I134" s="11">
        <f>ROUND(IF(G134="PL",$R$4*C134/2/100,C134*$R$4/100),2)</f>
        <v>5.4</v>
      </c>
      <c r="J134" s="11">
        <f t="shared" si="17"/>
        <v>39.33</v>
      </c>
      <c r="K134" s="11">
        <f t="shared" si="17"/>
        <v>6.0999999999999979</v>
      </c>
      <c r="L134" s="21">
        <f t="shared" si="18"/>
        <v>0</v>
      </c>
      <c r="M134" s="21">
        <f t="shared" si="19"/>
        <v>0</v>
      </c>
    </row>
    <row r="135" spans="1:13" x14ac:dyDescent="0.25">
      <c r="A135" s="9">
        <v>41772</v>
      </c>
      <c r="B135" s="17">
        <f t="shared" si="14"/>
        <v>2</v>
      </c>
      <c r="C135" s="10">
        <v>39</v>
      </c>
      <c r="D135" s="13">
        <f t="shared" si="20"/>
        <v>39.33</v>
      </c>
      <c r="E135" s="13">
        <f t="shared" si="20"/>
        <v>6.0999999999999979</v>
      </c>
      <c r="F135" s="10" t="b">
        <f t="shared" si="15"/>
        <v>0</v>
      </c>
      <c r="G135" s="11" t="str">
        <f>IF('4'!$E135&gt;15,"LPG","PL")</f>
        <v>PL</v>
      </c>
      <c r="H135" s="11">
        <f t="shared" si="16"/>
        <v>1.17</v>
      </c>
      <c r="I135" s="11">
        <f>ROUND(IF(G135="PL",$R$4*C135/2/100,C135*$R$4/100),2)</f>
        <v>1.76</v>
      </c>
      <c r="J135" s="11">
        <f t="shared" si="17"/>
        <v>38.159999999999997</v>
      </c>
      <c r="K135" s="11">
        <f t="shared" si="17"/>
        <v>4.3399999999999981</v>
      </c>
      <c r="L135" s="21">
        <f t="shared" si="18"/>
        <v>0</v>
      </c>
      <c r="M135" s="21">
        <f t="shared" si="19"/>
        <v>25.660000000000004</v>
      </c>
    </row>
    <row r="136" spans="1:13" x14ac:dyDescent="0.25">
      <c r="A136" s="12">
        <v>41773</v>
      </c>
      <c r="B136" s="17">
        <f t="shared" si="14"/>
        <v>3</v>
      </c>
      <c r="C136" s="13">
        <v>15</v>
      </c>
      <c r="D136" s="13">
        <f t="shared" si="20"/>
        <v>38.159999999999997</v>
      </c>
      <c r="E136" s="13">
        <f t="shared" si="20"/>
        <v>30</v>
      </c>
      <c r="F136" s="10" t="b">
        <f t="shared" si="15"/>
        <v>0</v>
      </c>
      <c r="G136" s="14" t="str">
        <f>IF('4'!$E136&gt;15,"LPG","PL")</f>
        <v>LPG</v>
      </c>
      <c r="H136" s="11">
        <f t="shared" si="16"/>
        <v>0</v>
      </c>
      <c r="I136" s="11">
        <f>ROUND(IF(G136="PL",$R$4*C136/2/100,C136*$R$4/100),2)</f>
        <v>1.35</v>
      </c>
      <c r="J136" s="11">
        <f t="shared" si="17"/>
        <v>38.159999999999997</v>
      </c>
      <c r="K136" s="11">
        <f t="shared" si="17"/>
        <v>28.65</v>
      </c>
      <c r="L136" s="21">
        <f t="shared" si="18"/>
        <v>0</v>
      </c>
      <c r="M136" s="21">
        <f t="shared" si="19"/>
        <v>0</v>
      </c>
    </row>
    <row r="137" spans="1:13" x14ac:dyDescent="0.25">
      <c r="A137" s="9">
        <v>41774</v>
      </c>
      <c r="B137" s="17">
        <f t="shared" si="14"/>
        <v>4</v>
      </c>
      <c r="C137" s="10">
        <v>118</v>
      </c>
      <c r="D137" s="13">
        <f t="shared" si="20"/>
        <v>38.159999999999997</v>
      </c>
      <c r="E137" s="13">
        <f t="shared" si="20"/>
        <v>28.65</v>
      </c>
      <c r="F137" s="10" t="b">
        <f t="shared" si="15"/>
        <v>0</v>
      </c>
      <c r="G137" s="11" t="str">
        <f>IF('4'!$E137&gt;15,"LPG","PL")</f>
        <v>LPG</v>
      </c>
      <c r="H137" s="11">
        <f t="shared" si="16"/>
        <v>0</v>
      </c>
      <c r="I137" s="11">
        <f>ROUND(IF(G137="PL",$R$4*C137/2/100,C137*$R$4/100),2)</f>
        <v>10.62</v>
      </c>
      <c r="J137" s="11">
        <f t="shared" si="17"/>
        <v>38.159999999999997</v>
      </c>
      <c r="K137" s="11">
        <f t="shared" si="17"/>
        <v>18.03</v>
      </c>
      <c r="L137" s="21">
        <f t="shared" si="18"/>
        <v>6.8400000000000034</v>
      </c>
      <c r="M137" s="21">
        <f t="shared" si="19"/>
        <v>0</v>
      </c>
    </row>
    <row r="138" spans="1:13" x14ac:dyDescent="0.25">
      <c r="A138" s="12">
        <v>41775</v>
      </c>
      <c r="B138" s="17">
        <f t="shared" si="14"/>
        <v>5</v>
      </c>
      <c r="C138" s="13">
        <v>37</v>
      </c>
      <c r="D138" s="13">
        <f t="shared" si="20"/>
        <v>45</v>
      </c>
      <c r="E138" s="13">
        <f t="shared" si="20"/>
        <v>18.03</v>
      </c>
      <c r="F138" s="10" t="b">
        <f t="shared" si="15"/>
        <v>0</v>
      </c>
      <c r="G138" s="14" t="str">
        <f>IF('4'!$E138&gt;15,"LPG","PL")</f>
        <v>LPG</v>
      </c>
      <c r="H138" s="11">
        <f t="shared" si="16"/>
        <v>0</v>
      </c>
      <c r="I138" s="11">
        <f>ROUND(IF(G138="PL",$R$4*C138/2/100,C138*$R$4/100),2)</f>
        <v>3.33</v>
      </c>
      <c r="J138" s="11">
        <f t="shared" si="17"/>
        <v>45</v>
      </c>
      <c r="K138" s="11">
        <f t="shared" si="17"/>
        <v>14.700000000000001</v>
      </c>
      <c r="L138" s="21">
        <f t="shared" si="18"/>
        <v>0</v>
      </c>
      <c r="M138" s="21">
        <f t="shared" si="19"/>
        <v>0</v>
      </c>
    </row>
    <row r="139" spans="1:13" x14ac:dyDescent="0.25">
      <c r="A139" s="9">
        <v>41776</v>
      </c>
      <c r="B139" s="17">
        <f t="shared" si="14"/>
        <v>6</v>
      </c>
      <c r="C139" s="10">
        <v>107</v>
      </c>
      <c r="D139" s="13">
        <f t="shared" si="20"/>
        <v>45</v>
      </c>
      <c r="E139" s="13">
        <f t="shared" si="20"/>
        <v>14.700000000000001</v>
      </c>
      <c r="F139" s="10" t="b">
        <f t="shared" si="15"/>
        <v>0</v>
      </c>
      <c r="G139" s="11" t="str">
        <f>IF('4'!$E139&gt;15,"LPG","PL")</f>
        <v>PL</v>
      </c>
      <c r="H139" s="11">
        <f t="shared" si="16"/>
        <v>3.21</v>
      </c>
      <c r="I139" s="11">
        <f>ROUND(IF(G139="PL",$R$4*C139/2/100,C139*$R$4/100),2)</f>
        <v>4.82</v>
      </c>
      <c r="J139" s="11">
        <f t="shared" si="17"/>
        <v>41.79</v>
      </c>
      <c r="K139" s="11">
        <f t="shared" si="17"/>
        <v>9.8800000000000008</v>
      </c>
      <c r="L139" s="21">
        <f t="shared" si="18"/>
        <v>0</v>
      </c>
      <c r="M139" s="21">
        <f t="shared" si="19"/>
        <v>0</v>
      </c>
    </row>
    <row r="140" spans="1:13" x14ac:dyDescent="0.25">
      <c r="A140" s="12">
        <v>41777</v>
      </c>
      <c r="B140" s="17">
        <f t="shared" si="14"/>
        <v>7</v>
      </c>
      <c r="C140" s="13">
        <v>51</v>
      </c>
      <c r="D140" s="13">
        <f t="shared" si="20"/>
        <v>41.79</v>
      </c>
      <c r="E140" s="13">
        <f t="shared" si="20"/>
        <v>9.8800000000000008</v>
      </c>
      <c r="F140" s="10" t="b">
        <f t="shared" si="15"/>
        <v>0</v>
      </c>
      <c r="G140" s="14" t="str">
        <f>IF('4'!$E140&gt;15,"LPG","PL")</f>
        <v>PL</v>
      </c>
      <c r="H140" s="11">
        <f t="shared" si="16"/>
        <v>1.53</v>
      </c>
      <c r="I140" s="11">
        <f>ROUND(IF(G140="PL",$R$4*C140/2/100,C140*$R$4/100),2)</f>
        <v>2.2999999999999998</v>
      </c>
      <c r="J140" s="11">
        <f t="shared" si="17"/>
        <v>40.26</v>
      </c>
      <c r="K140" s="11">
        <f t="shared" si="17"/>
        <v>7.580000000000001</v>
      </c>
      <c r="L140" s="21">
        <f t="shared" si="18"/>
        <v>0</v>
      </c>
      <c r="M140" s="21">
        <f t="shared" si="19"/>
        <v>0</v>
      </c>
    </row>
    <row r="141" spans="1:13" x14ac:dyDescent="0.25">
      <c r="A141" s="9">
        <v>41778</v>
      </c>
      <c r="B141" s="17">
        <f t="shared" si="14"/>
        <v>1</v>
      </c>
      <c r="C141" s="10">
        <v>76</v>
      </c>
      <c r="D141" s="13">
        <f t="shared" si="20"/>
        <v>40.26</v>
      </c>
      <c r="E141" s="13">
        <f t="shared" si="20"/>
        <v>7.580000000000001</v>
      </c>
      <c r="F141" s="10" t="b">
        <f t="shared" si="15"/>
        <v>0</v>
      </c>
      <c r="G141" s="11" t="str">
        <f>IF('4'!$E141&gt;15,"LPG","PL")</f>
        <v>PL</v>
      </c>
      <c r="H141" s="11">
        <f t="shared" si="16"/>
        <v>2.2799999999999998</v>
      </c>
      <c r="I141" s="11">
        <f>ROUND(IF(G141="PL",$R$4*C141/2/100,C141*$R$4/100),2)</f>
        <v>3.42</v>
      </c>
      <c r="J141" s="11">
        <f t="shared" si="17"/>
        <v>37.979999999999997</v>
      </c>
      <c r="K141" s="11">
        <f t="shared" si="17"/>
        <v>4.160000000000001</v>
      </c>
      <c r="L141" s="21">
        <f t="shared" si="18"/>
        <v>0</v>
      </c>
      <c r="M141" s="21">
        <f t="shared" si="19"/>
        <v>25.84</v>
      </c>
    </row>
    <row r="142" spans="1:13" x14ac:dyDescent="0.25">
      <c r="A142" s="12">
        <v>41779</v>
      </c>
      <c r="B142" s="17">
        <f t="shared" si="14"/>
        <v>2</v>
      </c>
      <c r="C142" s="13">
        <v>41</v>
      </c>
      <c r="D142" s="13">
        <f t="shared" si="20"/>
        <v>37.979999999999997</v>
      </c>
      <c r="E142" s="13">
        <f t="shared" si="20"/>
        <v>30</v>
      </c>
      <c r="F142" s="10" t="b">
        <f t="shared" si="15"/>
        <v>0</v>
      </c>
      <c r="G142" s="14" t="str">
        <f>IF('4'!$E142&gt;15,"LPG","PL")</f>
        <v>LPG</v>
      </c>
      <c r="H142" s="11">
        <f t="shared" si="16"/>
        <v>0</v>
      </c>
      <c r="I142" s="11">
        <f>ROUND(IF(G142="PL",$R$4*C142/2/100,C142*$R$4/100),2)</f>
        <v>3.69</v>
      </c>
      <c r="J142" s="11">
        <f t="shared" si="17"/>
        <v>37.979999999999997</v>
      </c>
      <c r="K142" s="11">
        <f t="shared" si="17"/>
        <v>26.31</v>
      </c>
      <c r="L142" s="21">
        <f t="shared" si="18"/>
        <v>0</v>
      </c>
      <c r="M142" s="21">
        <f t="shared" si="19"/>
        <v>0</v>
      </c>
    </row>
    <row r="143" spans="1:13" x14ac:dyDescent="0.25">
      <c r="A143" s="9">
        <v>41780</v>
      </c>
      <c r="B143" s="17">
        <f t="shared" si="14"/>
        <v>3</v>
      </c>
      <c r="C143" s="10">
        <v>149</v>
      </c>
      <c r="D143" s="13">
        <f t="shared" si="20"/>
        <v>37.979999999999997</v>
      </c>
      <c r="E143" s="13">
        <f t="shared" si="20"/>
        <v>26.31</v>
      </c>
      <c r="F143" s="10" t="b">
        <f t="shared" si="15"/>
        <v>0</v>
      </c>
      <c r="G143" s="11" t="str">
        <f>IF('4'!$E143&gt;15,"LPG","PL")</f>
        <v>LPG</v>
      </c>
      <c r="H143" s="11">
        <f t="shared" si="16"/>
        <v>0</v>
      </c>
      <c r="I143" s="11">
        <f>ROUND(IF(G143="PL",$R$4*C143/2/100,C143*$R$4/100),2)</f>
        <v>13.41</v>
      </c>
      <c r="J143" s="11">
        <f t="shared" si="17"/>
        <v>37.979999999999997</v>
      </c>
      <c r="K143" s="11">
        <f t="shared" si="17"/>
        <v>12.899999999999999</v>
      </c>
      <c r="L143" s="21">
        <f t="shared" si="18"/>
        <v>0</v>
      </c>
      <c r="M143" s="21">
        <f t="shared" si="19"/>
        <v>0</v>
      </c>
    </row>
    <row r="144" spans="1:13" x14ac:dyDescent="0.25">
      <c r="A144" s="12">
        <v>41781</v>
      </c>
      <c r="B144" s="17">
        <f t="shared" si="14"/>
        <v>4</v>
      </c>
      <c r="C144" s="13">
        <v>72</v>
      </c>
      <c r="D144" s="13">
        <f t="shared" si="20"/>
        <v>37.979999999999997</v>
      </c>
      <c r="E144" s="13">
        <f t="shared" si="20"/>
        <v>12.899999999999999</v>
      </c>
      <c r="F144" s="10" t="b">
        <f t="shared" si="15"/>
        <v>0</v>
      </c>
      <c r="G144" s="14" t="str">
        <f>IF('4'!$E144&gt;15,"LPG","PL")</f>
        <v>PL</v>
      </c>
      <c r="H144" s="11">
        <f t="shared" si="16"/>
        <v>2.16</v>
      </c>
      <c r="I144" s="11">
        <f>ROUND(IF(G144="PL",$R$4*C144/2/100,C144*$R$4/100),2)</f>
        <v>3.24</v>
      </c>
      <c r="J144" s="11">
        <f t="shared" si="17"/>
        <v>35.819999999999993</v>
      </c>
      <c r="K144" s="11">
        <f t="shared" si="17"/>
        <v>9.6599999999999984</v>
      </c>
      <c r="L144" s="21">
        <f t="shared" si="18"/>
        <v>9.1800000000000068</v>
      </c>
      <c r="M144" s="21">
        <f t="shared" si="19"/>
        <v>0</v>
      </c>
    </row>
    <row r="145" spans="1:13" x14ac:dyDescent="0.25">
      <c r="A145" s="9">
        <v>41782</v>
      </c>
      <c r="B145" s="17">
        <f t="shared" si="14"/>
        <v>5</v>
      </c>
      <c r="C145" s="10">
        <v>83</v>
      </c>
      <c r="D145" s="13">
        <f t="shared" si="20"/>
        <v>45</v>
      </c>
      <c r="E145" s="13">
        <f t="shared" si="20"/>
        <v>9.6599999999999984</v>
      </c>
      <c r="F145" s="10" t="b">
        <f t="shared" si="15"/>
        <v>0</v>
      </c>
      <c r="G145" s="11" t="str">
        <f>IF('4'!$E145&gt;15,"LPG","PL")</f>
        <v>PL</v>
      </c>
      <c r="H145" s="11">
        <f t="shared" si="16"/>
        <v>2.4900000000000002</v>
      </c>
      <c r="I145" s="11">
        <f>ROUND(IF(G145="PL",$R$4*C145/2/100,C145*$R$4/100),2)</f>
        <v>3.74</v>
      </c>
      <c r="J145" s="11">
        <f t="shared" si="17"/>
        <v>42.51</v>
      </c>
      <c r="K145" s="11">
        <f t="shared" si="17"/>
        <v>5.9199999999999982</v>
      </c>
      <c r="L145" s="21">
        <f t="shared" si="18"/>
        <v>0</v>
      </c>
      <c r="M145" s="21">
        <f t="shared" si="19"/>
        <v>0</v>
      </c>
    </row>
    <row r="146" spans="1:13" x14ac:dyDescent="0.25">
      <c r="A146" s="12">
        <v>41783</v>
      </c>
      <c r="B146" s="17">
        <f t="shared" si="14"/>
        <v>6</v>
      </c>
      <c r="C146" s="13">
        <v>101</v>
      </c>
      <c r="D146" s="13">
        <f t="shared" si="20"/>
        <v>42.51</v>
      </c>
      <c r="E146" s="13">
        <f t="shared" si="20"/>
        <v>5.9199999999999982</v>
      </c>
      <c r="F146" s="10" t="b">
        <f t="shared" si="15"/>
        <v>0</v>
      </c>
      <c r="G146" s="14" t="str">
        <f>IF('4'!$E146&gt;15,"LPG","PL")</f>
        <v>PL</v>
      </c>
      <c r="H146" s="11">
        <f t="shared" si="16"/>
        <v>3.03</v>
      </c>
      <c r="I146" s="11">
        <f>ROUND(IF(G146="PL",$R$4*C146/2/100,C146*$R$4/100),2)</f>
        <v>4.55</v>
      </c>
      <c r="J146" s="11">
        <f t="shared" si="17"/>
        <v>39.479999999999997</v>
      </c>
      <c r="K146" s="11">
        <f t="shared" si="17"/>
        <v>1.3699999999999983</v>
      </c>
      <c r="L146" s="21">
        <f t="shared" si="18"/>
        <v>0</v>
      </c>
      <c r="M146" s="21">
        <f t="shared" si="19"/>
        <v>28.630000000000003</v>
      </c>
    </row>
    <row r="147" spans="1:13" x14ac:dyDescent="0.25">
      <c r="A147" s="9">
        <v>41784</v>
      </c>
      <c r="B147" s="17">
        <f t="shared" si="14"/>
        <v>7</v>
      </c>
      <c r="C147" s="10">
        <v>43</v>
      </c>
      <c r="D147" s="13">
        <f t="shared" si="20"/>
        <v>39.479999999999997</v>
      </c>
      <c r="E147" s="13">
        <f t="shared" si="20"/>
        <v>30</v>
      </c>
      <c r="F147" s="10" t="b">
        <f t="shared" si="15"/>
        <v>0</v>
      </c>
      <c r="G147" s="11" t="str">
        <f>IF('4'!$E147&gt;15,"LPG","PL")</f>
        <v>LPG</v>
      </c>
      <c r="H147" s="11">
        <f t="shared" si="16"/>
        <v>0</v>
      </c>
      <c r="I147" s="11">
        <f>ROUND(IF(G147="PL",$R$4*C147/2/100,C147*$R$4/100),2)</f>
        <v>3.87</v>
      </c>
      <c r="J147" s="11">
        <f t="shared" si="17"/>
        <v>39.479999999999997</v>
      </c>
      <c r="K147" s="11">
        <f t="shared" si="17"/>
        <v>26.13</v>
      </c>
      <c r="L147" s="21">
        <f t="shared" si="18"/>
        <v>0</v>
      </c>
      <c r="M147" s="21">
        <f t="shared" si="19"/>
        <v>0</v>
      </c>
    </row>
    <row r="148" spans="1:13" x14ac:dyDescent="0.25">
      <c r="A148" s="12">
        <v>41785</v>
      </c>
      <c r="B148" s="17">
        <f t="shared" si="14"/>
        <v>1</v>
      </c>
      <c r="C148" s="13">
        <v>59</v>
      </c>
      <c r="D148" s="13">
        <f t="shared" si="20"/>
        <v>39.479999999999997</v>
      </c>
      <c r="E148" s="13">
        <f t="shared" si="20"/>
        <v>26.13</v>
      </c>
      <c r="F148" s="10" t="b">
        <f t="shared" si="15"/>
        <v>0</v>
      </c>
      <c r="G148" s="14" t="str">
        <f>IF('4'!$E148&gt;15,"LPG","PL")</f>
        <v>LPG</v>
      </c>
      <c r="H148" s="11">
        <f t="shared" si="16"/>
        <v>0</v>
      </c>
      <c r="I148" s="11">
        <f>ROUND(IF(G148="PL",$R$4*C148/2/100,C148*$R$4/100),2)</f>
        <v>5.31</v>
      </c>
      <c r="J148" s="11">
        <f t="shared" si="17"/>
        <v>39.479999999999997</v>
      </c>
      <c r="K148" s="11">
        <f t="shared" si="17"/>
        <v>20.82</v>
      </c>
      <c r="L148" s="21">
        <f t="shared" si="18"/>
        <v>0</v>
      </c>
      <c r="M148" s="21">
        <f t="shared" si="19"/>
        <v>0</v>
      </c>
    </row>
    <row r="149" spans="1:13" x14ac:dyDescent="0.25">
      <c r="A149" s="9">
        <v>41786</v>
      </c>
      <c r="B149" s="17">
        <f t="shared" si="14"/>
        <v>2</v>
      </c>
      <c r="C149" s="10">
        <v>81</v>
      </c>
      <c r="D149" s="13">
        <f t="shared" si="20"/>
        <v>39.479999999999997</v>
      </c>
      <c r="E149" s="13">
        <f t="shared" si="20"/>
        <v>20.82</v>
      </c>
      <c r="F149" s="10" t="b">
        <f t="shared" si="15"/>
        <v>0</v>
      </c>
      <c r="G149" s="11" t="str">
        <f>IF('4'!$E149&gt;15,"LPG","PL")</f>
        <v>LPG</v>
      </c>
      <c r="H149" s="11">
        <f t="shared" si="16"/>
        <v>0</v>
      </c>
      <c r="I149" s="11">
        <f>ROUND(IF(G149="PL",$R$4*C149/2/100,C149*$R$4/100),2)</f>
        <v>7.29</v>
      </c>
      <c r="J149" s="11">
        <f t="shared" si="17"/>
        <v>39.479999999999997</v>
      </c>
      <c r="K149" s="11">
        <f t="shared" si="17"/>
        <v>13.530000000000001</v>
      </c>
      <c r="L149" s="21">
        <f t="shared" si="18"/>
        <v>0</v>
      </c>
      <c r="M149" s="21">
        <f t="shared" si="19"/>
        <v>0</v>
      </c>
    </row>
    <row r="150" spans="1:13" x14ac:dyDescent="0.25">
      <c r="A150" s="12">
        <v>41787</v>
      </c>
      <c r="B150" s="17">
        <f t="shared" si="14"/>
        <v>3</v>
      </c>
      <c r="C150" s="13">
        <v>89</v>
      </c>
      <c r="D150" s="13">
        <f t="shared" si="20"/>
        <v>39.479999999999997</v>
      </c>
      <c r="E150" s="13">
        <f t="shared" si="20"/>
        <v>13.530000000000001</v>
      </c>
      <c r="F150" s="10" t="b">
        <f t="shared" si="15"/>
        <v>0</v>
      </c>
      <c r="G150" s="14" t="str">
        <f>IF('4'!$E150&gt;15,"LPG","PL")</f>
        <v>PL</v>
      </c>
      <c r="H150" s="11">
        <f t="shared" si="16"/>
        <v>2.67</v>
      </c>
      <c r="I150" s="11">
        <f>ROUND(IF(G150="PL",$R$4*C150/2/100,C150*$R$4/100),2)</f>
        <v>4.01</v>
      </c>
      <c r="J150" s="11">
        <f t="shared" si="17"/>
        <v>36.809999999999995</v>
      </c>
      <c r="K150" s="11">
        <f t="shared" si="17"/>
        <v>9.5200000000000014</v>
      </c>
      <c r="L150" s="21">
        <f t="shared" si="18"/>
        <v>0</v>
      </c>
      <c r="M150" s="21">
        <f t="shared" si="19"/>
        <v>0</v>
      </c>
    </row>
    <row r="151" spans="1:13" x14ac:dyDescent="0.25">
      <c r="A151" s="9">
        <v>41788</v>
      </c>
      <c r="B151" s="17">
        <f t="shared" si="14"/>
        <v>4</v>
      </c>
      <c r="C151" s="10">
        <v>43</v>
      </c>
      <c r="D151" s="13">
        <f t="shared" si="20"/>
        <v>36.809999999999995</v>
      </c>
      <c r="E151" s="13">
        <f t="shared" si="20"/>
        <v>9.5200000000000014</v>
      </c>
      <c r="F151" s="10" t="b">
        <f t="shared" si="15"/>
        <v>0</v>
      </c>
      <c r="G151" s="11" t="str">
        <f>IF('4'!$E151&gt;15,"LPG","PL")</f>
        <v>PL</v>
      </c>
      <c r="H151" s="11">
        <f t="shared" si="16"/>
        <v>1.29</v>
      </c>
      <c r="I151" s="11">
        <f>ROUND(IF(G151="PL",$R$4*C151/2/100,C151*$R$4/100),2)</f>
        <v>1.94</v>
      </c>
      <c r="J151" s="11">
        <f t="shared" si="17"/>
        <v>35.519999999999996</v>
      </c>
      <c r="K151" s="11">
        <f t="shared" si="17"/>
        <v>7.5800000000000018</v>
      </c>
      <c r="L151" s="21">
        <f t="shared" si="18"/>
        <v>9.480000000000004</v>
      </c>
      <c r="M151" s="21">
        <f t="shared" si="19"/>
        <v>0</v>
      </c>
    </row>
    <row r="152" spans="1:13" x14ac:dyDescent="0.25">
      <c r="A152" s="12">
        <v>41789</v>
      </c>
      <c r="B152" s="17">
        <f t="shared" si="14"/>
        <v>5</v>
      </c>
      <c r="C152" s="13">
        <v>67</v>
      </c>
      <c r="D152" s="13">
        <f t="shared" si="20"/>
        <v>45</v>
      </c>
      <c r="E152" s="13">
        <f t="shared" si="20"/>
        <v>7.5800000000000018</v>
      </c>
      <c r="F152" s="10" t="b">
        <f t="shared" si="15"/>
        <v>0</v>
      </c>
      <c r="G152" s="14" t="str">
        <f>IF('4'!$E152&gt;15,"LPG","PL")</f>
        <v>PL</v>
      </c>
      <c r="H152" s="11">
        <f t="shared" si="16"/>
        <v>2.0099999999999998</v>
      </c>
      <c r="I152" s="11">
        <f>ROUND(IF(G152="PL",$R$4*C152/2/100,C152*$R$4/100),2)</f>
        <v>3.02</v>
      </c>
      <c r="J152" s="11">
        <f t="shared" si="17"/>
        <v>42.99</v>
      </c>
      <c r="K152" s="11">
        <f t="shared" si="17"/>
        <v>4.5600000000000023</v>
      </c>
      <c r="L152" s="21">
        <f t="shared" si="18"/>
        <v>0</v>
      </c>
      <c r="M152" s="21">
        <f t="shared" si="19"/>
        <v>25.439999999999998</v>
      </c>
    </row>
    <row r="153" spans="1:13" x14ac:dyDescent="0.25">
      <c r="A153" s="9">
        <v>41790</v>
      </c>
      <c r="B153" s="17">
        <f t="shared" si="14"/>
        <v>6</v>
      </c>
      <c r="C153" s="10">
        <v>122</v>
      </c>
      <c r="D153" s="13">
        <f t="shared" si="20"/>
        <v>42.99</v>
      </c>
      <c r="E153" s="13">
        <f t="shared" si="20"/>
        <v>30</v>
      </c>
      <c r="F153" s="10" t="b">
        <f t="shared" si="15"/>
        <v>0</v>
      </c>
      <c r="G153" s="11" t="str">
        <f>IF('4'!$E153&gt;15,"LPG","PL")</f>
        <v>LPG</v>
      </c>
      <c r="H153" s="11">
        <f t="shared" si="16"/>
        <v>0</v>
      </c>
      <c r="I153" s="11">
        <f>ROUND(IF(G153="PL",$R$4*C153/2/100,C153*$R$4/100),2)</f>
        <v>10.98</v>
      </c>
      <c r="J153" s="11">
        <f t="shared" si="17"/>
        <v>42.99</v>
      </c>
      <c r="K153" s="11">
        <f t="shared" si="17"/>
        <v>19.02</v>
      </c>
      <c r="L153" s="21">
        <f t="shared" si="18"/>
        <v>0</v>
      </c>
      <c r="M153" s="21">
        <f t="shared" si="19"/>
        <v>0</v>
      </c>
    </row>
    <row r="154" spans="1:13" x14ac:dyDescent="0.25">
      <c r="A154" s="12">
        <v>41791</v>
      </c>
      <c r="B154" s="17">
        <f t="shared" si="14"/>
        <v>7</v>
      </c>
      <c r="C154" s="13">
        <v>100</v>
      </c>
      <c r="D154" s="13">
        <f t="shared" si="20"/>
        <v>42.99</v>
      </c>
      <c r="E154" s="13">
        <f t="shared" si="20"/>
        <v>19.02</v>
      </c>
      <c r="F154" s="10" t="b">
        <f t="shared" si="15"/>
        <v>0</v>
      </c>
      <c r="G154" s="14" t="str">
        <f>IF('4'!$E154&gt;15,"LPG","PL")</f>
        <v>LPG</v>
      </c>
      <c r="H154" s="11">
        <f t="shared" si="16"/>
        <v>0</v>
      </c>
      <c r="I154" s="11">
        <f>ROUND(IF(G154="PL",$R$4*C154/2/100,C154*$R$4/100),2)</f>
        <v>9</v>
      </c>
      <c r="J154" s="11">
        <f t="shared" si="17"/>
        <v>42.99</v>
      </c>
      <c r="K154" s="11">
        <f t="shared" si="17"/>
        <v>10.02</v>
      </c>
      <c r="L154" s="21">
        <f t="shared" si="18"/>
        <v>0</v>
      </c>
      <c r="M154" s="21">
        <f t="shared" si="19"/>
        <v>0</v>
      </c>
    </row>
    <row r="155" spans="1:13" x14ac:dyDescent="0.25">
      <c r="A155" s="9">
        <v>41792</v>
      </c>
      <c r="B155" s="17">
        <f t="shared" si="14"/>
        <v>1</v>
      </c>
      <c r="C155" s="10">
        <v>145</v>
      </c>
      <c r="D155" s="13">
        <f t="shared" si="20"/>
        <v>42.99</v>
      </c>
      <c r="E155" s="13">
        <f t="shared" si="20"/>
        <v>10.02</v>
      </c>
      <c r="F155" s="10" t="b">
        <f t="shared" si="15"/>
        <v>0</v>
      </c>
      <c r="G155" s="11" t="str">
        <f>IF('4'!$E155&gt;15,"LPG","PL")</f>
        <v>PL</v>
      </c>
      <c r="H155" s="11">
        <f t="shared" si="16"/>
        <v>4.3499999999999996</v>
      </c>
      <c r="I155" s="11">
        <f>ROUND(IF(G155="PL",$R$4*C155/2/100,C155*$R$4/100),2)</f>
        <v>6.53</v>
      </c>
      <c r="J155" s="11">
        <f t="shared" si="17"/>
        <v>38.64</v>
      </c>
      <c r="K155" s="11">
        <f t="shared" si="17"/>
        <v>3.4899999999999993</v>
      </c>
      <c r="L155" s="21">
        <f t="shared" si="18"/>
        <v>0</v>
      </c>
      <c r="M155" s="21">
        <f t="shared" si="19"/>
        <v>26.51</v>
      </c>
    </row>
    <row r="156" spans="1:13" x14ac:dyDescent="0.25">
      <c r="A156" s="12">
        <v>41793</v>
      </c>
      <c r="B156" s="17">
        <f t="shared" si="14"/>
        <v>2</v>
      </c>
      <c r="C156" s="13">
        <v>36</v>
      </c>
      <c r="D156" s="13">
        <f t="shared" si="20"/>
        <v>38.64</v>
      </c>
      <c r="E156" s="13">
        <f t="shared" si="20"/>
        <v>30</v>
      </c>
      <c r="F156" s="10" t="b">
        <f t="shared" si="15"/>
        <v>0</v>
      </c>
      <c r="G156" s="14" t="str">
        <f>IF('4'!$E156&gt;15,"LPG","PL")</f>
        <v>LPG</v>
      </c>
      <c r="H156" s="11">
        <f t="shared" si="16"/>
        <v>0</v>
      </c>
      <c r="I156" s="11">
        <f>ROUND(IF(G156="PL",$R$4*C156/2/100,C156*$R$4/100),2)</f>
        <v>3.24</v>
      </c>
      <c r="J156" s="11">
        <f t="shared" si="17"/>
        <v>38.64</v>
      </c>
      <c r="K156" s="11">
        <f t="shared" si="17"/>
        <v>26.759999999999998</v>
      </c>
      <c r="L156" s="21">
        <f t="shared" si="18"/>
        <v>0</v>
      </c>
      <c r="M156" s="21">
        <f t="shared" si="19"/>
        <v>0</v>
      </c>
    </row>
    <row r="157" spans="1:13" x14ac:dyDescent="0.25">
      <c r="A157" s="9">
        <v>41794</v>
      </c>
      <c r="B157" s="17">
        <f t="shared" si="14"/>
        <v>3</v>
      </c>
      <c r="C157" s="10">
        <v>75</v>
      </c>
      <c r="D157" s="13">
        <f t="shared" si="20"/>
        <v>38.64</v>
      </c>
      <c r="E157" s="13">
        <f t="shared" si="20"/>
        <v>26.759999999999998</v>
      </c>
      <c r="F157" s="10" t="b">
        <f t="shared" si="15"/>
        <v>0</v>
      </c>
      <c r="G157" s="11" t="str">
        <f>IF('4'!$E157&gt;15,"LPG","PL")</f>
        <v>LPG</v>
      </c>
      <c r="H157" s="11">
        <f t="shared" si="16"/>
        <v>0</v>
      </c>
      <c r="I157" s="11">
        <f>ROUND(IF(G157="PL",$R$4*C157/2/100,C157*$R$4/100),2)</f>
        <v>6.75</v>
      </c>
      <c r="J157" s="11">
        <f t="shared" si="17"/>
        <v>38.64</v>
      </c>
      <c r="K157" s="11">
        <f t="shared" si="17"/>
        <v>20.009999999999998</v>
      </c>
      <c r="L157" s="21">
        <f t="shared" si="18"/>
        <v>0</v>
      </c>
      <c r="M157" s="21">
        <f t="shared" si="19"/>
        <v>0</v>
      </c>
    </row>
    <row r="158" spans="1:13" x14ac:dyDescent="0.25">
      <c r="A158" s="12">
        <v>41795</v>
      </c>
      <c r="B158" s="17">
        <f t="shared" si="14"/>
        <v>4</v>
      </c>
      <c r="C158" s="13">
        <v>132</v>
      </c>
      <c r="D158" s="13">
        <f t="shared" si="20"/>
        <v>38.64</v>
      </c>
      <c r="E158" s="13">
        <f t="shared" si="20"/>
        <v>20.009999999999998</v>
      </c>
      <c r="F158" s="10" t="b">
        <f t="shared" si="15"/>
        <v>0</v>
      </c>
      <c r="G158" s="14" t="str">
        <f>IF('4'!$E158&gt;15,"LPG","PL")</f>
        <v>LPG</v>
      </c>
      <c r="H158" s="11">
        <f t="shared" si="16"/>
        <v>0</v>
      </c>
      <c r="I158" s="11">
        <f>ROUND(IF(G158="PL",$R$4*C158/2/100,C158*$R$4/100),2)</f>
        <v>11.88</v>
      </c>
      <c r="J158" s="11">
        <f t="shared" si="17"/>
        <v>38.64</v>
      </c>
      <c r="K158" s="11">
        <f t="shared" si="17"/>
        <v>8.1299999999999972</v>
      </c>
      <c r="L158" s="21">
        <f t="shared" si="18"/>
        <v>6.3599999999999994</v>
      </c>
      <c r="M158" s="21">
        <f t="shared" si="19"/>
        <v>0</v>
      </c>
    </row>
    <row r="159" spans="1:13" x14ac:dyDescent="0.25">
      <c r="A159" s="9">
        <v>41796</v>
      </c>
      <c r="B159" s="17">
        <f t="shared" si="14"/>
        <v>5</v>
      </c>
      <c r="C159" s="10">
        <v>51</v>
      </c>
      <c r="D159" s="13">
        <f t="shared" si="20"/>
        <v>45</v>
      </c>
      <c r="E159" s="13">
        <f t="shared" si="20"/>
        <v>8.1299999999999972</v>
      </c>
      <c r="F159" s="10" t="b">
        <f t="shared" si="15"/>
        <v>0</v>
      </c>
      <c r="G159" s="11" t="str">
        <f>IF('4'!$E159&gt;15,"LPG","PL")</f>
        <v>PL</v>
      </c>
      <c r="H159" s="11">
        <f t="shared" si="16"/>
        <v>1.53</v>
      </c>
      <c r="I159" s="11">
        <f>ROUND(IF(G159="PL",$R$4*C159/2/100,C159*$R$4/100),2)</f>
        <v>2.2999999999999998</v>
      </c>
      <c r="J159" s="11">
        <f t="shared" si="17"/>
        <v>43.47</v>
      </c>
      <c r="K159" s="11">
        <f t="shared" si="17"/>
        <v>5.8299999999999974</v>
      </c>
      <c r="L159" s="21">
        <f t="shared" si="18"/>
        <v>0</v>
      </c>
      <c r="M159" s="21">
        <f t="shared" si="19"/>
        <v>0</v>
      </c>
    </row>
    <row r="160" spans="1:13" x14ac:dyDescent="0.25">
      <c r="A160" s="12">
        <v>41797</v>
      </c>
      <c r="B160" s="17">
        <f t="shared" si="14"/>
        <v>6</v>
      </c>
      <c r="C160" s="13">
        <v>32</v>
      </c>
      <c r="D160" s="13">
        <f t="shared" si="20"/>
        <v>43.47</v>
      </c>
      <c r="E160" s="13">
        <f t="shared" si="20"/>
        <v>5.8299999999999974</v>
      </c>
      <c r="F160" s="10" t="b">
        <f t="shared" si="15"/>
        <v>0</v>
      </c>
      <c r="G160" s="14" t="str">
        <f>IF('4'!$E160&gt;15,"LPG","PL")</f>
        <v>PL</v>
      </c>
      <c r="H160" s="11">
        <f t="shared" si="16"/>
        <v>0.96</v>
      </c>
      <c r="I160" s="11">
        <f>ROUND(IF(G160="PL",$R$4*C160/2/100,C160*$R$4/100),2)</f>
        <v>1.44</v>
      </c>
      <c r="J160" s="11">
        <f t="shared" si="17"/>
        <v>42.51</v>
      </c>
      <c r="K160" s="11">
        <f t="shared" si="17"/>
        <v>4.389999999999997</v>
      </c>
      <c r="L160" s="21">
        <f t="shared" si="18"/>
        <v>0</v>
      </c>
      <c r="M160" s="21">
        <f t="shared" si="19"/>
        <v>25.610000000000003</v>
      </c>
    </row>
    <row r="161" spans="1:13" x14ac:dyDescent="0.25">
      <c r="A161" s="9">
        <v>41798</v>
      </c>
      <c r="B161" s="17">
        <f t="shared" si="14"/>
        <v>7</v>
      </c>
      <c r="C161" s="10">
        <v>130</v>
      </c>
      <c r="D161" s="13">
        <f t="shared" si="20"/>
        <v>42.51</v>
      </c>
      <c r="E161" s="13">
        <f t="shared" si="20"/>
        <v>30</v>
      </c>
      <c r="F161" s="10" t="b">
        <f t="shared" si="15"/>
        <v>0</v>
      </c>
      <c r="G161" s="11" t="str">
        <f>IF('4'!$E161&gt;15,"LPG","PL")</f>
        <v>LPG</v>
      </c>
      <c r="H161" s="11">
        <f t="shared" si="16"/>
        <v>0</v>
      </c>
      <c r="I161" s="11">
        <f>ROUND(IF(G161="PL",$R$4*C161/2/100,C161*$R$4/100),2)</f>
        <v>11.7</v>
      </c>
      <c r="J161" s="11">
        <f t="shared" si="17"/>
        <v>42.51</v>
      </c>
      <c r="K161" s="11">
        <f t="shared" si="17"/>
        <v>18.3</v>
      </c>
      <c r="L161" s="21">
        <f t="shared" si="18"/>
        <v>0</v>
      </c>
      <c r="M161" s="21">
        <f t="shared" si="19"/>
        <v>0</v>
      </c>
    </row>
    <row r="162" spans="1:13" x14ac:dyDescent="0.25">
      <c r="A162" s="12">
        <v>41799</v>
      </c>
      <c r="B162" s="17">
        <f t="shared" si="14"/>
        <v>1</v>
      </c>
      <c r="C162" s="13">
        <v>25</v>
      </c>
      <c r="D162" s="13">
        <f t="shared" si="20"/>
        <v>42.51</v>
      </c>
      <c r="E162" s="13">
        <f t="shared" si="20"/>
        <v>18.3</v>
      </c>
      <c r="F162" s="10" t="b">
        <f t="shared" si="15"/>
        <v>0</v>
      </c>
      <c r="G162" s="14" t="str">
        <f>IF('4'!$E162&gt;15,"LPG","PL")</f>
        <v>LPG</v>
      </c>
      <c r="H162" s="11">
        <f t="shared" si="16"/>
        <v>0</v>
      </c>
      <c r="I162" s="11">
        <f>ROUND(IF(G162="PL",$R$4*C162/2/100,C162*$R$4/100),2)</f>
        <v>2.25</v>
      </c>
      <c r="J162" s="11">
        <f t="shared" si="17"/>
        <v>42.51</v>
      </c>
      <c r="K162" s="11">
        <f t="shared" si="17"/>
        <v>16.05</v>
      </c>
      <c r="L162" s="21">
        <f t="shared" si="18"/>
        <v>0</v>
      </c>
      <c r="M162" s="21">
        <f t="shared" si="19"/>
        <v>0</v>
      </c>
    </row>
    <row r="163" spans="1:13" x14ac:dyDescent="0.25">
      <c r="A163" s="9">
        <v>41800</v>
      </c>
      <c r="B163" s="17">
        <f t="shared" si="14"/>
        <v>2</v>
      </c>
      <c r="C163" s="10">
        <v>60</v>
      </c>
      <c r="D163" s="13">
        <f t="shared" si="20"/>
        <v>42.51</v>
      </c>
      <c r="E163" s="13">
        <f t="shared" si="20"/>
        <v>16.05</v>
      </c>
      <c r="F163" s="10" t="b">
        <f t="shared" si="15"/>
        <v>0</v>
      </c>
      <c r="G163" s="11" t="str">
        <f>IF('4'!$E163&gt;15,"LPG","PL")</f>
        <v>LPG</v>
      </c>
      <c r="H163" s="11">
        <f t="shared" si="16"/>
        <v>0</v>
      </c>
      <c r="I163" s="11">
        <f>ROUND(IF(G163="PL",$R$4*C163/2/100,C163*$R$4/100),2)</f>
        <v>5.4</v>
      </c>
      <c r="J163" s="11">
        <f t="shared" si="17"/>
        <v>42.51</v>
      </c>
      <c r="K163" s="11">
        <f t="shared" si="17"/>
        <v>10.65</v>
      </c>
      <c r="L163" s="21">
        <f t="shared" si="18"/>
        <v>0</v>
      </c>
      <c r="M163" s="21">
        <f t="shared" si="19"/>
        <v>0</v>
      </c>
    </row>
    <row r="164" spans="1:13" x14ac:dyDescent="0.25">
      <c r="A164" s="12">
        <v>41801</v>
      </c>
      <c r="B164" s="17">
        <f t="shared" si="14"/>
        <v>3</v>
      </c>
      <c r="C164" s="13">
        <v>104</v>
      </c>
      <c r="D164" s="13">
        <f t="shared" si="20"/>
        <v>42.51</v>
      </c>
      <c r="E164" s="13">
        <f t="shared" si="20"/>
        <v>10.65</v>
      </c>
      <c r="F164" s="10" t="b">
        <f t="shared" si="15"/>
        <v>0</v>
      </c>
      <c r="G164" s="14" t="str">
        <f>IF('4'!$E164&gt;15,"LPG","PL")</f>
        <v>PL</v>
      </c>
      <c r="H164" s="11">
        <f t="shared" si="16"/>
        <v>3.12</v>
      </c>
      <c r="I164" s="11">
        <f>ROUND(IF(G164="PL",$R$4*C164/2/100,C164*$R$4/100),2)</f>
        <v>4.68</v>
      </c>
      <c r="J164" s="11">
        <f t="shared" si="17"/>
        <v>39.39</v>
      </c>
      <c r="K164" s="11">
        <f t="shared" si="17"/>
        <v>5.9700000000000006</v>
      </c>
      <c r="L164" s="21">
        <f t="shared" si="18"/>
        <v>0</v>
      </c>
      <c r="M164" s="21">
        <f t="shared" si="19"/>
        <v>0</v>
      </c>
    </row>
    <row r="165" spans="1:13" x14ac:dyDescent="0.25">
      <c r="A165" s="9">
        <v>41802</v>
      </c>
      <c r="B165" s="17">
        <f t="shared" si="14"/>
        <v>4</v>
      </c>
      <c r="C165" s="10">
        <v>118</v>
      </c>
      <c r="D165" s="13">
        <f t="shared" si="20"/>
        <v>39.39</v>
      </c>
      <c r="E165" s="13">
        <f t="shared" si="20"/>
        <v>5.9700000000000006</v>
      </c>
      <c r="F165" s="10" t="b">
        <f t="shared" si="15"/>
        <v>0</v>
      </c>
      <c r="G165" s="11" t="str">
        <f>IF('4'!$E165&gt;15,"LPG","PL")</f>
        <v>PL</v>
      </c>
      <c r="H165" s="11">
        <f t="shared" si="16"/>
        <v>3.54</v>
      </c>
      <c r="I165" s="11">
        <f>ROUND(IF(G165="PL",$R$4*C165/2/100,C165*$R$4/100),2)</f>
        <v>5.31</v>
      </c>
      <c r="J165" s="11">
        <f t="shared" si="17"/>
        <v>35.85</v>
      </c>
      <c r="K165" s="11">
        <f t="shared" si="17"/>
        <v>0.66000000000000103</v>
      </c>
      <c r="L165" s="21">
        <f t="shared" si="18"/>
        <v>9.1499999999999986</v>
      </c>
      <c r="M165" s="21">
        <f t="shared" si="19"/>
        <v>29.34</v>
      </c>
    </row>
    <row r="166" spans="1:13" x14ac:dyDescent="0.25">
      <c r="A166" s="12">
        <v>41803</v>
      </c>
      <c r="B166" s="17">
        <f t="shared" si="14"/>
        <v>5</v>
      </c>
      <c r="C166" s="13">
        <v>35</v>
      </c>
      <c r="D166" s="13">
        <f t="shared" si="20"/>
        <v>45</v>
      </c>
      <c r="E166" s="13">
        <f t="shared" si="20"/>
        <v>30</v>
      </c>
      <c r="F166" s="10" t="b">
        <f t="shared" si="15"/>
        <v>0</v>
      </c>
      <c r="G166" s="14" t="str">
        <f>IF('4'!$E166&gt;15,"LPG","PL")</f>
        <v>LPG</v>
      </c>
      <c r="H166" s="11">
        <f t="shared" si="16"/>
        <v>0</v>
      </c>
      <c r="I166" s="11">
        <f>ROUND(IF(G166="PL",$R$4*C166/2/100,C166*$R$4/100),2)</f>
        <v>3.15</v>
      </c>
      <c r="J166" s="11">
        <f t="shared" si="17"/>
        <v>45</v>
      </c>
      <c r="K166" s="11">
        <f t="shared" si="17"/>
        <v>26.85</v>
      </c>
      <c r="L166" s="21">
        <f t="shared" si="18"/>
        <v>0</v>
      </c>
      <c r="M166" s="21">
        <f t="shared" si="19"/>
        <v>0</v>
      </c>
    </row>
    <row r="167" spans="1:13" x14ac:dyDescent="0.25">
      <c r="A167" s="9">
        <v>41804</v>
      </c>
      <c r="B167" s="17">
        <f t="shared" si="14"/>
        <v>6</v>
      </c>
      <c r="C167" s="10">
        <v>96</v>
      </c>
      <c r="D167" s="13">
        <f t="shared" si="20"/>
        <v>45</v>
      </c>
      <c r="E167" s="13">
        <f t="shared" si="20"/>
        <v>26.85</v>
      </c>
      <c r="F167" s="10" t="b">
        <f t="shared" si="15"/>
        <v>0</v>
      </c>
      <c r="G167" s="11" t="str">
        <f>IF('4'!$E167&gt;15,"LPG","PL")</f>
        <v>LPG</v>
      </c>
      <c r="H167" s="11">
        <f t="shared" si="16"/>
        <v>0</v>
      </c>
      <c r="I167" s="11">
        <f>ROUND(IF(G167="PL",$R$4*C167/2/100,C167*$R$4/100),2)</f>
        <v>8.64</v>
      </c>
      <c r="J167" s="11">
        <f t="shared" si="17"/>
        <v>45</v>
      </c>
      <c r="K167" s="11">
        <f t="shared" si="17"/>
        <v>18.21</v>
      </c>
      <c r="L167" s="21">
        <f t="shared" si="18"/>
        <v>0</v>
      </c>
      <c r="M167" s="21">
        <f t="shared" si="19"/>
        <v>0</v>
      </c>
    </row>
    <row r="168" spans="1:13" x14ac:dyDescent="0.25">
      <c r="A168" s="12">
        <v>41805</v>
      </c>
      <c r="B168" s="17">
        <f t="shared" si="14"/>
        <v>7</v>
      </c>
      <c r="C168" s="13">
        <v>23</v>
      </c>
      <c r="D168" s="13">
        <f t="shared" si="20"/>
        <v>45</v>
      </c>
      <c r="E168" s="13">
        <f t="shared" si="20"/>
        <v>18.21</v>
      </c>
      <c r="F168" s="10" t="b">
        <f t="shared" si="15"/>
        <v>0</v>
      </c>
      <c r="G168" s="14" t="str">
        <f>IF('4'!$E168&gt;15,"LPG","PL")</f>
        <v>LPG</v>
      </c>
      <c r="H168" s="11">
        <f t="shared" si="16"/>
        <v>0</v>
      </c>
      <c r="I168" s="11">
        <f>ROUND(IF(G168="PL",$R$4*C168/2/100,C168*$R$4/100),2)</f>
        <v>2.0699999999999998</v>
      </c>
      <c r="J168" s="11">
        <f t="shared" si="17"/>
        <v>45</v>
      </c>
      <c r="K168" s="11">
        <f t="shared" si="17"/>
        <v>16.14</v>
      </c>
      <c r="L168" s="21">
        <f t="shared" si="18"/>
        <v>0</v>
      </c>
      <c r="M168" s="21">
        <f t="shared" si="19"/>
        <v>0</v>
      </c>
    </row>
    <row r="169" spans="1:13" x14ac:dyDescent="0.25">
      <c r="A169" s="9">
        <v>41806</v>
      </c>
      <c r="B169" s="17">
        <f t="shared" si="14"/>
        <v>1</v>
      </c>
      <c r="C169" s="10">
        <v>109</v>
      </c>
      <c r="D169" s="13">
        <f t="shared" si="20"/>
        <v>45</v>
      </c>
      <c r="E169" s="13">
        <f t="shared" si="20"/>
        <v>16.14</v>
      </c>
      <c r="F169" s="10" t="b">
        <f t="shared" si="15"/>
        <v>0</v>
      </c>
      <c r="G169" s="11" t="str">
        <f>IF('4'!$E169&gt;15,"LPG","PL")</f>
        <v>LPG</v>
      </c>
      <c r="H169" s="11">
        <f t="shared" si="16"/>
        <v>0</v>
      </c>
      <c r="I169" s="11">
        <f>ROUND(IF(G169="PL",$R$4*C169/2/100,C169*$R$4/100),2)</f>
        <v>9.81</v>
      </c>
      <c r="J169" s="11">
        <f t="shared" si="17"/>
        <v>45</v>
      </c>
      <c r="K169" s="11">
        <f t="shared" si="17"/>
        <v>6.33</v>
      </c>
      <c r="L169" s="21">
        <f t="shared" si="18"/>
        <v>0</v>
      </c>
      <c r="M169" s="21">
        <f t="shared" si="19"/>
        <v>0</v>
      </c>
    </row>
    <row r="170" spans="1:13" x14ac:dyDescent="0.25">
      <c r="A170" s="12">
        <v>41807</v>
      </c>
      <c r="B170" s="17">
        <f t="shared" si="14"/>
        <v>2</v>
      </c>
      <c r="C170" s="13">
        <v>39</v>
      </c>
      <c r="D170" s="13">
        <f t="shared" si="20"/>
        <v>45</v>
      </c>
      <c r="E170" s="13">
        <f t="shared" si="20"/>
        <v>6.33</v>
      </c>
      <c r="F170" s="10" t="b">
        <f t="shared" si="15"/>
        <v>0</v>
      </c>
      <c r="G170" s="14" t="str">
        <f>IF('4'!$E170&gt;15,"LPG","PL")</f>
        <v>PL</v>
      </c>
      <c r="H170" s="11">
        <f t="shared" si="16"/>
        <v>1.17</v>
      </c>
      <c r="I170" s="11">
        <f>ROUND(IF(G170="PL",$R$4*C170/2/100,C170*$R$4/100),2)</f>
        <v>1.76</v>
      </c>
      <c r="J170" s="11">
        <f t="shared" si="17"/>
        <v>43.83</v>
      </c>
      <c r="K170" s="11">
        <f t="shared" si="17"/>
        <v>4.57</v>
      </c>
      <c r="L170" s="21">
        <f t="shared" si="18"/>
        <v>0</v>
      </c>
      <c r="M170" s="21">
        <f t="shared" si="19"/>
        <v>25.43</v>
      </c>
    </row>
    <row r="171" spans="1:13" x14ac:dyDescent="0.25">
      <c r="A171" s="9">
        <v>41808</v>
      </c>
      <c r="B171" s="17">
        <f t="shared" si="14"/>
        <v>3</v>
      </c>
      <c r="C171" s="10">
        <v>136</v>
      </c>
      <c r="D171" s="13">
        <f t="shared" si="20"/>
        <v>43.83</v>
      </c>
      <c r="E171" s="13">
        <f t="shared" si="20"/>
        <v>30</v>
      </c>
      <c r="F171" s="10" t="b">
        <f t="shared" si="15"/>
        <v>0</v>
      </c>
      <c r="G171" s="11" t="str">
        <f>IF('4'!$E171&gt;15,"LPG","PL")</f>
        <v>LPG</v>
      </c>
      <c r="H171" s="11">
        <f t="shared" si="16"/>
        <v>0</v>
      </c>
      <c r="I171" s="11">
        <f>ROUND(IF(G171="PL",$R$4*C171/2/100,C171*$R$4/100),2)</f>
        <v>12.24</v>
      </c>
      <c r="J171" s="11">
        <f t="shared" si="17"/>
        <v>43.83</v>
      </c>
      <c r="K171" s="11">
        <f t="shared" si="17"/>
        <v>17.759999999999998</v>
      </c>
      <c r="L171" s="21">
        <f t="shared" si="18"/>
        <v>0</v>
      </c>
      <c r="M171" s="21">
        <f t="shared" si="19"/>
        <v>0</v>
      </c>
    </row>
    <row r="172" spans="1:13" x14ac:dyDescent="0.25">
      <c r="A172" s="12">
        <v>41809</v>
      </c>
      <c r="B172" s="17">
        <f t="shared" si="14"/>
        <v>4</v>
      </c>
      <c r="C172" s="13">
        <v>132</v>
      </c>
      <c r="D172" s="13">
        <f t="shared" si="20"/>
        <v>43.83</v>
      </c>
      <c r="E172" s="13">
        <f t="shared" si="20"/>
        <v>17.759999999999998</v>
      </c>
      <c r="F172" s="10" t="b">
        <f t="shared" si="15"/>
        <v>0</v>
      </c>
      <c r="G172" s="14" t="str">
        <f>IF('4'!$E172&gt;15,"LPG","PL")</f>
        <v>LPG</v>
      </c>
      <c r="H172" s="11">
        <f t="shared" si="16"/>
        <v>0</v>
      </c>
      <c r="I172" s="11">
        <f>ROUND(IF(G172="PL",$R$4*C172/2/100,C172*$R$4/100),2)</f>
        <v>11.88</v>
      </c>
      <c r="J172" s="11">
        <f t="shared" si="17"/>
        <v>43.83</v>
      </c>
      <c r="K172" s="11">
        <f t="shared" si="17"/>
        <v>5.8799999999999972</v>
      </c>
      <c r="L172" s="21">
        <f t="shared" si="18"/>
        <v>0</v>
      </c>
      <c r="M172" s="21">
        <f t="shared" si="19"/>
        <v>0</v>
      </c>
    </row>
    <row r="173" spans="1:13" x14ac:dyDescent="0.25">
      <c r="A173" s="9">
        <v>41810</v>
      </c>
      <c r="B173" s="17">
        <f t="shared" si="14"/>
        <v>5</v>
      </c>
      <c r="C173" s="10">
        <v>92</v>
      </c>
      <c r="D173" s="13">
        <f t="shared" si="20"/>
        <v>43.83</v>
      </c>
      <c r="E173" s="13">
        <f t="shared" si="20"/>
        <v>5.8799999999999972</v>
      </c>
      <c r="F173" s="10" t="b">
        <f t="shared" si="15"/>
        <v>0</v>
      </c>
      <c r="G173" s="11" t="str">
        <f>IF('4'!$E173&gt;15,"LPG","PL")</f>
        <v>PL</v>
      </c>
      <c r="H173" s="11">
        <f t="shared" si="16"/>
        <v>2.76</v>
      </c>
      <c r="I173" s="11">
        <f>ROUND(IF(G173="PL",$R$4*C173/2/100,C173*$R$4/100),2)</f>
        <v>4.1399999999999997</v>
      </c>
      <c r="J173" s="11">
        <f t="shared" si="17"/>
        <v>41.07</v>
      </c>
      <c r="K173" s="11">
        <f t="shared" si="17"/>
        <v>1.7399999999999975</v>
      </c>
      <c r="L173" s="21">
        <f t="shared" si="18"/>
        <v>0</v>
      </c>
      <c r="M173" s="21">
        <f t="shared" si="19"/>
        <v>28.26</v>
      </c>
    </row>
    <row r="174" spans="1:13" x14ac:dyDescent="0.25">
      <c r="A174" s="12">
        <v>41811</v>
      </c>
      <c r="B174" s="17">
        <f t="shared" si="14"/>
        <v>6</v>
      </c>
      <c r="C174" s="13">
        <v>49</v>
      </c>
      <c r="D174" s="13">
        <f t="shared" si="20"/>
        <v>41.07</v>
      </c>
      <c r="E174" s="13">
        <f t="shared" si="20"/>
        <v>30</v>
      </c>
      <c r="F174" s="10" t="b">
        <f t="shared" si="15"/>
        <v>0</v>
      </c>
      <c r="G174" s="14" t="str">
        <f>IF('4'!$E174&gt;15,"LPG","PL")</f>
        <v>LPG</v>
      </c>
      <c r="H174" s="11">
        <f t="shared" si="16"/>
        <v>0</v>
      </c>
      <c r="I174" s="11">
        <f>ROUND(IF(G174="PL",$R$4*C174/2/100,C174*$R$4/100),2)</f>
        <v>4.41</v>
      </c>
      <c r="J174" s="11">
        <f t="shared" si="17"/>
        <v>41.07</v>
      </c>
      <c r="K174" s="11">
        <f t="shared" si="17"/>
        <v>25.59</v>
      </c>
      <c r="L174" s="21">
        <f t="shared" si="18"/>
        <v>0</v>
      </c>
      <c r="M174" s="21">
        <f t="shared" si="19"/>
        <v>0</v>
      </c>
    </row>
    <row r="175" spans="1:13" x14ac:dyDescent="0.25">
      <c r="A175" s="9">
        <v>41812</v>
      </c>
      <c r="B175" s="17">
        <f t="shared" si="14"/>
        <v>7</v>
      </c>
      <c r="C175" s="10">
        <v>146</v>
      </c>
      <c r="D175" s="13">
        <f t="shared" si="20"/>
        <v>41.07</v>
      </c>
      <c r="E175" s="13">
        <f t="shared" si="20"/>
        <v>25.59</v>
      </c>
      <c r="F175" s="10" t="b">
        <f t="shared" si="15"/>
        <v>0</v>
      </c>
      <c r="G175" s="11" t="str">
        <f>IF('4'!$E175&gt;15,"LPG","PL")</f>
        <v>LPG</v>
      </c>
      <c r="H175" s="11">
        <f t="shared" si="16"/>
        <v>0</v>
      </c>
      <c r="I175" s="11">
        <f>ROUND(IF(G175="PL",$R$4*C175/2/100,C175*$R$4/100),2)</f>
        <v>13.14</v>
      </c>
      <c r="J175" s="11">
        <f t="shared" si="17"/>
        <v>41.07</v>
      </c>
      <c r="K175" s="11">
        <f t="shared" si="17"/>
        <v>12.45</v>
      </c>
      <c r="L175" s="21">
        <f t="shared" si="18"/>
        <v>0</v>
      </c>
      <c r="M175" s="21">
        <f t="shared" si="19"/>
        <v>0</v>
      </c>
    </row>
    <row r="176" spans="1:13" x14ac:dyDescent="0.25">
      <c r="A176" s="12">
        <v>41813</v>
      </c>
      <c r="B176" s="17">
        <f t="shared" si="14"/>
        <v>1</v>
      </c>
      <c r="C176" s="13">
        <v>90</v>
      </c>
      <c r="D176" s="13">
        <f t="shared" si="20"/>
        <v>41.07</v>
      </c>
      <c r="E176" s="13">
        <f t="shared" si="20"/>
        <v>12.45</v>
      </c>
      <c r="F176" s="10" t="b">
        <f t="shared" si="15"/>
        <v>0</v>
      </c>
      <c r="G176" s="14" t="str">
        <f>IF('4'!$E176&gt;15,"LPG","PL")</f>
        <v>PL</v>
      </c>
      <c r="H176" s="11">
        <f t="shared" si="16"/>
        <v>2.7</v>
      </c>
      <c r="I176" s="11">
        <f>ROUND(IF(G176="PL",$R$4*C176/2/100,C176*$R$4/100),2)</f>
        <v>4.05</v>
      </c>
      <c r="J176" s="11">
        <f t="shared" si="17"/>
        <v>38.369999999999997</v>
      </c>
      <c r="K176" s="11">
        <f t="shared" si="17"/>
        <v>8.3999999999999986</v>
      </c>
      <c r="L176" s="21">
        <f t="shared" si="18"/>
        <v>0</v>
      </c>
      <c r="M176" s="21">
        <f t="shared" si="19"/>
        <v>0</v>
      </c>
    </row>
    <row r="177" spans="1:13" x14ac:dyDescent="0.25">
      <c r="A177" s="9">
        <v>41814</v>
      </c>
      <c r="B177" s="17">
        <f t="shared" si="14"/>
        <v>2</v>
      </c>
      <c r="C177" s="10">
        <v>74</v>
      </c>
      <c r="D177" s="13">
        <f t="shared" si="20"/>
        <v>38.369999999999997</v>
      </c>
      <c r="E177" s="13">
        <f t="shared" si="20"/>
        <v>8.3999999999999986</v>
      </c>
      <c r="F177" s="10" t="b">
        <f t="shared" si="15"/>
        <v>0</v>
      </c>
      <c r="G177" s="11" t="str">
        <f>IF('4'!$E177&gt;15,"LPG","PL")</f>
        <v>PL</v>
      </c>
      <c r="H177" s="11">
        <f t="shared" si="16"/>
        <v>2.2200000000000002</v>
      </c>
      <c r="I177" s="11">
        <f>ROUND(IF(G177="PL",$R$4*C177/2/100,C177*$R$4/100),2)</f>
        <v>3.33</v>
      </c>
      <c r="J177" s="11">
        <f t="shared" si="17"/>
        <v>36.15</v>
      </c>
      <c r="K177" s="11">
        <f t="shared" si="17"/>
        <v>5.0699999999999985</v>
      </c>
      <c r="L177" s="21">
        <f t="shared" si="18"/>
        <v>0</v>
      </c>
      <c r="M177" s="21">
        <f t="shared" si="19"/>
        <v>0</v>
      </c>
    </row>
    <row r="178" spans="1:13" x14ac:dyDescent="0.25">
      <c r="A178" s="12">
        <v>41815</v>
      </c>
      <c r="B178" s="17">
        <f t="shared" si="14"/>
        <v>3</v>
      </c>
      <c r="C178" s="13">
        <v>97</v>
      </c>
      <c r="D178" s="13">
        <f t="shared" si="20"/>
        <v>36.15</v>
      </c>
      <c r="E178" s="13">
        <f t="shared" si="20"/>
        <v>5.0699999999999985</v>
      </c>
      <c r="F178" s="10" t="b">
        <f t="shared" si="15"/>
        <v>1</v>
      </c>
      <c r="G178" s="14" t="str">
        <f>IF('4'!$E178&gt;15,"LPG","PL")</f>
        <v>PL</v>
      </c>
      <c r="H178" s="11">
        <f t="shared" si="16"/>
        <v>2.91</v>
      </c>
      <c r="I178" s="11">
        <f>ROUND(IF(G178="PL",$R$4*C178/2/100,C178*$R$4/100),2)</f>
        <v>4.37</v>
      </c>
      <c r="J178" s="11">
        <f t="shared" si="17"/>
        <v>33.239999999999995</v>
      </c>
      <c r="K178" s="11">
        <f t="shared" si="17"/>
        <v>0.6999999999999984</v>
      </c>
      <c r="L178" s="21">
        <f t="shared" si="18"/>
        <v>0</v>
      </c>
      <c r="M178" s="21">
        <f t="shared" si="19"/>
        <v>29.3</v>
      </c>
    </row>
    <row r="179" spans="1:13" x14ac:dyDescent="0.25">
      <c r="A179" s="9">
        <v>41816</v>
      </c>
      <c r="B179" s="17">
        <f t="shared" si="14"/>
        <v>4</v>
      </c>
      <c r="C179" s="10">
        <v>148</v>
      </c>
      <c r="D179" s="13">
        <f t="shared" si="20"/>
        <v>33.239999999999995</v>
      </c>
      <c r="E179" s="13">
        <f t="shared" si="20"/>
        <v>30</v>
      </c>
      <c r="F179" s="10" t="b">
        <f t="shared" si="15"/>
        <v>0</v>
      </c>
      <c r="G179" s="11" t="str">
        <f>IF('4'!$E179&gt;15,"LPG","PL")</f>
        <v>LPG</v>
      </c>
      <c r="H179" s="11">
        <f t="shared" si="16"/>
        <v>0</v>
      </c>
      <c r="I179" s="11">
        <f>ROUND(IF(G179="PL",$R$4*C179/2/100,C179*$R$4/100),2)</f>
        <v>13.32</v>
      </c>
      <c r="J179" s="11">
        <f t="shared" si="17"/>
        <v>33.239999999999995</v>
      </c>
      <c r="K179" s="11">
        <f t="shared" si="17"/>
        <v>16.68</v>
      </c>
      <c r="L179" s="21">
        <f t="shared" si="18"/>
        <v>11.760000000000005</v>
      </c>
      <c r="M179" s="21">
        <f t="shared" si="19"/>
        <v>0</v>
      </c>
    </row>
    <row r="180" spans="1:13" x14ac:dyDescent="0.25">
      <c r="A180" s="12">
        <v>41817</v>
      </c>
      <c r="B180" s="17">
        <f t="shared" si="14"/>
        <v>5</v>
      </c>
      <c r="C180" s="13">
        <v>65</v>
      </c>
      <c r="D180" s="13">
        <f t="shared" si="20"/>
        <v>45</v>
      </c>
      <c r="E180" s="13">
        <f t="shared" si="20"/>
        <v>16.68</v>
      </c>
      <c r="F180" s="10" t="b">
        <f t="shared" si="15"/>
        <v>0</v>
      </c>
      <c r="G180" s="14" t="str">
        <f>IF('4'!$E180&gt;15,"LPG","PL")</f>
        <v>LPG</v>
      </c>
      <c r="H180" s="11">
        <f t="shared" si="16"/>
        <v>0</v>
      </c>
      <c r="I180" s="11">
        <f>ROUND(IF(G180="PL",$R$4*C180/2/100,C180*$R$4/100),2)</f>
        <v>5.85</v>
      </c>
      <c r="J180" s="11">
        <f t="shared" si="17"/>
        <v>45</v>
      </c>
      <c r="K180" s="11">
        <f t="shared" si="17"/>
        <v>10.83</v>
      </c>
      <c r="L180" s="21">
        <f t="shared" si="18"/>
        <v>0</v>
      </c>
      <c r="M180" s="21">
        <f t="shared" si="19"/>
        <v>0</v>
      </c>
    </row>
    <row r="181" spans="1:13" x14ac:dyDescent="0.25">
      <c r="A181" s="9">
        <v>41818</v>
      </c>
      <c r="B181" s="17">
        <f t="shared" si="14"/>
        <v>6</v>
      </c>
      <c r="C181" s="10">
        <v>62</v>
      </c>
      <c r="D181" s="13">
        <f t="shared" si="20"/>
        <v>45</v>
      </c>
      <c r="E181" s="13">
        <f t="shared" si="20"/>
        <v>10.83</v>
      </c>
      <c r="F181" s="10" t="b">
        <f t="shared" si="15"/>
        <v>0</v>
      </c>
      <c r="G181" s="11" t="str">
        <f>IF('4'!$E181&gt;15,"LPG","PL")</f>
        <v>PL</v>
      </c>
      <c r="H181" s="11">
        <f t="shared" si="16"/>
        <v>1.86</v>
      </c>
      <c r="I181" s="11">
        <f>ROUND(IF(G181="PL",$R$4*C181/2/100,C181*$R$4/100),2)</f>
        <v>2.79</v>
      </c>
      <c r="J181" s="11">
        <f t="shared" si="17"/>
        <v>43.14</v>
      </c>
      <c r="K181" s="11">
        <f t="shared" si="17"/>
        <v>8.0399999999999991</v>
      </c>
      <c r="L181" s="21">
        <f t="shared" si="18"/>
        <v>0</v>
      </c>
      <c r="M181" s="21">
        <f t="shared" si="19"/>
        <v>0</v>
      </c>
    </row>
    <row r="182" spans="1:13" x14ac:dyDescent="0.25">
      <c r="A182" s="12">
        <v>41819</v>
      </c>
      <c r="B182" s="17">
        <f t="shared" si="14"/>
        <v>7</v>
      </c>
      <c r="C182" s="13">
        <v>130</v>
      </c>
      <c r="D182" s="13">
        <f t="shared" si="20"/>
        <v>43.14</v>
      </c>
      <c r="E182" s="13">
        <f t="shared" si="20"/>
        <v>8.0399999999999991</v>
      </c>
      <c r="F182" s="10" t="b">
        <f t="shared" si="15"/>
        <v>0</v>
      </c>
      <c r="G182" s="14" t="str">
        <f>IF('4'!$E182&gt;15,"LPG","PL")</f>
        <v>PL</v>
      </c>
      <c r="H182" s="11">
        <f t="shared" si="16"/>
        <v>3.9</v>
      </c>
      <c r="I182" s="11">
        <f>ROUND(IF(G182="PL",$R$4*C182/2/100,C182*$R$4/100),2)</f>
        <v>5.85</v>
      </c>
      <c r="J182" s="11">
        <f t="shared" si="17"/>
        <v>39.24</v>
      </c>
      <c r="K182" s="11">
        <f t="shared" si="17"/>
        <v>2.1899999999999995</v>
      </c>
      <c r="L182" s="21">
        <f t="shared" si="18"/>
        <v>0</v>
      </c>
      <c r="M182" s="21">
        <f t="shared" si="19"/>
        <v>27.810000000000002</v>
      </c>
    </row>
    <row r="183" spans="1:13" x14ac:dyDescent="0.25">
      <c r="A183" s="9">
        <v>41820</v>
      </c>
      <c r="B183" s="17">
        <f t="shared" si="14"/>
        <v>1</v>
      </c>
      <c r="C183" s="10">
        <v>39</v>
      </c>
      <c r="D183" s="13">
        <f t="shared" si="20"/>
        <v>39.24</v>
      </c>
      <c r="E183" s="13">
        <f t="shared" si="20"/>
        <v>30</v>
      </c>
      <c r="F183" s="10" t="b">
        <f t="shared" si="15"/>
        <v>0</v>
      </c>
      <c r="G183" s="11" t="str">
        <f>IF('4'!$E183&gt;15,"LPG","PL")</f>
        <v>LPG</v>
      </c>
      <c r="H183" s="11">
        <f t="shared" si="16"/>
        <v>0</v>
      </c>
      <c r="I183" s="11">
        <f>ROUND(IF(G183="PL",$R$4*C183/2/100,C183*$R$4/100),2)</f>
        <v>3.51</v>
      </c>
      <c r="J183" s="11">
        <f t="shared" si="17"/>
        <v>39.24</v>
      </c>
      <c r="K183" s="11">
        <f t="shared" si="17"/>
        <v>26.490000000000002</v>
      </c>
      <c r="L183" s="21">
        <f t="shared" si="18"/>
        <v>0</v>
      </c>
      <c r="M183" s="21">
        <f t="shared" si="19"/>
        <v>0</v>
      </c>
    </row>
    <row r="184" spans="1:13" x14ac:dyDescent="0.25">
      <c r="A184" s="12">
        <v>41821</v>
      </c>
      <c r="B184" s="17">
        <f t="shared" si="14"/>
        <v>2</v>
      </c>
      <c r="C184" s="13">
        <v>95</v>
      </c>
      <c r="D184" s="13">
        <f t="shared" si="20"/>
        <v>39.24</v>
      </c>
      <c r="E184" s="13">
        <f t="shared" si="20"/>
        <v>26.490000000000002</v>
      </c>
      <c r="F184" s="10" t="b">
        <f t="shared" si="15"/>
        <v>0</v>
      </c>
      <c r="G184" s="14" t="str">
        <f>IF('4'!$E184&gt;15,"LPG","PL")</f>
        <v>LPG</v>
      </c>
      <c r="H184" s="11">
        <f t="shared" si="16"/>
        <v>0</v>
      </c>
      <c r="I184" s="11">
        <f>ROUND(IF(G184="PL",$R$4*C184/2/100,C184*$R$4/100),2)</f>
        <v>8.5500000000000007</v>
      </c>
      <c r="J184" s="11">
        <f t="shared" si="17"/>
        <v>39.24</v>
      </c>
      <c r="K184" s="11">
        <f t="shared" si="17"/>
        <v>17.940000000000001</v>
      </c>
      <c r="L184" s="21">
        <f t="shared" si="18"/>
        <v>0</v>
      </c>
      <c r="M184" s="21">
        <f t="shared" si="19"/>
        <v>0</v>
      </c>
    </row>
    <row r="185" spans="1:13" x14ac:dyDescent="0.25">
      <c r="A185" s="9">
        <v>41822</v>
      </c>
      <c r="B185" s="17">
        <f t="shared" si="14"/>
        <v>3</v>
      </c>
      <c r="C185" s="10">
        <v>100</v>
      </c>
      <c r="D185" s="13">
        <f t="shared" si="20"/>
        <v>39.24</v>
      </c>
      <c r="E185" s="13">
        <f t="shared" si="20"/>
        <v>17.940000000000001</v>
      </c>
      <c r="F185" s="10" t="b">
        <f t="shared" si="15"/>
        <v>0</v>
      </c>
      <c r="G185" s="11" t="str">
        <f>IF('4'!$E185&gt;15,"LPG","PL")</f>
        <v>LPG</v>
      </c>
      <c r="H185" s="11">
        <f t="shared" si="16"/>
        <v>0</v>
      </c>
      <c r="I185" s="11">
        <f>ROUND(IF(G185="PL",$R$4*C185/2/100,C185*$R$4/100),2)</f>
        <v>9</v>
      </c>
      <c r="J185" s="11">
        <f t="shared" si="17"/>
        <v>39.24</v>
      </c>
      <c r="K185" s="11">
        <f t="shared" si="17"/>
        <v>8.9400000000000013</v>
      </c>
      <c r="L185" s="21">
        <f t="shared" si="18"/>
        <v>0</v>
      </c>
      <c r="M185" s="21">
        <f t="shared" si="19"/>
        <v>0</v>
      </c>
    </row>
    <row r="186" spans="1:13" x14ac:dyDescent="0.25">
      <c r="A186" s="12">
        <v>41823</v>
      </c>
      <c r="B186" s="17">
        <f t="shared" si="14"/>
        <v>4</v>
      </c>
      <c r="C186" s="13">
        <v>75</v>
      </c>
      <c r="D186" s="13">
        <f t="shared" si="20"/>
        <v>39.24</v>
      </c>
      <c r="E186" s="13">
        <f t="shared" si="20"/>
        <v>8.9400000000000013</v>
      </c>
      <c r="F186" s="10" t="b">
        <f t="shared" si="15"/>
        <v>0</v>
      </c>
      <c r="G186" s="14" t="str">
        <f>IF('4'!$E186&gt;15,"LPG","PL")</f>
        <v>PL</v>
      </c>
      <c r="H186" s="11">
        <f t="shared" si="16"/>
        <v>2.25</v>
      </c>
      <c r="I186" s="11">
        <f>ROUND(IF(G186="PL",$R$4*C186/2/100,C186*$R$4/100),2)</f>
        <v>3.38</v>
      </c>
      <c r="J186" s="11">
        <f t="shared" si="17"/>
        <v>36.99</v>
      </c>
      <c r="K186" s="11">
        <f t="shared" si="17"/>
        <v>5.5600000000000014</v>
      </c>
      <c r="L186" s="21">
        <f t="shared" si="18"/>
        <v>8.009999999999998</v>
      </c>
      <c r="M186" s="21">
        <f t="shared" si="19"/>
        <v>0</v>
      </c>
    </row>
    <row r="187" spans="1:13" x14ac:dyDescent="0.25">
      <c r="A187" s="9">
        <v>41824</v>
      </c>
      <c r="B187" s="17">
        <f t="shared" si="14"/>
        <v>5</v>
      </c>
      <c r="C187" s="10">
        <v>27</v>
      </c>
      <c r="D187" s="13">
        <f t="shared" si="20"/>
        <v>45</v>
      </c>
      <c r="E187" s="13">
        <f t="shared" si="20"/>
        <v>5.5600000000000014</v>
      </c>
      <c r="F187" s="10" t="b">
        <f t="shared" si="15"/>
        <v>0</v>
      </c>
      <c r="G187" s="11" t="str">
        <f>IF('4'!$E187&gt;15,"LPG","PL")</f>
        <v>PL</v>
      </c>
      <c r="H187" s="11">
        <f t="shared" si="16"/>
        <v>0.81</v>
      </c>
      <c r="I187" s="11">
        <f>ROUND(IF(G187="PL",$R$4*C187/2/100,C187*$R$4/100),2)</f>
        <v>1.22</v>
      </c>
      <c r="J187" s="11">
        <f t="shared" si="17"/>
        <v>44.19</v>
      </c>
      <c r="K187" s="11">
        <f t="shared" si="17"/>
        <v>4.3400000000000016</v>
      </c>
      <c r="L187" s="21">
        <f t="shared" si="18"/>
        <v>0</v>
      </c>
      <c r="M187" s="21">
        <f t="shared" si="19"/>
        <v>25.659999999999997</v>
      </c>
    </row>
    <row r="188" spans="1:13" x14ac:dyDescent="0.25">
      <c r="A188" s="12">
        <v>41825</v>
      </c>
      <c r="B188" s="17">
        <f t="shared" si="14"/>
        <v>6</v>
      </c>
      <c r="C188" s="13">
        <v>56</v>
      </c>
      <c r="D188" s="13">
        <f t="shared" si="20"/>
        <v>44.19</v>
      </c>
      <c r="E188" s="13">
        <f t="shared" si="20"/>
        <v>30</v>
      </c>
      <c r="F188" s="10" t="b">
        <f t="shared" si="15"/>
        <v>0</v>
      </c>
      <c r="G188" s="14" t="str">
        <f>IF('4'!$E188&gt;15,"LPG","PL")</f>
        <v>LPG</v>
      </c>
      <c r="H188" s="11">
        <f t="shared" si="16"/>
        <v>0</v>
      </c>
      <c r="I188" s="11">
        <f>ROUND(IF(G188="PL",$R$4*C188/2/100,C188*$R$4/100),2)</f>
        <v>5.04</v>
      </c>
      <c r="J188" s="11">
        <f t="shared" si="17"/>
        <v>44.19</v>
      </c>
      <c r="K188" s="11">
        <f t="shared" si="17"/>
        <v>24.96</v>
      </c>
      <c r="L188" s="21">
        <f t="shared" si="18"/>
        <v>0</v>
      </c>
      <c r="M188" s="21">
        <f t="shared" si="19"/>
        <v>0</v>
      </c>
    </row>
    <row r="189" spans="1:13" x14ac:dyDescent="0.25">
      <c r="A189" s="9">
        <v>41826</v>
      </c>
      <c r="B189" s="17">
        <f t="shared" si="14"/>
        <v>7</v>
      </c>
      <c r="C189" s="10">
        <v>141</v>
      </c>
      <c r="D189" s="13">
        <f t="shared" si="20"/>
        <v>44.19</v>
      </c>
      <c r="E189" s="13">
        <f t="shared" si="20"/>
        <v>24.96</v>
      </c>
      <c r="F189" s="10" t="b">
        <f t="shared" si="15"/>
        <v>0</v>
      </c>
      <c r="G189" s="11" t="str">
        <f>IF('4'!$E189&gt;15,"LPG","PL")</f>
        <v>LPG</v>
      </c>
      <c r="H189" s="11">
        <f t="shared" si="16"/>
        <v>0</v>
      </c>
      <c r="I189" s="11">
        <f>ROUND(IF(G189="PL",$R$4*C189/2/100,C189*$R$4/100),2)</f>
        <v>12.69</v>
      </c>
      <c r="J189" s="11">
        <f t="shared" si="17"/>
        <v>44.19</v>
      </c>
      <c r="K189" s="11">
        <f t="shared" si="17"/>
        <v>12.270000000000001</v>
      </c>
      <c r="L189" s="21">
        <f t="shared" si="18"/>
        <v>0</v>
      </c>
      <c r="M189" s="21">
        <f t="shared" si="19"/>
        <v>0</v>
      </c>
    </row>
    <row r="190" spans="1:13" x14ac:dyDescent="0.25">
      <c r="A190" s="12">
        <v>41827</v>
      </c>
      <c r="B190" s="17">
        <f t="shared" si="14"/>
        <v>1</v>
      </c>
      <c r="C190" s="13">
        <v>120</v>
      </c>
      <c r="D190" s="13">
        <f t="shared" si="20"/>
        <v>44.19</v>
      </c>
      <c r="E190" s="13">
        <f t="shared" si="20"/>
        <v>12.270000000000001</v>
      </c>
      <c r="F190" s="10" t="b">
        <f t="shared" si="15"/>
        <v>0</v>
      </c>
      <c r="G190" s="14" t="str">
        <f>IF('4'!$E190&gt;15,"LPG","PL")</f>
        <v>PL</v>
      </c>
      <c r="H190" s="11">
        <f t="shared" si="16"/>
        <v>3.6</v>
      </c>
      <c r="I190" s="11">
        <f>ROUND(IF(G190="PL",$R$4*C190/2/100,C190*$R$4/100),2)</f>
        <v>5.4</v>
      </c>
      <c r="J190" s="11">
        <f t="shared" si="17"/>
        <v>40.589999999999996</v>
      </c>
      <c r="K190" s="11">
        <f t="shared" si="17"/>
        <v>6.870000000000001</v>
      </c>
      <c r="L190" s="21">
        <f t="shared" si="18"/>
        <v>0</v>
      </c>
      <c r="M190" s="21">
        <f t="shared" si="19"/>
        <v>0</v>
      </c>
    </row>
    <row r="191" spans="1:13" x14ac:dyDescent="0.25">
      <c r="A191" s="9">
        <v>41828</v>
      </c>
      <c r="B191" s="17">
        <f t="shared" si="14"/>
        <v>2</v>
      </c>
      <c r="C191" s="10">
        <v>95</v>
      </c>
      <c r="D191" s="13">
        <f t="shared" si="20"/>
        <v>40.589999999999996</v>
      </c>
      <c r="E191" s="13">
        <f t="shared" si="20"/>
        <v>6.870000000000001</v>
      </c>
      <c r="F191" s="10" t="b">
        <f t="shared" si="15"/>
        <v>0</v>
      </c>
      <c r="G191" s="11" t="str">
        <f>IF('4'!$E191&gt;15,"LPG","PL")</f>
        <v>PL</v>
      </c>
      <c r="H191" s="11">
        <f t="shared" si="16"/>
        <v>2.85</v>
      </c>
      <c r="I191" s="11">
        <f>ROUND(IF(G191="PL",$R$4*C191/2/100,C191*$R$4/100),2)</f>
        <v>4.28</v>
      </c>
      <c r="J191" s="11">
        <f t="shared" si="17"/>
        <v>37.739999999999995</v>
      </c>
      <c r="K191" s="11">
        <f t="shared" si="17"/>
        <v>2.5900000000000007</v>
      </c>
      <c r="L191" s="21">
        <f t="shared" si="18"/>
        <v>0</v>
      </c>
      <c r="M191" s="21">
        <f t="shared" si="19"/>
        <v>27.41</v>
      </c>
    </row>
    <row r="192" spans="1:13" x14ac:dyDescent="0.25">
      <c r="A192" s="12">
        <v>41829</v>
      </c>
      <c r="B192" s="17">
        <f t="shared" si="14"/>
        <v>3</v>
      </c>
      <c r="C192" s="13">
        <v>81</v>
      </c>
      <c r="D192" s="13">
        <f t="shared" si="20"/>
        <v>37.739999999999995</v>
      </c>
      <c r="E192" s="13">
        <f t="shared" si="20"/>
        <v>30</v>
      </c>
      <c r="F192" s="10" t="b">
        <f t="shared" si="15"/>
        <v>0</v>
      </c>
      <c r="G192" s="14" t="str">
        <f>IF('4'!$E192&gt;15,"LPG","PL")</f>
        <v>LPG</v>
      </c>
      <c r="H192" s="11">
        <f t="shared" si="16"/>
        <v>0</v>
      </c>
      <c r="I192" s="11">
        <f>ROUND(IF(G192="PL",$R$4*C192/2/100,C192*$R$4/100),2)</f>
        <v>7.29</v>
      </c>
      <c r="J192" s="11">
        <f t="shared" si="17"/>
        <v>37.739999999999995</v>
      </c>
      <c r="K192" s="11">
        <f t="shared" si="17"/>
        <v>22.71</v>
      </c>
      <c r="L192" s="21">
        <f t="shared" si="18"/>
        <v>0</v>
      </c>
      <c r="M192" s="21">
        <f t="shared" si="19"/>
        <v>0</v>
      </c>
    </row>
    <row r="193" spans="1:13" x14ac:dyDescent="0.25">
      <c r="A193" s="9">
        <v>41830</v>
      </c>
      <c r="B193" s="17">
        <f t="shared" si="14"/>
        <v>4</v>
      </c>
      <c r="C193" s="10">
        <v>30</v>
      </c>
      <c r="D193" s="13">
        <f t="shared" si="20"/>
        <v>37.739999999999995</v>
      </c>
      <c r="E193" s="13">
        <f t="shared" si="20"/>
        <v>22.71</v>
      </c>
      <c r="F193" s="10" t="b">
        <f t="shared" si="15"/>
        <v>0</v>
      </c>
      <c r="G193" s="11" t="str">
        <f>IF('4'!$E193&gt;15,"LPG","PL")</f>
        <v>LPG</v>
      </c>
      <c r="H193" s="11">
        <f t="shared" si="16"/>
        <v>0</v>
      </c>
      <c r="I193" s="11">
        <f>ROUND(IF(G193="PL",$R$4*C193/2/100,C193*$R$4/100),2)</f>
        <v>2.7</v>
      </c>
      <c r="J193" s="11">
        <f t="shared" si="17"/>
        <v>37.739999999999995</v>
      </c>
      <c r="K193" s="11">
        <f t="shared" si="17"/>
        <v>20.010000000000002</v>
      </c>
      <c r="L193" s="21">
        <f t="shared" si="18"/>
        <v>7.2600000000000051</v>
      </c>
      <c r="M193" s="21">
        <f t="shared" si="19"/>
        <v>0</v>
      </c>
    </row>
    <row r="194" spans="1:13" x14ac:dyDescent="0.25">
      <c r="A194" s="12">
        <v>41831</v>
      </c>
      <c r="B194" s="17">
        <f t="shared" si="14"/>
        <v>5</v>
      </c>
      <c r="C194" s="13">
        <v>76</v>
      </c>
      <c r="D194" s="13">
        <f t="shared" si="20"/>
        <v>45</v>
      </c>
      <c r="E194" s="13">
        <f t="shared" si="20"/>
        <v>20.010000000000002</v>
      </c>
      <c r="F194" s="10" t="b">
        <f t="shared" si="15"/>
        <v>0</v>
      </c>
      <c r="G194" s="14" t="str">
        <f>IF('4'!$E194&gt;15,"LPG","PL")</f>
        <v>LPG</v>
      </c>
      <c r="H194" s="11">
        <f t="shared" si="16"/>
        <v>0</v>
      </c>
      <c r="I194" s="11">
        <f>ROUND(IF(G194="PL",$R$4*C194/2/100,C194*$R$4/100),2)</f>
        <v>6.84</v>
      </c>
      <c r="J194" s="11">
        <f t="shared" si="17"/>
        <v>45</v>
      </c>
      <c r="K194" s="11">
        <f t="shared" si="17"/>
        <v>13.170000000000002</v>
      </c>
      <c r="L194" s="21">
        <f t="shared" si="18"/>
        <v>0</v>
      </c>
      <c r="M194" s="21">
        <f t="shared" si="19"/>
        <v>0</v>
      </c>
    </row>
    <row r="195" spans="1:13" x14ac:dyDescent="0.25">
      <c r="A195" s="9">
        <v>41832</v>
      </c>
      <c r="B195" s="17">
        <f t="shared" si="14"/>
        <v>6</v>
      </c>
      <c r="C195" s="10">
        <v>67</v>
      </c>
      <c r="D195" s="13">
        <f t="shared" si="20"/>
        <v>45</v>
      </c>
      <c r="E195" s="13">
        <f t="shared" si="20"/>
        <v>13.170000000000002</v>
      </c>
      <c r="F195" s="10" t="b">
        <f t="shared" si="15"/>
        <v>0</v>
      </c>
      <c r="G195" s="11" t="str">
        <f>IF('4'!$E195&gt;15,"LPG","PL")</f>
        <v>PL</v>
      </c>
      <c r="H195" s="11">
        <f t="shared" si="16"/>
        <v>2.0099999999999998</v>
      </c>
      <c r="I195" s="11">
        <f>ROUND(IF(G195="PL",$R$4*C195/2/100,C195*$R$4/100),2)</f>
        <v>3.02</v>
      </c>
      <c r="J195" s="11">
        <f t="shared" si="17"/>
        <v>42.99</v>
      </c>
      <c r="K195" s="11">
        <f t="shared" si="17"/>
        <v>10.150000000000002</v>
      </c>
      <c r="L195" s="21">
        <f t="shared" si="18"/>
        <v>0</v>
      </c>
      <c r="M195" s="21">
        <f t="shared" si="19"/>
        <v>0</v>
      </c>
    </row>
    <row r="196" spans="1:13" x14ac:dyDescent="0.25">
      <c r="A196" s="12">
        <v>41833</v>
      </c>
      <c r="B196" s="17">
        <f t="shared" ref="B196:B259" si="21">WEEKDAY(A196,2)</f>
        <v>7</v>
      </c>
      <c r="C196" s="13">
        <v>102</v>
      </c>
      <c r="D196" s="13">
        <f t="shared" si="20"/>
        <v>42.99</v>
      </c>
      <c r="E196" s="13">
        <f t="shared" si="20"/>
        <v>10.150000000000002</v>
      </c>
      <c r="F196" s="10" t="b">
        <f t="shared" ref="F196:F259" si="22">E196&lt;5.25</f>
        <v>0</v>
      </c>
      <c r="G196" s="14" t="str">
        <f>IF('4'!$E196&gt;15,"LPG","PL")</f>
        <v>PL</v>
      </c>
      <c r="H196" s="11">
        <f t="shared" ref="H196:H259" si="23">ROUND(IF(G196="PL",$R$3*C196/2/100,0),2)</f>
        <v>3.06</v>
      </c>
      <c r="I196" s="11">
        <f>ROUND(IF(G196="PL",$R$4*C196/2/100,C196*$R$4/100),2)</f>
        <v>4.59</v>
      </c>
      <c r="J196" s="11">
        <f t="shared" ref="J196:K259" si="24">D196-H196</f>
        <v>39.93</v>
      </c>
      <c r="K196" s="11">
        <f t="shared" si="24"/>
        <v>5.5600000000000023</v>
      </c>
      <c r="L196" s="21">
        <f t="shared" ref="L196:L259" si="25">IF(AND(B196=4,J196&lt;40),$Q$3-J196,0)</f>
        <v>0</v>
      </c>
      <c r="M196" s="21">
        <f t="shared" ref="M196:M259" si="26">IF(K196&lt;5,$Q$4-K196,0)</f>
        <v>0</v>
      </c>
    </row>
    <row r="197" spans="1:13" x14ac:dyDescent="0.25">
      <c r="A197" s="9">
        <v>41834</v>
      </c>
      <c r="B197" s="17">
        <f t="shared" si="21"/>
        <v>1</v>
      </c>
      <c r="C197" s="10">
        <v>67</v>
      </c>
      <c r="D197" s="13">
        <f t="shared" ref="D197:E260" si="27">J196+L196</f>
        <v>39.93</v>
      </c>
      <c r="E197" s="13">
        <f t="shared" si="27"/>
        <v>5.5600000000000023</v>
      </c>
      <c r="F197" s="10" t="b">
        <f t="shared" si="22"/>
        <v>0</v>
      </c>
      <c r="G197" s="11" t="str">
        <f>IF('4'!$E197&gt;15,"LPG","PL")</f>
        <v>PL</v>
      </c>
      <c r="H197" s="11">
        <f t="shared" si="23"/>
        <v>2.0099999999999998</v>
      </c>
      <c r="I197" s="11">
        <f>ROUND(IF(G197="PL",$R$4*C197/2/100,C197*$R$4/100),2)</f>
        <v>3.02</v>
      </c>
      <c r="J197" s="11">
        <f t="shared" si="24"/>
        <v>37.92</v>
      </c>
      <c r="K197" s="11">
        <f t="shared" si="24"/>
        <v>2.5400000000000023</v>
      </c>
      <c r="L197" s="21">
        <f t="shared" si="25"/>
        <v>0</v>
      </c>
      <c r="M197" s="21">
        <f t="shared" si="26"/>
        <v>27.459999999999997</v>
      </c>
    </row>
    <row r="198" spans="1:13" x14ac:dyDescent="0.25">
      <c r="A198" s="12">
        <v>41835</v>
      </c>
      <c r="B198" s="17">
        <f t="shared" si="21"/>
        <v>2</v>
      </c>
      <c r="C198" s="13">
        <v>25</v>
      </c>
      <c r="D198" s="13">
        <f t="shared" si="27"/>
        <v>37.92</v>
      </c>
      <c r="E198" s="13">
        <f t="shared" si="27"/>
        <v>30</v>
      </c>
      <c r="F198" s="10" t="b">
        <f t="shared" si="22"/>
        <v>0</v>
      </c>
      <c r="G198" s="14" t="str">
        <f>IF('4'!$E198&gt;15,"LPG","PL")</f>
        <v>LPG</v>
      </c>
      <c r="H198" s="11">
        <f t="shared" si="23"/>
        <v>0</v>
      </c>
      <c r="I198" s="11">
        <f>ROUND(IF(G198="PL",$R$4*C198/2/100,C198*$R$4/100),2)</f>
        <v>2.25</v>
      </c>
      <c r="J198" s="11">
        <f t="shared" si="24"/>
        <v>37.92</v>
      </c>
      <c r="K198" s="11">
        <f t="shared" si="24"/>
        <v>27.75</v>
      </c>
      <c r="L198" s="21">
        <f t="shared" si="25"/>
        <v>0</v>
      </c>
      <c r="M198" s="21">
        <f t="shared" si="26"/>
        <v>0</v>
      </c>
    </row>
    <row r="199" spans="1:13" x14ac:dyDescent="0.25">
      <c r="A199" s="9">
        <v>41836</v>
      </c>
      <c r="B199" s="17">
        <f t="shared" si="21"/>
        <v>3</v>
      </c>
      <c r="C199" s="10">
        <v>69</v>
      </c>
      <c r="D199" s="13">
        <f t="shared" si="27"/>
        <v>37.92</v>
      </c>
      <c r="E199" s="13">
        <f t="shared" si="27"/>
        <v>27.75</v>
      </c>
      <c r="F199" s="10" t="b">
        <f t="shared" si="22"/>
        <v>0</v>
      </c>
      <c r="G199" s="11" t="str">
        <f>IF('4'!$E199&gt;15,"LPG","PL")</f>
        <v>LPG</v>
      </c>
      <c r="H199" s="11">
        <f t="shared" si="23"/>
        <v>0</v>
      </c>
      <c r="I199" s="11">
        <f>ROUND(IF(G199="PL",$R$4*C199/2/100,C199*$R$4/100),2)</f>
        <v>6.21</v>
      </c>
      <c r="J199" s="11">
        <f t="shared" si="24"/>
        <v>37.92</v>
      </c>
      <c r="K199" s="11">
        <f t="shared" si="24"/>
        <v>21.54</v>
      </c>
      <c r="L199" s="21">
        <f t="shared" si="25"/>
        <v>0</v>
      </c>
      <c r="M199" s="21">
        <f t="shared" si="26"/>
        <v>0</v>
      </c>
    </row>
    <row r="200" spans="1:13" x14ac:dyDescent="0.25">
      <c r="A200" s="12">
        <v>41837</v>
      </c>
      <c r="B200" s="17">
        <f t="shared" si="21"/>
        <v>4</v>
      </c>
      <c r="C200" s="13">
        <v>61</v>
      </c>
      <c r="D200" s="13">
        <f t="shared" si="27"/>
        <v>37.92</v>
      </c>
      <c r="E200" s="13">
        <f t="shared" si="27"/>
        <v>21.54</v>
      </c>
      <c r="F200" s="10" t="b">
        <f t="shared" si="22"/>
        <v>0</v>
      </c>
      <c r="G200" s="14" t="str">
        <f>IF('4'!$E200&gt;15,"LPG","PL")</f>
        <v>LPG</v>
      </c>
      <c r="H200" s="11">
        <f t="shared" si="23"/>
        <v>0</v>
      </c>
      <c r="I200" s="11">
        <f>ROUND(IF(G200="PL",$R$4*C200/2/100,C200*$R$4/100),2)</f>
        <v>5.49</v>
      </c>
      <c r="J200" s="11">
        <f t="shared" si="24"/>
        <v>37.92</v>
      </c>
      <c r="K200" s="11">
        <f t="shared" si="24"/>
        <v>16.049999999999997</v>
      </c>
      <c r="L200" s="21">
        <f t="shared" si="25"/>
        <v>7.0799999999999983</v>
      </c>
      <c r="M200" s="21">
        <f t="shared" si="26"/>
        <v>0</v>
      </c>
    </row>
    <row r="201" spans="1:13" x14ac:dyDescent="0.25">
      <c r="A201" s="9">
        <v>41838</v>
      </c>
      <c r="B201" s="17">
        <f t="shared" si="21"/>
        <v>5</v>
      </c>
      <c r="C201" s="10">
        <v>99</v>
      </c>
      <c r="D201" s="13">
        <f t="shared" si="27"/>
        <v>45</v>
      </c>
      <c r="E201" s="13">
        <f t="shared" si="27"/>
        <v>16.049999999999997</v>
      </c>
      <c r="F201" s="10" t="b">
        <f t="shared" si="22"/>
        <v>0</v>
      </c>
      <c r="G201" s="11" t="str">
        <f>IF('4'!$E201&gt;15,"LPG","PL")</f>
        <v>LPG</v>
      </c>
      <c r="H201" s="11">
        <f t="shared" si="23"/>
        <v>0</v>
      </c>
      <c r="I201" s="11">
        <f>ROUND(IF(G201="PL",$R$4*C201/2/100,C201*$R$4/100),2)</f>
        <v>8.91</v>
      </c>
      <c r="J201" s="11">
        <f t="shared" si="24"/>
        <v>45</v>
      </c>
      <c r="K201" s="11">
        <f t="shared" si="24"/>
        <v>7.139999999999997</v>
      </c>
      <c r="L201" s="21">
        <f t="shared" si="25"/>
        <v>0</v>
      </c>
      <c r="M201" s="21">
        <f t="shared" si="26"/>
        <v>0</v>
      </c>
    </row>
    <row r="202" spans="1:13" x14ac:dyDescent="0.25">
      <c r="A202" s="12">
        <v>41839</v>
      </c>
      <c r="B202" s="17">
        <f t="shared" si="21"/>
        <v>6</v>
      </c>
      <c r="C202" s="13">
        <v>16</v>
      </c>
      <c r="D202" s="13">
        <f t="shared" si="27"/>
        <v>45</v>
      </c>
      <c r="E202" s="13">
        <f t="shared" si="27"/>
        <v>7.139999999999997</v>
      </c>
      <c r="F202" s="10" t="b">
        <f t="shared" si="22"/>
        <v>0</v>
      </c>
      <c r="G202" s="14" t="str">
        <f>IF('4'!$E202&gt;15,"LPG","PL")</f>
        <v>PL</v>
      </c>
      <c r="H202" s="11">
        <f t="shared" si="23"/>
        <v>0.48</v>
      </c>
      <c r="I202" s="11">
        <f>ROUND(IF(G202="PL",$R$4*C202/2/100,C202*$R$4/100),2)</f>
        <v>0.72</v>
      </c>
      <c r="J202" s="11">
        <f t="shared" si="24"/>
        <v>44.52</v>
      </c>
      <c r="K202" s="11">
        <f t="shared" si="24"/>
        <v>6.4199999999999973</v>
      </c>
      <c r="L202" s="21">
        <f t="shared" si="25"/>
        <v>0</v>
      </c>
      <c r="M202" s="21">
        <f t="shared" si="26"/>
        <v>0</v>
      </c>
    </row>
    <row r="203" spans="1:13" x14ac:dyDescent="0.25">
      <c r="A203" s="9">
        <v>41840</v>
      </c>
      <c r="B203" s="17">
        <f t="shared" si="21"/>
        <v>7</v>
      </c>
      <c r="C203" s="10">
        <v>102</v>
      </c>
      <c r="D203" s="13">
        <f t="shared" si="27"/>
        <v>44.52</v>
      </c>
      <c r="E203" s="13">
        <f t="shared" si="27"/>
        <v>6.4199999999999973</v>
      </c>
      <c r="F203" s="10" t="b">
        <f t="shared" si="22"/>
        <v>0</v>
      </c>
      <c r="G203" s="11" t="str">
        <f>IF('4'!$E203&gt;15,"LPG","PL")</f>
        <v>PL</v>
      </c>
      <c r="H203" s="11">
        <f t="shared" si="23"/>
        <v>3.06</v>
      </c>
      <c r="I203" s="11">
        <f>ROUND(IF(G203="PL",$R$4*C203/2/100,C203*$R$4/100),2)</f>
        <v>4.59</v>
      </c>
      <c r="J203" s="11">
        <f t="shared" si="24"/>
        <v>41.46</v>
      </c>
      <c r="K203" s="11">
        <f t="shared" si="24"/>
        <v>1.8299999999999974</v>
      </c>
      <c r="L203" s="21">
        <f t="shared" si="25"/>
        <v>0</v>
      </c>
      <c r="M203" s="21">
        <f t="shared" si="26"/>
        <v>28.17</v>
      </c>
    </row>
    <row r="204" spans="1:13" x14ac:dyDescent="0.25">
      <c r="A204" s="12">
        <v>41841</v>
      </c>
      <c r="B204" s="17">
        <f t="shared" si="21"/>
        <v>1</v>
      </c>
      <c r="C204" s="13">
        <v>67</v>
      </c>
      <c r="D204" s="13">
        <f t="shared" si="27"/>
        <v>41.46</v>
      </c>
      <c r="E204" s="13">
        <f t="shared" si="27"/>
        <v>30</v>
      </c>
      <c r="F204" s="10" t="b">
        <f t="shared" si="22"/>
        <v>0</v>
      </c>
      <c r="G204" s="14" t="str">
        <f>IF('4'!$E204&gt;15,"LPG","PL")</f>
        <v>LPG</v>
      </c>
      <c r="H204" s="11">
        <f t="shared" si="23"/>
        <v>0</v>
      </c>
      <c r="I204" s="11">
        <f>ROUND(IF(G204="PL",$R$4*C204/2/100,C204*$R$4/100),2)</f>
        <v>6.03</v>
      </c>
      <c r="J204" s="11">
        <f t="shared" si="24"/>
        <v>41.46</v>
      </c>
      <c r="K204" s="11">
        <f t="shared" si="24"/>
        <v>23.97</v>
      </c>
      <c r="L204" s="21">
        <f t="shared" si="25"/>
        <v>0</v>
      </c>
      <c r="M204" s="21">
        <f t="shared" si="26"/>
        <v>0</v>
      </c>
    </row>
    <row r="205" spans="1:13" x14ac:dyDescent="0.25">
      <c r="A205" s="9">
        <v>41842</v>
      </c>
      <c r="B205" s="17">
        <f t="shared" si="21"/>
        <v>2</v>
      </c>
      <c r="C205" s="10">
        <v>51</v>
      </c>
      <c r="D205" s="13">
        <f t="shared" si="27"/>
        <v>41.46</v>
      </c>
      <c r="E205" s="13">
        <f t="shared" si="27"/>
        <v>23.97</v>
      </c>
      <c r="F205" s="10" t="b">
        <f t="shared" si="22"/>
        <v>0</v>
      </c>
      <c r="G205" s="11" t="str">
        <f>IF('4'!$E205&gt;15,"LPG","PL")</f>
        <v>LPG</v>
      </c>
      <c r="H205" s="11">
        <f t="shared" si="23"/>
        <v>0</v>
      </c>
      <c r="I205" s="11">
        <f>ROUND(IF(G205="PL",$R$4*C205/2/100,C205*$R$4/100),2)</f>
        <v>4.59</v>
      </c>
      <c r="J205" s="11">
        <f t="shared" si="24"/>
        <v>41.46</v>
      </c>
      <c r="K205" s="11">
        <f t="shared" si="24"/>
        <v>19.38</v>
      </c>
      <c r="L205" s="21">
        <f t="shared" si="25"/>
        <v>0</v>
      </c>
      <c r="M205" s="21">
        <f t="shared" si="26"/>
        <v>0</v>
      </c>
    </row>
    <row r="206" spans="1:13" x14ac:dyDescent="0.25">
      <c r="A206" s="12">
        <v>41843</v>
      </c>
      <c r="B206" s="17">
        <f t="shared" si="21"/>
        <v>3</v>
      </c>
      <c r="C206" s="13">
        <v>34</v>
      </c>
      <c r="D206" s="13">
        <f t="shared" si="27"/>
        <v>41.46</v>
      </c>
      <c r="E206" s="13">
        <f t="shared" si="27"/>
        <v>19.38</v>
      </c>
      <c r="F206" s="10" t="b">
        <f t="shared" si="22"/>
        <v>0</v>
      </c>
      <c r="G206" s="14" t="str">
        <f>IF('4'!$E206&gt;15,"LPG","PL")</f>
        <v>LPG</v>
      </c>
      <c r="H206" s="11">
        <f t="shared" si="23"/>
        <v>0</v>
      </c>
      <c r="I206" s="11">
        <f>ROUND(IF(G206="PL",$R$4*C206/2/100,C206*$R$4/100),2)</f>
        <v>3.06</v>
      </c>
      <c r="J206" s="11">
        <f t="shared" si="24"/>
        <v>41.46</v>
      </c>
      <c r="K206" s="11">
        <f t="shared" si="24"/>
        <v>16.32</v>
      </c>
      <c r="L206" s="21">
        <f t="shared" si="25"/>
        <v>0</v>
      </c>
      <c r="M206" s="21">
        <f t="shared" si="26"/>
        <v>0</v>
      </c>
    </row>
    <row r="207" spans="1:13" x14ac:dyDescent="0.25">
      <c r="A207" s="9">
        <v>41844</v>
      </c>
      <c r="B207" s="17">
        <f t="shared" si="21"/>
        <v>4</v>
      </c>
      <c r="C207" s="10">
        <v>108</v>
      </c>
      <c r="D207" s="13">
        <f t="shared" si="27"/>
        <v>41.46</v>
      </c>
      <c r="E207" s="13">
        <f t="shared" si="27"/>
        <v>16.32</v>
      </c>
      <c r="F207" s="10" t="b">
        <f t="shared" si="22"/>
        <v>0</v>
      </c>
      <c r="G207" s="11" t="str">
        <f>IF('4'!$E207&gt;15,"LPG","PL")</f>
        <v>LPG</v>
      </c>
      <c r="H207" s="11">
        <f t="shared" si="23"/>
        <v>0</v>
      </c>
      <c r="I207" s="11">
        <f>ROUND(IF(G207="PL",$R$4*C207/2/100,C207*$R$4/100),2)</f>
        <v>9.7200000000000006</v>
      </c>
      <c r="J207" s="11">
        <f t="shared" si="24"/>
        <v>41.46</v>
      </c>
      <c r="K207" s="11">
        <f t="shared" si="24"/>
        <v>6.6</v>
      </c>
      <c r="L207" s="21">
        <f t="shared" si="25"/>
        <v>0</v>
      </c>
      <c r="M207" s="21">
        <f t="shared" si="26"/>
        <v>0</v>
      </c>
    </row>
    <row r="208" spans="1:13" x14ac:dyDescent="0.25">
      <c r="A208" s="12">
        <v>41845</v>
      </c>
      <c r="B208" s="17">
        <f t="shared" si="21"/>
        <v>5</v>
      </c>
      <c r="C208" s="13">
        <v>64</v>
      </c>
      <c r="D208" s="13">
        <f t="shared" si="27"/>
        <v>41.46</v>
      </c>
      <c r="E208" s="13">
        <f t="shared" si="27"/>
        <v>6.6</v>
      </c>
      <c r="F208" s="10" t="b">
        <f t="shared" si="22"/>
        <v>0</v>
      </c>
      <c r="G208" s="14" t="str">
        <f>IF('4'!$E208&gt;15,"LPG","PL")</f>
        <v>PL</v>
      </c>
      <c r="H208" s="11">
        <f t="shared" si="23"/>
        <v>1.92</v>
      </c>
      <c r="I208" s="11">
        <f>ROUND(IF(G208="PL",$R$4*C208/2/100,C208*$R$4/100),2)</f>
        <v>2.88</v>
      </c>
      <c r="J208" s="11">
        <f t="shared" si="24"/>
        <v>39.54</v>
      </c>
      <c r="K208" s="11">
        <f t="shared" si="24"/>
        <v>3.7199999999999998</v>
      </c>
      <c r="L208" s="21">
        <f t="shared" si="25"/>
        <v>0</v>
      </c>
      <c r="M208" s="21">
        <f t="shared" si="26"/>
        <v>26.28</v>
      </c>
    </row>
    <row r="209" spans="1:13" x14ac:dyDescent="0.25">
      <c r="A209" s="9">
        <v>41846</v>
      </c>
      <c r="B209" s="17">
        <f t="shared" si="21"/>
        <v>6</v>
      </c>
      <c r="C209" s="10">
        <v>53</v>
      </c>
      <c r="D209" s="13">
        <f t="shared" si="27"/>
        <v>39.54</v>
      </c>
      <c r="E209" s="13">
        <f t="shared" si="27"/>
        <v>30</v>
      </c>
      <c r="F209" s="10" t="b">
        <f t="shared" si="22"/>
        <v>0</v>
      </c>
      <c r="G209" s="11" t="str">
        <f>IF('4'!$E209&gt;15,"LPG","PL")</f>
        <v>LPG</v>
      </c>
      <c r="H209" s="11">
        <f t="shared" si="23"/>
        <v>0</v>
      </c>
      <c r="I209" s="11">
        <f>ROUND(IF(G209="PL",$R$4*C209/2/100,C209*$R$4/100),2)</f>
        <v>4.7699999999999996</v>
      </c>
      <c r="J209" s="11">
        <f t="shared" si="24"/>
        <v>39.54</v>
      </c>
      <c r="K209" s="11">
        <f t="shared" si="24"/>
        <v>25.23</v>
      </c>
      <c r="L209" s="21">
        <f t="shared" si="25"/>
        <v>0</v>
      </c>
      <c r="M209" s="21">
        <f t="shared" si="26"/>
        <v>0</v>
      </c>
    </row>
    <row r="210" spans="1:13" x14ac:dyDescent="0.25">
      <c r="A210" s="12">
        <v>41847</v>
      </c>
      <c r="B210" s="17">
        <f t="shared" si="21"/>
        <v>7</v>
      </c>
      <c r="C210" s="13">
        <v>66</v>
      </c>
      <c r="D210" s="13">
        <f t="shared" si="27"/>
        <v>39.54</v>
      </c>
      <c r="E210" s="13">
        <f t="shared" si="27"/>
        <v>25.23</v>
      </c>
      <c r="F210" s="10" t="b">
        <f t="shared" si="22"/>
        <v>0</v>
      </c>
      <c r="G210" s="14" t="str">
        <f>IF('4'!$E210&gt;15,"LPG","PL")</f>
        <v>LPG</v>
      </c>
      <c r="H210" s="11">
        <f t="shared" si="23"/>
        <v>0</v>
      </c>
      <c r="I210" s="11">
        <f>ROUND(IF(G210="PL",$R$4*C210/2/100,C210*$R$4/100),2)</f>
        <v>5.94</v>
      </c>
      <c r="J210" s="11">
        <f t="shared" si="24"/>
        <v>39.54</v>
      </c>
      <c r="K210" s="11">
        <f t="shared" si="24"/>
        <v>19.29</v>
      </c>
      <c r="L210" s="21">
        <f t="shared" si="25"/>
        <v>0</v>
      </c>
      <c r="M210" s="21">
        <f t="shared" si="26"/>
        <v>0</v>
      </c>
    </row>
    <row r="211" spans="1:13" x14ac:dyDescent="0.25">
      <c r="A211" s="9">
        <v>41848</v>
      </c>
      <c r="B211" s="17">
        <f t="shared" si="21"/>
        <v>1</v>
      </c>
      <c r="C211" s="10">
        <v>109</v>
      </c>
      <c r="D211" s="13">
        <f t="shared" si="27"/>
        <v>39.54</v>
      </c>
      <c r="E211" s="13">
        <f t="shared" si="27"/>
        <v>19.29</v>
      </c>
      <c r="F211" s="10" t="b">
        <f t="shared" si="22"/>
        <v>0</v>
      </c>
      <c r="G211" s="11" t="str">
        <f>IF('4'!$E211&gt;15,"LPG","PL")</f>
        <v>LPG</v>
      </c>
      <c r="H211" s="11">
        <f t="shared" si="23"/>
        <v>0</v>
      </c>
      <c r="I211" s="11">
        <f>ROUND(IF(G211="PL",$R$4*C211/2/100,C211*$R$4/100),2)</f>
        <v>9.81</v>
      </c>
      <c r="J211" s="11">
        <f t="shared" si="24"/>
        <v>39.54</v>
      </c>
      <c r="K211" s="11">
        <f t="shared" si="24"/>
        <v>9.4799999999999986</v>
      </c>
      <c r="L211" s="21">
        <f t="shared" si="25"/>
        <v>0</v>
      </c>
      <c r="M211" s="21">
        <f t="shared" si="26"/>
        <v>0</v>
      </c>
    </row>
    <row r="212" spans="1:13" x14ac:dyDescent="0.25">
      <c r="A212" s="12">
        <v>41849</v>
      </c>
      <c r="B212" s="17">
        <f t="shared" si="21"/>
        <v>2</v>
      </c>
      <c r="C212" s="13">
        <v>70</v>
      </c>
      <c r="D212" s="13">
        <f t="shared" si="27"/>
        <v>39.54</v>
      </c>
      <c r="E212" s="13">
        <f t="shared" si="27"/>
        <v>9.4799999999999986</v>
      </c>
      <c r="F212" s="10" t="b">
        <f t="shared" si="22"/>
        <v>0</v>
      </c>
      <c r="G212" s="14" t="str">
        <f>IF('4'!$E212&gt;15,"LPG","PL")</f>
        <v>PL</v>
      </c>
      <c r="H212" s="11">
        <f t="shared" si="23"/>
        <v>2.1</v>
      </c>
      <c r="I212" s="11">
        <f>ROUND(IF(G212="PL",$R$4*C212/2/100,C212*$R$4/100),2)</f>
        <v>3.15</v>
      </c>
      <c r="J212" s="11">
        <f t="shared" si="24"/>
        <v>37.44</v>
      </c>
      <c r="K212" s="11">
        <f t="shared" si="24"/>
        <v>6.3299999999999983</v>
      </c>
      <c r="L212" s="21">
        <f t="shared" si="25"/>
        <v>0</v>
      </c>
      <c r="M212" s="21">
        <f t="shared" si="26"/>
        <v>0</v>
      </c>
    </row>
    <row r="213" spans="1:13" x14ac:dyDescent="0.25">
      <c r="A213" s="9">
        <v>41850</v>
      </c>
      <c r="B213" s="17">
        <f t="shared" si="21"/>
        <v>3</v>
      </c>
      <c r="C213" s="10">
        <v>29</v>
      </c>
      <c r="D213" s="13">
        <f t="shared" si="27"/>
        <v>37.44</v>
      </c>
      <c r="E213" s="13">
        <f t="shared" si="27"/>
        <v>6.3299999999999983</v>
      </c>
      <c r="F213" s="10" t="b">
        <f t="shared" si="22"/>
        <v>0</v>
      </c>
      <c r="G213" s="11" t="str">
        <f>IF('4'!$E213&gt;15,"LPG","PL")</f>
        <v>PL</v>
      </c>
      <c r="H213" s="11">
        <f t="shared" si="23"/>
        <v>0.87</v>
      </c>
      <c r="I213" s="11">
        <f>ROUND(IF(G213="PL",$R$4*C213/2/100,C213*$R$4/100),2)</f>
        <v>1.31</v>
      </c>
      <c r="J213" s="11">
        <f t="shared" si="24"/>
        <v>36.57</v>
      </c>
      <c r="K213" s="11">
        <f t="shared" si="24"/>
        <v>5.0199999999999978</v>
      </c>
      <c r="L213" s="21">
        <f t="shared" si="25"/>
        <v>0</v>
      </c>
      <c r="M213" s="21">
        <f t="shared" si="26"/>
        <v>0</v>
      </c>
    </row>
    <row r="214" spans="1:13" x14ac:dyDescent="0.25">
      <c r="A214" s="12">
        <v>41851</v>
      </c>
      <c r="B214" s="17">
        <f t="shared" si="21"/>
        <v>4</v>
      </c>
      <c r="C214" s="13">
        <v>41</v>
      </c>
      <c r="D214" s="13">
        <f t="shared" si="27"/>
        <v>36.57</v>
      </c>
      <c r="E214" s="13">
        <f t="shared" si="27"/>
        <v>5.0199999999999978</v>
      </c>
      <c r="F214" s="10" t="b">
        <f t="shared" si="22"/>
        <v>1</v>
      </c>
      <c r="G214" s="14" t="str">
        <f>IF('4'!$E214&gt;15,"LPG","PL")</f>
        <v>PL</v>
      </c>
      <c r="H214" s="11">
        <f t="shared" si="23"/>
        <v>1.23</v>
      </c>
      <c r="I214" s="11">
        <f>ROUND(IF(G214="PL",$R$4*C214/2/100,C214*$R$4/100),2)</f>
        <v>1.85</v>
      </c>
      <c r="J214" s="11">
        <f t="shared" si="24"/>
        <v>35.340000000000003</v>
      </c>
      <c r="K214" s="11">
        <f t="shared" si="24"/>
        <v>3.1699999999999977</v>
      </c>
      <c r="L214" s="21">
        <f t="shared" si="25"/>
        <v>9.6599999999999966</v>
      </c>
      <c r="M214" s="21">
        <f t="shared" si="26"/>
        <v>26.830000000000002</v>
      </c>
    </row>
    <row r="215" spans="1:13" x14ac:dyDescent="0.25">
      <c r="A215" s="9">
        <v>41852</v>
      </c>
      <c r="B215" s="17">
        <f t="shared" si="21"/>
        <v>5</v>
      </c>
      <c r="C215" s="10">
        <v>41</v>
      </c>
      <c r="D215" s="13">
        <f t="shared" si="27"/>
        <v>45</v>
      </c>
      <c r="E215" s="13">
        <f t="shared" si="27"/>
        <v>30</v>
      </c>
      <c r="F215" s="10" t="b">
        <f t="shared" si="22"/>
        <v>0</v>
      </c>
      <c r="G215" s="11" t="str">
        <f>IF('4'!$E215&gt;15,"LPG","PL")</f>
        <v>LPG</v>
      </c>
      <c r="H215" s="11">
        <f t="shared" si="23"/>
        <v>0</v>
      </c>
      <c r="I215" s="11">
        <f>ROUND(IF(G215="PL",$R$4*C215/2/100,C215*$R$4/100),2)</f>
        <v>3.69</v>
      </c>
      <c r="J215" s="11">
        <f t="shared" si="24"/>
        <v>45</v>
      </c>
      <c r="K215" s="11">
        <f t="shared" si="24"/>
        <v>26.31</v>
      </c>
      <c r="L215" s="21">
        <f t="shared" si="25"/>
        <v>0</v>
      </c>
      <c r="M215" s="21">
        <f t="shared" si="26"/>
        <v>0</v>
      </c>
    </row>
    <row r="216" spans="1:13" x14ac:dyDescent="0.25">
      <c r="A216" s="12">
        <v>41853</v>
      </c>
      <c r="B216" s="17">
        <f t="shared" si="21"/>
        <v>6</v>
      </c>
      <c r="C216" s="13">
        <v>116</v>
      </c>
      <c r="D216" s="13">
        <f t="shared" si="27"/>
        <v>45</v>
      </c>
      <c r="E216" s="13">
        <f t="shared" si="27"/>
        <v>26.31</v>
      </c>
      <c r="F216" s="10" t="b">
        <f t="shared" si="22"/>
        <v>0</v>
      </c>
      <c r="G216" s="14" t="str">
        <f>IF('4'!$E216&gt;15,"LPG","PL")</f>
        <v>LPG</v>
      </c>
      <c r="H216" s="11">
        <f t="shared" si="23"/>
        <v>0</v>
      </c>
      <c r="I216" s="11">
        <f>ROUND(IF(G216="PL",$R$4*C216/2/100,C216*$R$4/100),2)</f>
        <v>10.44</v>
      </c>
      <c r="J216" s="11">
        <f t="shared" si="24"/>
        <v>45</v>
      </c>
      <c r="K216" s="11">
        <f t="shared" si="24"/>
        <v>15.87</v>
      </c>
      <c r="L216" s="21">
        <f t="shared" si="25"/>
        <v>0</v>
      </c>
      <c r="M216" s="21">
        <f t="shared" si="26"/>
        <v>0</v>
      </c>
    </row>
    <row r="217" spans="1:13" x14ac:dyDescent="0.25">
      <c r="A217" s="9">
        <v>41854</v>
      </c>
      <c r="B217" s="17">
        <f t="shared" si="21"/>
        <v>7</v>
      </c>
      <c r="C217" s="10">
        <v>128</v>
      </c>
      <c r="D217" s="13">
        <f t="shared" si="27"/>
        <v>45</v>
      </c>
      <c r="E217" s="13">
        <f t="shared" si="27"/>
        <v>15.87</v>
      </c>
      <c r="F217" s="10" t="b">
        <f t="shared" si="22"/>
        <v>0</v>
      </c>
      <c r="G217" s="11" t="str">
        <f>IF('4'!$E217&gt;15,"LPG","PL")</f>
        <v>LPG</v>
      </c>
      <c r="H217" s="11">
        <f t="shared" si="23"/>
        <v>0</v>
      </c>
      <c r="I217" s="11">
        <f>ROUND(IF(G217="PL",$R$4*C217/2/100,C217*$R$4/100),2)</f>
        <v>11.52</v>
      </c>
      <c r="J217" s="11">
        <f t="shared" si="24"/>
        <v>45</v>
      </c>
      <c r="K217" s="11">
        <f t="shared" si="24"/>
        <v>4.3499999999999996</v>
      </c>
      <c r="L217" s="21">
        <f t="shared" si="25"/>
        <v>0</v>
      </c>
      <c r="M217" s="21">
        <f t="shared" si="26"/>
        <v>25.65</v>
      </c>
    </row>
    <row r="218" spans="1:13" x14ac:dyDescent="0.25">
      <c r="A218" s="12">
        <v>41855</v>
      </c>
      <c r="B218" s="17">
        <f t="shared" si="21"/>
        <v>1</v>
      </c>
      <c r="C218" s="13">
        <v>66</v>
      </c>
      <c r="D218" s="13">
        <f t="shared" si="27"/>
        <v>45</v>
      </c>
      <c r="E218" s="13">
        <f t="shared" si="27"/>
        <v>30</v>
      </c>
      <c r="F218" s="10" t="b">
        <f t="shared" si="22"/>
        <v>0</v>
      </c>
      <c r="G218" s="14" t="str">
        <f>IF('4'!$E218&gt;15,"LPG","PL")</f>
        <v>LPG</v>
      </c>
      <c r="H218" s="11">
        <f t="shared" si="23"/>
        <v>0</v>
      </c>
      <c r="I218" s="11">
        <f>ROUND(IF(G218="PL",$R$4*C218/2/100,C218*$R$4/100),2)</f>
        <v>5.94</v>
      </c>
      <c r="J218" s="11">
        <f t="shared" si="24"/>
        <v>45</v>
      </c>
      <c r="K218" s="11">
        <f t="shared" si="24"/>
        <v>24.06</v>
      </c>
      <c r="L218" s="21">
        <f t="shared" si="25"/>
        <v>0</v>
      </c>
      <c r="M218" s="21">
        <f t="shared" si="26"/>
        <v>0</v>
      </c>
    </row>
    <row r="219" spans="1:13" x14ac:dyDescent="0.25">
      <c r="A219" s="9">
        <v>41856</v>
      </c>
      <c r="B219" s="17">
        <f t="shared" si="21"/>
        <v>2</v>
      </c>
      <c r="C219" s="10">
        <v>129</v>
      </c>
      <c r="D219" s="13">
        <f t="shared" si="27"/>
        <v>45</v>
      </c>
      <c r="E219" s="13">
        <f t="shared" si="27"/>
        <v>24.06</v>
      </c>
      <c r="F219" s="10" t="b">
        <f t="shared" si="22"/>
        <v>0</v>
      </c>
      <c r="G219" s="11" t="str">
        <f>IF('4'!$E219&gt;15,"LPG","PL")</f>
        <v>LPG</v>
      </c>
      <c r="H219" s="11">
        <f t="shared" si="23"/>
        <v>0</v>
      </c>
      <c r="I219" s="11">
        <f>ROUND(IF(G219="PL",$R$4*C219/2/100,C219*$R$4/100),2)</f>
        <v>11.61</v>
      </c>
      <c r="J219" s="11">
        <f t="shared" si="24"/>
        <v>45</v>
      </c>
      <c r="K219" s="11">
        <f t="shared" si="24"/>
        <v>12.45</v>
      </c>
      <c r="L219" s="21">
        <f t="shared" si="25"/>
        <v>0</v>
      </c>
      <c r="M219" s="21">
        <f t="shared" si="26"/>
        <v>0</v>
      </c>
    </row>
    <row r="220" spans="1:13" x14ac:dyDescent="0.25">
      <c r="A220" s="12">
        <v>41857</v>
      </c>
      <c r="B220" s="17">
        <f t="shared" si="21"/>
        <v>3</v>
      </c>
      <c r="C220" s="13">
        <v>41</v>
      </c>
      <c r="D220" s="13">
        <f t="shared" si="27"/>
        <v>45</v>
      </c>
      <c r="E220" s="13">
        <f t="shared" si="27"/>
        <v>12.45</v>
      </c>
      <c r="F220" s="10" t="b">
        <f t="shared" si="22"/>
        <v>0</v>
      </c>
      <c r="G220" s="14" t="str">
        <f>IF('4'!$E220&gt;15,"LPG","PL")</f>
        <v>PL</v>
      </c>
      <c r="H220" s="11">
        <f t="shared" si="23"/>
        <v>1.23</v>
      </c>
      <c r="I220" s="11">
        <f>ROUND(IF(G220="PL",$R$4*C220/2/100,C220*$R$4/100),2)</f>
        <v>1.85</v>
      </c>
      <c r="J220" s="11">
        <f t="shared" si="24"/>
        <v>43.77</v>
      </c>
      <c r="K220" s="11">
        <f t="shared" si="24"/>
        <v>10.6</v>
      </c>
      <c r="L220" s="21">
        <f t="shared" si="25"/>
        <v>0</v>
      </c>
      <c r="M220" s="21">
        <f t="shared" si="26"/>
        <v>0</v>
      </c>
    </row>
    <row r="221" spans="1:13" x14ac:dyDescent="0.25">
      <c r="A221" s="9">
        <v>41858</v>
      </c>
      <c r="B221" s="17">
        <f t="shared" si="21"/>
        <v>4</v>
      </c>
      <c r="C221" s="10">
        <v>51</v>
      </c>
      <c r="D221" s="13">
        <f t="shared" si="27"/>
        <v>43.77</v>
      </c>
      <c r="E221" s="13">
        <f t="shared" si="27"/>
        <v>10.6</v>
      </c>
      <c r="F221" s="10" t="b">
        <f t="shared" si="22"/>
        <v>0</v>
      </c>
      <c r="G221" s="11" t="str">
        <f>IF('4'!$E221&gt;15,"LPG","PL")</f>
        <v>PL</v>
      </c>
      <c r="H221" s="11">
        <f t="shared" si="23"/>
        <v>1.53</v>
      </c>
      <c r="I221" s="11">
        <f>ROUND(IF(G221="PL",$R$4*C221/2/100,C221*$R$4/100),2)</f>
        <v>2.2999999999999998</v>
      </c>
      <c r="J221" s="11">
        <f t="shared" si="24"/>
        <v>42.24</v>
      </c>
      <c r="K221" s="11">
        <f t="shared" si="24"/>
        <v>8.3000000000000007</v>
      </c>
      <c r="L221" s="21">
        <f t="shared" si="25"/>
        <v>0</v>
      </c>
      <c r="M221" s="21">
        <f t="shared" si="26"/>
        <v>0</v>
      </c>
    </row>
    <row r="222" spans="1:13" x14ac:dyDescent="0.25">
      <c r="A222" s="12">
        <v>41859</v>
      </c>
      <c r="B222" s="17">
        <f t="shared" si="21"/>
        <v>5</v>
      </c>
      <c r="C222" s="13">
        <v>72</v>
      </c>
      <c r="D222" s="13">
        <f t="shared" si="27"/>
        <v>42.24</v>
      </c>
      <c r="E222" s="13">
        <f t="shared" si="27"/>
        <v>8.3000000000000007</v>
      </c>
      <c r="F222" s="10" t="b">
        <f t="shared" si="22"/>
        <v>0</v>
      </c>
      <c r="G222" s="14" t="str">
        <f>IF('4'!$E222&gt;15,"LPG","PL")</f>
        <v>PL</v>
      </c>
      <c r="H222" s="11">
        <f t="shared" si="23"/>
        <v>2.16</v>
      </c>
      <c r="I222" s="11">
        <f>ROUND(IF(G222="PL",$R$4*C222/2/100,C222*$R$4/100),2)</f>
        <v>3.24</v>
      </c>
      <c r="J222" s="11">
        <f t="shared" si="24"/>
        <v>40.08</v>
      </c>
      <c r="K222" s="11">
        <f t="shared" si="24"/>
        <v>5.0600000000000005</v>
      </c>
      <c r="L222" s="21">
        <f t="shared" si="25"/>
        <v>0</v>
      </c>
      <c r="M222" s="21">
        <f t="shared" si="26"/>
        <v>0</v>
      </c>
    </row>
    <row r="223" spans="1:13" x14ac:dyDescent="0.25">
      <c r="A223" s="9">
        <v>41860</v>
      </c>
      <c r="B223" s="17">
        <f t="shared" si="21"/>
        <v>6</v>
      </c>
      <c r="C223" s="10">
        <v>30</v>
      </c>
      <c r="D223" s="13">
        <f t="shared" si="27"/>
        <v>40.08</v>
      </c>
      <c r="E223" s="13">
        <f t="shared" si="27"/>
        <v>5.0600000000000005</v>
      </c>
      <c r="F223" s="10" t="b">
        <f t="shared" si="22"/>
        <v>1</v>
      </c>
      <c r="G223" s="11" t="str">
        <f>IF('4'!$E223&gt;15,"LPG","PL")</f>
        <v>PL</v>
      </c>
      <c r="H223" s="11">
        <f t="shared" si="23"/>
        <v>0.9</v>
      </c>
      <c r="I223" s="11">
        <f>ROUND(IF(G223="PL",$R$4*C223/2/100,C223*$R$4/100),2)</f>
        <v>1.35</v>
      </c>
      <c r="J223" s="11">
        <f t="shared" si="24"/>
        <v>39.18</v>
      </c>
      <c r="K223" s="11">
        <f t="shared" si="24"/>
        <v>3.7100000000000004</v>
      </c>
      <c r="L223" s="21">
        <f t="shared" si="25"/>
        <v>0</v>
      </c>
      <c r="M223" s="21">
        <f t="shared" si="26"/>
        <v>26.29</v>
      </c>
    </row>
    <row r="224" spans="1:13" x14ac:dyDescent="0.25">
      <c r="A224" s="12">
        <v>41861</v>
      </c>
      <c r="B224" s="17">
        <f t="shared" si="21"/>
        <v>7</v>
      </c>
      <c r="C224" s="13">
        <v>95</v>
      </c>
      <c r="D224" s="13">
        <f t="shared" si="27"/>
        <v>39.18</v>
      </c>
      <c r="E224" s="13">
        <f t="shared" si="27"/>
        <v>30</v>
      </c>
      <c r="F224" s="10" t="b">
        <f t="shared" si="22"/>
        <v>0</v>
      </c>
      <c r="G224" s="14" t="str">
        <f>IF('4'!$E224&gt;15,"LPG","PL")</f>
        <v>LPG</v>
      </c>
      <c r="H224" s="11">
        <f t="shared" si="23"/>
        <v>0</v>
      </c>
      <c r="I224" s="11">
        <f>ROUND(IF(G224="PL",$R$4*C224/2/100,C224*$R$4/100),2)</f>
        <v>8.5500000000000007</v>
      </c>
      <c r="J224" s="11">
        <f t="shared" si="24"/>
        <v>39.18</v>
      </c>
      <c r="K224" s="11">
        <f t="shared" si="24"/>
        <v>21.45</v>
      </c>
      <c r="L224" s="21">
        <f t="shared" si="25"/>
        <v>0</v>
      </c>
      <c r="M224" s="21">
        <f t="shared" si="26"/>
        <v>0</v>
      </c>
    </row>
    <row r="225" spans="1:13" x14ac:dyDescent="0.25">
      <c r="A225" s="9">
        <v>41862</v>
      </c>
      <c r="B225" s="17">
        <f t="shared" si="21"/>
        <v>1</v>
      </c>
      <c r="C225" s="10">
        <v>104</v>
      </c>
      <c r="D225" s="13">
        <f t="shared" si="27"/>
        <v>39.18</v>
      </c>
      <c r="E225" s="13">
        <f t="shared" si="27"/>
        <v>21.45</v>
      </c>
      <c r="F225" s="10" t="b">
        <f t="shared" si="22"/>
        <v>0</v>
      </c>
      <c r="G225" s="11" t="str">
        <f>IF('4'!$E225&gt;15,"LPG","PL")</f>
        <v>LPG</v>
      </c>
      <c r="H225" s="11">
        <f t="shared" si="23"/>
        <v>0</v>
      </c>
      <c r="I225" s="11">
        <f>ROUND(IF(G225="PL",$R$4*C225/2/100,C225*$R$4/100),2)</f>
        <v>9.36</v>
      </c>
      <c r="J225" s="11">
        <f t="shared" si="24"/>
        <v>39.18</v>
      </c>
      <c r="K225" s="11">
        <f t="shared" si="24"/>
        <v>12.09</v>
      </c>
      <c r="L225" s="21">
        <f t="shared" si="25"/>
        <v>0</v>
      </c>
      <c r="M225" s="21">
        <f t="shared" si="26"/>
        <v>0</v>
      </c>
    </row>
    <row r="226" spans="1:13" x14ac:dyDescent="0.25">
      <c r="A226" s="12">
        <v>41863</v>
      </c>
      <c r="B226" s="17">
        <f t="shared" si="21"/>
        <v>2</v>
      </c>
      <c r="C226" s="13">
        <v>16</v>
      </c>
      <c r="D226" s="13">
        <f t="shared" si="27"/>
        <v>39.18</v>
      </c>
      <c r="E226" s="13">
        <f t="shared" si="27"/>
        <v>12.09</v>
      </c>
      <c r="F226" s="10" t="b">
        <f t="shared" si="22"/>
        <v>0</v>
      </c>
      <c r="G226" s="14" t="str">
        <f>IF('4'!$E226&gt;15,"LPG","PL")</f>
        <v>PL</v>
      </c>
      <c r="H226" s="11">
        <f t="shared" si="23"/>
        <v>0.48</v>
      </c>
      <c r="I226" s="11">
        <f>ROUND(IF(G226="PL",$R$4*C226/2/100,C226*$R$4/100),2)</f>
        <v>0.72</v>
      </c>
      <c r="J226" s="11">
        <f t="shared" si="24"/>
        <v>38.700000000000003</v>
      </c>
      <c r="K226" s="11">
        <f t="shared" si="24"/>
        <v>11.37</v>
      </c>
      <c r="L226" s="21">
        <f t="shared" si="25"/>
        <v>0</v>
      </c>
      <c r="M226" s="21">
        <f t="shared" si="26"/>
        <v>0</v>
      </c>
    </row>
    <row r="227" spans="1:13" x14ac:dyDescent="0.25">
      <c r="A227" s="9">
        <v>41864</v>
      </c>
      <c r="B227" s="17">
        <f t="shared" si="21"/>
        <v>3</v>
      </c>
      <c r="C227" s="10">
        <v>34</v>
      </c>
      <c r="D227" s="13">
        <f t="shared" si="27"/>
        <v>38.700000000000003</v>
      </c>
      <c r="E227" s="13">
        <f t="shared" si="27"/>
        <v>11.37</v>
      </c>
      <c r="F227" s="10" t="b">
        <f t="shared" si="22"/>
        <v>0</v>
      </c>
      <c r="G227" s="11" t="str">
        <f>IF('4'!$E227&gt;15,"LPG","PL")</f>
        <v>PL</v>
      </c>
      <c r="H227" s="11">
        <f t="shared" si="23"/>
        <v>1.02</v>
      </c>
      <c r="I227" s="11">
        <f>ROUND(IF(G227="PL",$R$4*C227/2/100,C227*$R$4/100),2)</f>
        <v>1.53</v>
      </c>
      <c r="J227" s="11">
        <f t="shared" si="24"/>
        <v>37.68</v>
      </c>
      <c r="K227" s="11">
        <f t="shared" si="24"/>
        <v>9.84</v>
      </c>
      <c r="L227" s="21">
        <f t="shared" si="25"/>
        <v>0</v>
      </c>
      <c r="M227" s="21">
        <f t="shared" si="26"/>
        <v>0</v>
      </c>
    </row>
    <row r="228" spans="1:13" x14ac:dyDescent="0.25">
      <c r="A228" s="12">
        <v>41865</v>
      </c>
      <c r="B228" s="17">
        <f t="shared" si="21"/>
        <v>4</v>
      </c>
      <c r="C228" s="13">
        <v>39</v>
      </c>
      <c r="D228" s="13">
        <f t="shared" si="27"/>
        <v>37.68</v>
      </c>
      <c r="E228" s="13">
        <f t="shared" si="27"/>
        <v>9.84</v>
      </c>
      <c r="F228" s="10" t="b">
        <f t="shared" si="22"/>
        <v>0</v>
      </c>
      <c r="G228" s="14" t="str">
        <f>IF('4'!$E228&gt;15,"LPG","PL")</f>
        <v>PL</v>
      </c>
      <c r="H228" s="11">
        <f t="shared" si="23"/>
        <v>1.17</v>
      </c>
      <c r="I228" s="11">
        <f>ROUND(IF(G228="PL",$R$4*C228/2/100,C228*$R$4/100),2)</f>
        <v>1.76</v>
      </c>
      <c r="J228" s="11">
        <f t="shared" si="24"/>
        <v>36.51</v>
      </c>
      <c r="K228" s="11">
        <f t="shared" si="24"/>
        <v>8.08</v>
      </c>
      <c r="L228" s="21">
        <f t="shared" si="25"/>
        <v>8.490000000000002</v>
      </c>
      <c r="M228" s="21">
        <f t="shared" si="26"/>
        <v>0</v>
      </c>
    </row>
    <row r="229" spans="1:13" x14ac:dyDescent="0.25">
      <c r="A229" s="9">
        <v>41866</v>
      </c>
      <c r="B229" s="17">
        <f t="shared" si="21"/>
        <v>5</v>
      </c>
      <c r="C229" s="10">
        <v>133</v>
      </c>
      <c r="D229" s="13">
        <f t="shared" si="27"/>
        <v>45</v>
      </c>
      <c r="E229" s="13">
        <f t="shared" si="27"/>
        <v>8.08</v>
      </c>
      <c r="F229" s="10" t="b">
        <f t="shared" si="22"/>
        <v>0</v>
      </c>
      <c r="G229" s="11" t="str">
        <f>IF('4'!$E229&gt;15,"LPG","PL")</f>
        <v>PL</v>
      </c>
      <c r="H229" s="11">
        <f t="shared" si="23"/>
        <v>3.99</v>
      </c>
      <c r="I229" s="11">
        <f>ROUND(IF(G229="PL",$R$4*C229/2/100,C229*$R$4/100),2)</f>
        <v>5.99</v>
      </c>
      <c r="J229" s="11">
        <f t="shared" si="24"/>
        <v>41.01</v>
      </c>
      <c r="K229" s="11">
        <f t="shared" si="24"/>
        <v>2.09</v>
      </c>
      <c r="L229" s="21">
        <f t="shared" si="25"/>
        <v>0</v>
      </c>
      <c r="M229" s="21">
        <f t="shared" si="26"/>
        <v>27.91</v>
      </c>
    </row>
    <row r="230" spans="1:13" x14ac:dyDescent="0.25">
      <c r="A230" s="12">
        <v>41867</v>
      </c>
      <c r="B230" s="17">
        <f t="shared" si="21"/>
        <v>6</v>
      </c>
      <c r="C230" s="13">
        <v>114</v>
      </c>
      <c r="D230" s="13">
        <f t="shared" si="27"/>
        <v>41.01</v>
      </c>
      <c r="E230" s="13">
        <f t="shared" si="27"/>
        <v>30</v>
      </c>
      <c r="F230" s="10" t="b">
        <f t="shared" si="22"/>
        <v>0</v>
      </c>
      <c r="G230" s="14" t="str">
        <f>IF('4'!$E230&gt;15,"LPG","PL")</f>
        <v>LPG</v>
      </c>
      <c r="H230" s="11">
        <f t="shared" si="23"/>
        <v>0</v>
      </c>
      <c r="I230" s="11">
        <f>ROUND(IF(G230="PL",$R$4*C230/2/100,C230*$R$4/100),2)</f>
        <v>10.26</v>
      </c>
      <c r="J230" s="11">
        <f t="shared" si="24"/>
        <v>41.01</v>
      </c>
      <c r="K230" s="11">
        <f t="shared" si="24"/>
        <v>19.740000000000002</v>
      </c>
      <c r="L230" s="21">
        <f t="shared" si="25"/>
        <v>0</v>
      </c>
      <c r="M230" s="21">
        <f t="shared" si="26"/>
        <v>0</v>
      </c>
    </row>
    <row r="231" spans="1:13" x14ac:dyDescent="0.25">
      <c r="A231" s="9">
        <v>41868</v>
      </c>
      <c r="B231" s="17">
        <f t="shared" si="21"/>
        <v>7</v>
      </c>
      <c r="C231" s="10">
        <v>37</v>
      </c>
      <c r="D231" s="13">
        <f t="shared" si="27"/>
        <v>41.01</v>
      </c>
      <c r="E231" s="13">
        <f t="shared" si="27"/>
        <v>19.740000000000002</v>
      </c>
      <c r="F231" s="10" t="b">
        <f t="shared" si="22"/>
        <v>0</v>
      </c>
      <c r="G231" s="11" t="str">
        <f>IF('4'!$E231&gt;15,"LPG","PL")</f>
        <v>LPG</v>
      </c>
      <c r="H231" s="11">
        <f t="shared" si="23"/>
        <v>0</v>
      </c>
      <c r="I231" s="11">
        <f>ROUND(IF(G231="PL",$R$4*C231/2/100,C231*$R$4/100),2)</f>
        <v>3.33</v>
      </c>
      <c r="J231" s="11">
        <f t="shared" si="24"/>
        <v>41.01</v>
      </c>
      <c r="K231" s="11">
        <f t="shared" si="24"/>
        <v>16.410000000000004</v>
      </c>
      <c r="L231" s="21">
        <f t="shared" si="25"/>
        <v>0</v>
      </c>
      <c r="M231" s="21">
        <f t="shared" si="26"/>
        <v>0</v>
      </c>
    </row>
    <row r="232" spans="1:13" x14ac:dyDescent="0.25">
      <c r="A232" s="12">
        <v>41869</v>
      </c>
      <c r="B232" s="17">
        <f t="shared" si="21"/>
        <v>1</v>
      </c>
      <c r="C232" s="13">
        <v>41</v>
      </c>
      <c r="D232" s="13">
        <f t="shared" si="27"/>
        <v>41.01</v>
      </c>
      <c r="E232" s="13">
        <f t="shared" si="27"/>
        <v>16.410000000000004</v>
      </c>
      <c r="F232" s="10" t="b">
        <f t="shared" si="22"/>
        <v>0</v>
      </c>
      <c r="G232" s="14" t="str">
        <f>IF('4'!$E232&gt;15,"LPG","PL")</f>
        <v>LPG</v>
      </c>
      <c r="H232" s="11">
        <f t="shared" si="23"/>
        <v>0</v>
      </c>
      <c r="I232" s="11">
        <f>ROUND(IF(G232="PL",$R$4*C232/2/100,C232*$R$4/100),2)</f>
        <v>3.69</v>
      </c>
      <c r="J232" s="11">
        <f t="shared" si="24"/>
        <v>41.01</v>
      </c>
      <c r="K232" s="11">
        <f t="shared" si="24"/>
        <v>12.720000000000004</v>
      </c>
      <c r="L232" s="21">
        <f t="shared" si="25"/>
        <v>0</v>
      </c>
      <c r="M232" s="21">
        <f t="shared" si="26"/>
        <v>0</v>
      </c>
    </row>
    <row r="233" spans="1:13" x14ac:dyDescent="0.25">
      <c r="A233" s="9">
        <v>41870</v>
      </c>
      <c r="B233" s="17">
        <f t="shared" si="21"/>
        <v>2</v>
      </c>
      <c r="C233" s="10">
        <v>147</v>
      </c>
      <c r="D233" s="13">
        <f t="shared" si="27"/>
        <v>41.01</v>
      </c>
      <c r="E233" s="13">
        <f t="shared" si="27"/>
        <v>12.720000000000004</v>
      </c>
      <c r="F233" s="10" t="b">
        <f t="shared" si="22"/>
        <v>0</v>
      </c>
      <c r="G233" s="11" t="str">
        <f>IF('4'!$E233&gt;15,"LPG","PL")</f>
        <v>PL</v>
      </c>
      <c r="H233" s="11">
        <f t="shared" si="23"/>
        <v>4.41</v>
      </c>
      <c r="I233" s="11">
        <f>ROUND(IF(G233="PL",$R$4*C233/2/100,C233*$R$4/100),2)</f>
        <v>6.62</v>
      </c>
      <c r="J233" s="11">
        <f t="shared" si="24"/>
        <v>36.599999999999994</v>
      </c>
      <c r="K233" s="11">
        <f t="shared" si="24"/>
        <v>6.1000000000000041</v>
      </c>
      <c r="L233" s="21">
        <f t="shared" si="25"/>
        <v>0</v>
      </c>
      <c r="M233" s="21">
        <f t="shared" si="26"/>
        <v>0</v>
      </c>
    </row>
    <row r="234" spans="1:13" x14ac:dyDescent="0.25">
      <c r="A234" s="12">
        <v>41871</v>
      </c>
      <c r="B234" s="17">
        <f t="shared" si="21"/>
        <v>3</v>
      </c>
      <c r="C234" s="13">
        <v>78</v>
      </c>
      <c r="D234" s="13">
        <f t="shared" si="27"/>
        <v>36.599999999999994</v>
      </c>
      <c r="E234" s="13">
        <f t="shared" si="27"/>
        <v>6.1000000000000041</v>
      </c>
      <c r="F234" s="10" t="b">
        <f t="shared" si="22"/>
        <v>0</v>
      </c>
      <c r="G234" s="14" t="str">
        <f>IF('4'!$E234&gt;15,"LPG","PL")</f>
        <v>PL</v>
      </c>
      <c r="H234" s="11">
        <f t="shared" si="23"/>
        <v>2.34</v>
      </c>
      <c r="I234" s="11">
        <f>ROUND(IF(G234="PL",$R$4*C234/2/100,C234*$R$4/100),2)</f>
        <v>3.51</v>
      </c>
      <c r="J234" s="11">
        <f t="shared" si="24"/>
        <v>34.259999999999991</v>
      </c>
      <c r="K234" s="11">
        <f t="shared" si="24"/>
        <v>2.5900000000000043</v>
      </c>
      <c r="L234" s="21">
        <f t="shared" si="25"/>
        <v>0</v>
      </c>
      <c r="M234" s="21">
        <f t="shared" si="26"/>
        <v>27.409999999999997</v>
      </c>
    </row>
    <row r="235" spans="1:13" x14ac:dyDescent="0.25">
      <c r="A235" s="9">
        <v>41872</v>
      </c>
      <c r="B235" s="17">
        <f t="shared" si="21"/>
        <v>4</v>
      </c>
      <c r="C235" s="10">
        <v>106</v>
      </c>
      <c r="D235" s="13">
        <f t="shared" si="27"/>
        <v>34.259999999999991</v>
      </c>
      <c r="E235" s="13">
        <f t="shared" si="27"/>
        <v>30</v>
      </c>
      <c r="F235" s="10" t="b">
        <f t="shared" si="22"/>
        <v>0</v>
      </c>
      <c r="G235" s="11" t="str">
        <f>IF('4'!$E235&gt;15,"LPG","PL")</f>
        <v>LPG</v>
      </c>
      <c r="H235" s="11">
        <f t="shared" si="23"/>
        <v>0</v>
      </c>
      <c r="I235" s="11">
        <f>ROUND(IF(G235="PL",$R$4*C235/2/100,C235*$R$4/100),2)</f>
        <v>9.5399999999999991</v>
      </c>
      <c r="J235" s="11">
        <f t="shared" si="24"/>
        <v>34.259999999999991</v>
      </c>
      <c r="K235" s="11">
        <f t="shared" si="24"/>
        <v>20.46</v>
      </c>
      <c r="L235" s="21">
        <f t="shared" si="25"/>
        <v>10.740000000000009</v>
      </c>
      <c r="M235" s="21">
        <f t="shared" si="26"/>
        <v>0</v>
      </c>
    </row>
    <row r="236" spans="1:13" x14ac:dyDescent="0.25">
      <c r="A236" s="12">
        <v>41873</v>
      </c>
      <c r="B236" s="17">
        <f t="shared" si="21"/>
        <v>5</v>
      </c>
      <c r="C236" s="13">
        <v>124</v>
      </c>
      <c r="D236" s="13">
        <f t="shared" si="27"/>
        <v>45</v>
      </c>
      <c r="E236" s="13">
        <f t="shared" si="27"/>
        <v>20.46</v>
      </c>
      <c r="F236" s="10" t="b">
        <f t="shared" si="22"/>
        <v>0</v>
      </c>
      <c r="G236" s="14" t="str">
        <f>IF('4'!$E236&gt;15,"LPG","PL")</f>
        <v>LPG</v>
      </c>
      <c r="H236" s="11">
        <f t="shared" si="23"/>
        <v>0</v>
      </c>
      <c r="I236" s="11">
        <f>ROUND(IF(G236="PL",$R$4*C236/2/100,C236*$R$4/100),2)</f>
        <v>11.16</v>
      </c>
      <c r="J236" s="11">
        <f t="shared" si="24"/>
        <v>45</v>
      </c>
      <c r="K236" s="11">
        <f t="shared" si="24"/>
        <v>9.3000000000000007</v>
      </c>
      <c r="L236" s="21">
        <f t="shared" si="25"/>
        <v>0</v>
      </c>
      <c r="M236" s="21">
        <f t="shared" si="26"/>
        <v>0</v>
      </c>
    </row>
    <row r="237" spans="1:13" x14ac:dyDescent="0.25">
      <c r="A237" s="9">
        <v>41874</v>
      </c>
      <c r="B237" s="17">
        <f t="shared" si="21"/>
        <v>6</v>
      </c>
      <c r="C237" s="10">
        <v>97</v>
      </c>
      <c r="D237" s="13">
        <f t="shared" si="27"/>
        <v>45</v>
      </c>
      <c r="E237" s="13">
        <f t="shared" si="27"/>
        <v>9.3000000000000007</v>
      </c>
      <c r="F237" s="10" t="b">
        <f t="shared" si="22"/>
        <v>0</v>
      </c>
      <c r="G237" s="11" t="str">
        <f>IF('4'!$E237&gt;15,"LPG","PL")</f>
        <v>PL</v>
      </c>
      <c r="H237" s="11">
        <f t="shared" si="23"/>
        <v>2.91</v>
      </c>
      <c r="I237" s="11">
        <f>ROUND(IF(G237="PL",$R$4*C237/2/100,C237*$R$4/100),2)</f>
        <v>4.37</v>
      </c>
      <c r="J237" s="11">
        <f t="shared" si="24"/>
        <v>42.09</v>
      </c>
      <c r="K237" s="11">
        <f t="shared" si="24"/>
        <v>4.9300000000000006</v>
      </c>
      <c r="L237" s="21">
        <f t="shared" si="25"/>
        <v>0</v>
      </c>
      <c r="M237" s="21">
        <f t="shared" si="26"/>
        <v>25.07</v>
      </c>
    </row>
    <row r="238" spans="1:13" x14ac:dyDescent="0.25">
      <c r="A238" s="12">
        <v>41875</v>
      </c>
      <c r="B238" s="17">
        <f t="shared" si="21"/>
        <v>7</v>
      </c>
      <c r="C238" s="13">
        <v>45</v>
      </c>
      <c r="D238" s="13">
        <f t="shared" si="27"/>
        <v>42.09</v>
      </c>
      <c r="E238" s="13">
        <f t="shared" si="27"/>
        <v>30</v>
      </c>
      <c r="F238" s="10" t="b">
        <f t="shared" si="22"/>
        <v>0</v>
      </c>
      <c r="G238" s="14" t="str">
        <f>IF('4'!$E238&gt;15,"LPG","PL")</f>
        <v>LPG</v>
      </c>
      <c r="H238" s="11">
        <f t="shared" si="23"/>
        <v>0</v>
      </c>
      <c r="I238" s="11">
        <f>ROUND(IF(G238="PL",$R$4*C238/2/100,C238*$R$4/100),2)</f>
        <v>4.05</v>
      </c>
      <c r="J238" s="11">
        <f t="shared" si="24"/>
        <v>42.09</v>
      </c>
      <c r="K238" s="11">
        <f t="shared" si="24"/>
        <v>25.95</v>
      </c>
      <c r="L238" s="21">
        <f t="shared" si="25"/>
        <v>0</v>
      </c>
      <c r="M238" s="21">
        <f t="shared" si="26"/>
        <v>0</v>
      </c>
    </row>
    <row r="239" spans="1:13" x14ac:dyDescent="0.25">
      <c r="A239" s="9">
        <v>41876</v>
      </c>
      <c r="B239" s="17">
        <f t="shared" si="21"/>
        <v>1</v>
      </c>
      <c r="C239" s="10">
        <v>132</v>
      </c>
      <c r="D239" s="13">
        <f t="shared" si="27"/>
        <v>42.09</v>
      </c>
      <c r="E239" s="13">
        <f t="shared" si="27"/>
        <v>25.95</v>
      </c>
      <c r="F239" s="10" t="b">
        <f t="shared" si="22"/>
        <v>0</v>
      </c>
      <c r="G239" s="11" t="str">
        <f>IF('4'!$E239&gt;15,"LPG","PL")</f>
        <v>LPG</v>
      </c>
      <c r="H239" s="11">
        <f t="shared" si="23"/>
        <v>0</v>
      </c>
      <c r="I239" s="11">
        <f>ROUND(IF(G239="PL",$R$4*C239/2/100,C239*$R$4/100),2)</f>
        <v>11.88</v>
      </c>
      <c r="J239" s="11">
        <f t="shared" si="24"/>
        <v>42.09</v>
      </c>
      <c r="K239" s="11">
        <f t="shared" si="24"/>
        <v>14.069999999999999</v>
      </c>
      <c r="L239" s="21">
        <f t="shared" si="25"/>
        <v>0</v>
      </c>
      <c r="M239" s="21">
        <f t="shared" si="26"/>
        <v>0</v>
      </c>
    </row>
    <row r="240" spans="1:13" x14ac:dyDescent="0.25">
      <c r="A240" s="12">
        <v>41877</v>
      </c>
      <c r="B240" s="17">
        <f t="shared" si="21"/>
        <v>2</v>
      </c>
      <c r="C240" s="13">
        <v>107</v>
      </c>
      <c r="D240" s="13">
        <f t="shared" si="27"/>
        <v>42.09</v>
      </c>
      <c r="E240" s="13">
        <f t="shared" si="27"/>
        <v>14.069999999999999</v>
      </c>
      <c r="F240" s="10" t="b">
        <f t="shared" si="22"/>
        <v>0</v>
      </c>
      <c r="G240" s="14" t="str">
        <f>IF('4'!$E240&gt;15,"LPG","PL")</f>
        <v>PL</v>
      </c>
      <c r="H240" s="11">
        <f t="shared" si="23"/>
        <v>3.21</v>
      </c>
      <c r="I240" s="11">
        <f>ROUND(IF(G240="PL",$R$4*C240/2/100,C240*$R$4/100),2)</f>
        <v>4.82</v>
      </c>
      <c r="J240" s="11">
        <f t="shared" si="24"/>
        <v>38.880000000000003</v>
      </c>
      <c r="K240" s="11">
        <f t="shared" si="24"/>
        <v>9.2499999999999982</v>
      </c>
      <c r="L240" s="21">
        <f t="shared" si="25"/>
        <v>0</v>
      </c>
      <c r="M240" s="21">
        <f t="shared" si="26"/>
        <v>0</v>
      </c>
    </row>
    <row r="241" spans="1:13" x14ac:dyDescent="0.25">
      <c r="A241" s="9">
        <v>41878</v>
      </c>
      <c r="B241" s="17">
        <f t="shared" si="21"/>
        <v>3</v>
      </c>
      <c r="C241" s="10">
        <v>54</v>
      </c>
      <c r="D241" s="13">
        <f t="shared" si="27"/>
        <v>38.880000000000003</v>
      </c>
      <c r="E241" s="13">
        <f t="shared" si="27"/>
        <v>9.2499999999999982</v>
      </c>
      <c r="F241" s="10" t="b">
        <f t="shared" si="22"/>
        <v>0</v>
      </c>
      <c r="G241" s="11" t="str">
        <f>IF('4'!$E241&gt;15,"LPG","PL")</f>
        <v>PL</v>
      </c>
      <c r="H241" s="11">
        <f t="shared" si="23"/>
        <v>1.62</v>
      </c>
      <c r="I241" s="11">
        <f>ROUND(IF(G241="PL",$R$4*C241/2/100,C241*$R$4/100),2)</f>
        <v>2.4300000000000002</v>
      </c>
      <c r="J241" s="11">
        <f t="shared" si="24"/>
        <v>37.260000000000005</v>
      </c>
      <c r="K241" s="11">
        <f t="shared" si="24"/>
        <v>6.8199999999999985</v>
      </c>
      <c r="L241" s="21">
        <f t="shared" si="25"/>
        <v>0</v>
      </c>
      <c r="M241" s="21">
        <f t="shared" si="26"/>
        <v>0</v>
      </c>
    </row>
    <row r="242" spans="1:13" x14ac:dyDescent="0.25">
      <c r="A242" s="12">
        <v>41879</v>
      </c>
      <c r="B242" s="17">
        <f t="shared" si="21"/>
        <v>4</v>
      </c>
      <c r="C242" s="13">
        <v>116</v>
      </c>
      <c r="D242" s="13">
        <f t="shared" si="27"/>
        <v>37.260000000000005</v>
      </c>
      <c r="E242" s="13">
        <f t="shared" si="27"/>
        <v>6.8199999999999985</v>
      </c>
      <c r="F242" s="10" t="b">
        <f t="shared" si="22"/>
        <v>0</v>
      </c>
      <c r="G242" s="14" t="str">
        <f>IF('4'!$E242&gt;15,"LPG","PL")</f>
        <v>PL</v>
      </c>
      <c r="H242" s="11">
        <f t="shared" si="23"/>
        <v>3.48</v>
      </c>
      <c r="I242" s="11">
        <f>ROUND(IF(G242="PL",$R$4*C242/2/100,C242*$R$4/100),2)</f>
        <v>5.22</v>
      </c>
      <c r="J242" s="11">
        <f t="shared" si="24"/>
        <v>33.780000000000008</v>
      </c>
      <c r="K242" s="11">
        <f t="shared" si="24"/>
        <v>1.5999999999999988</v>
      </c>
      <c r="L242" s="21">
        <f t="shared" si="25"/>
        <v>11.219999999999992</v>
      </c>
      <c r="M242" s="21">
        <f t="shared" si="26"/>
        <v>28.400000000000002</v>
      </c>
    </row>
    <row r="243" spans="1:13" x14ac:dyDescent="0.25">
      <c r="A243" s="9">
        <v>41880</v>
      </c>
      <c r="B243" s="17">
        <f t="shared" si="21"/>
        <v>5</v>
      </c>
      <c r="C243" s="10">
        <v>99</v>
      </c>
      <c r="D243" s="13">
        <f t="shared" si="27"/>
        <v>45</v>
      </c>
      <c r="E243" s="13">
        <f t="shared" si="27"/>
        <v>30</v>
      </c>
      <c r="F243" s="10" t="b">
        <f t="shared" si="22"/>
        <v>0</v>
      </c>
      <c r="G243" s="11" t="str">
        <f>IF('4'!$E243&gt;15,"LPG","PL")</f>
        <v>LPG</v>
      </c>
      <c r="H243" s="11">
        <f t="shared" si="23"/>
        <v>0</v>
      </c>
      <c r="I243" s="11">
        <f>ROUND(IF(G243="PL",$R$4*C243/2/100,C243*$R$4/100),2)</f>
        <v>8.91</v>
      </c>
      <c r="J243" s="11">
        <f t="shared" si="24"/>
        <v>45</v>
      </c>
      <c r="K243" s="11">
        <f t="shared" si="24"/>
        <v>21.09</v>
      </c>
      <c r="L243" s="21">
        <f t="shared" si="25"/>
        <v>0</v>
      </c>
      <c r="M243" s="21">
        <f t="shared" si="26"/>
        <v>0</v>
      </c>
    </row>
    <row r="244" spans="1:13" x14ac:dyDescent="0.25">
      <c r="A244" s="12">
        <v>41881</v>
      </c>
      <c r="B244" s="17">
        <f t="shared" si="21"/>
        <v>6</v>
      </c>
      <c r="C244" s="13">
        <v>29</v>
      </c>
      <c r="D244" s="13">
        <f t="shared" si="27"/>
        <v>45</v>
      </c>
      <c r="E244" s="13">
        <f t="shared" si="27"/>
        <v>21.09</v>
      </c>
      <c r="F244" s="10" t="b">
        <f t="shared" si="22"/>
        <v>0</v>
      </c>
      <c r="G244" s="14" t="str">
        <f>IF('4'!$E244&gt;15,"LPG","PL")</f>
        <v>LPG</v>
      </c>
      <c r="H244" s="11">
        <f t="shared" si="23"/>
        <v>0</v>
      </c>
      <c r="I244" s="11">
        <f>ROUND(IF(G244="PL",$R$4*C244/2/100,C244*$R$4/100),2)</f>
        <v>2.61</v>
      </c>
      <c r="J244" s="11">
        <f t="shared" si="24"/>
        <v>45</v>
      </c>
      <c r="K244" s="11">
        <f t="shared" si="24"/>
        <v>18.48</v>
      </c>
      <c r="L244" s="21">
        <f t="shared" si="25"/>
        <v>0</v>
      </c>
      <c r="M244" s="21">
        <f t="shared" si="26"/>
        <v>0</v>
      </c>
    </row>
    <row r="245" spans="1:13" x14ac:dyDescent="0.25">
      <c r="A245" s="9">
        <v>41882</v>
      </c>
      <c r="B245" s="17">
        <f t="shared" si="21"/>
        <v>7</v>
      </c>
      <c r="C245" s="10">
        <v>72</v>
      </c>
      <c r="D245" s="13">
        <f t="shared" si="27"/>
        <v>45</v>
      </c>
      <c r="E245" s="13">
        <f t="shared" si="27"/>
        <v>18.48</v>
      </c>
      <c r="F245" s="10" t="b">
        <f t="shared" si="22"/>
        <v>0</v>
      </c>
      <c r="G245" s="11" t="str">
        <f>IF('4'!$E245&gt;15,"LPG","PL")</f>
        <v>LPG</v>
      </c>
      <c r="H245" s="11">
        <f t="shared" si="23"/>
        <v>0</v>
      </c>
      <c r="I245" s="11">
        <f>ROUND(IF(G245="PL",$R$4*C245/2/100,C245*$R$4/100),2)</f>
        <v>6.48</v>
      </c>
      <c r="J245" s="11">
        <f t="shared" si="24"/>
        <v>45</v>
      </c>
      <c r="K245" s="11">
        <f t="shared" si="24"/>
        <v>12</v>
      </c>
      <c r="L245" s="21">
        <f t="shared" si="25"/>
        <v>0</v>
      </c>
      <c r="M245" s="21">
        <f t="shared" si="26"/>
        <v>0</v>
      </c>
    </row>
    <row r="246" spans="1:13" x14ac:dyDescent="0.25">
      <c r="A246" s="12">
        <v>41883</v>
      </c>
      <c r="B246" s="17">
        <f t="shared" si="21"/>
        <v>1</v>
      </c>
      <c r="C246" s="13">
        <v>94</v>
      </c>
      <c r="D246" s="13">
        <f t="shared" si="27"/>
        <v>45</v>
      </c>
      <c r="E246" s="13">
        <f t="shared" si="27"/>
        <v>12</v>
      </c>
      <c r="F246" s="10" t="b">
        <f t="shared" si="22"/>
        <v>0</v>
      </c>
      <c r="G246" s="14" t="str">
        <f>IF('4'!$E246&gt;15,"LPG","PL")</f>
        <v>PL</v>
      </c>
      <c r="H246" s="11">
        <f t="shared" si="23"/>
        <v>2.82</v>
      </c>
      <c r="I246" s="11">
        <f>ROUND(IF(G246="PL",$R$4*C246/2/100,C246*$R$4/100),2)</f>
        <v>4.2300000000000004</v>
      </c>
      <c r="J246" s="11">
        <f t="shared" si="24"/>
        <v>42.18</v>
      </c>
      <c r="K246" s="11">
        <f t="shared" si="24"/>
        <v>7.77</v>
      </c>
      <c r="L246" s="21">
        <f t="shared" si="25"/>
        <v>0</v>
      </c>
      <c r="M246" s="21">
        <f t="shared" si="26"/>
        <v>0</v>
      </c>
    </row>
    <row r="247" spans="1:13" x14ac:dyDescent="0.25">
      <c r="A247" s="9">
        <v>41884</v>
      </c>
      <c r="B247" s="17">
        <f t="shared" si="21"/>
        <v>2</v>
      </c>
      <c r="C247" s="10">
        <v>97</v>
      </c>
      <c r="D247" s="13">
        <f t="shared" si="27"/>
        <v>42.18</v>
      </c>
      <c r="E247" s="13">
        <f t="shared" si="27"/>
        <v>7.77</v>
      </c>
      <c r="F247" s="10" t="b">
        <f t="shared" si="22"/>
        <v>0</v>
      </c>
      <c r="G247" s="11" t="str">
        <f>IF('4'!$E247&gt;15,"LPG","PL")</f>
        <v>PL</v>
      </c>
      <c r="H247" s="11">
        <f t="shared" si="23"/>
        <v>2.91</v>
      </c>
      <c r="I247" s="11">
        <f>ROUND(IF(G247="PL",$R$4*C247/2/100,C247*$R$4/100),2)</f>
        <v>4.37</v>
      </c>
      <c r="J247" s="11">
        <f t="shared" si="24"/>
        <v>39.269999999999996</v>
      </c>
      <c r="K247" s="11">
        <f t="shared" si="24"/>
        <v>3.3999999999999995</v>
      </c>
      <c r="L247" s="21">
        <f t="shared" si="25"/>
        <v>0</v>
      </c>
      <c r="M247" s="21">
        <f t="shared" si="26"/>
        <v>26.6</v>
      </c>
    </row>
    <row r="248" spans="1:13" x14ac:dyDescent="0.25">
      <c r="A248" s="12">
        <v>41885</v>
      </c>
      <c r="B248" s="17">
        <f t="shared" si="21"/>
        <v>3</v>
      </c>
      <c r="C248" s="13">
        <v>138</v>
      </c>
      <c r="D248" s="13">
        <f t="shared" si="27"/>
        <v>39.269999999999996</v>
      </c>
      <c r="E248" s="13">
        <f t="shared" si="27"/>
        <v>30</v>
      </c>
      <c r="F248" s="10" t="b">
        <f t="shared" si="22"/>
        <v>0</v>
      </c>
      <c r="G248" s="14" t="str">
        <f>IF('4'!$E248&gt;15,"LPG","PL")</f>
        <v>LPG</v>
      </c>
      <c r="H248" s="11">
        <f t="shared" si="23"/>
        <v>0</v>
      </c>
      <c r="I248" s="11">
        <f>ROUND(IF(G248="PL",$R$4*C248/2/100,C248*$R$4/100),2)</f>
        <v>12.42</v>
      </c>
      <c r="J248" s="11">
        <f t="shared" si="24"/>
        <v>39.269999999999996</v>
      </c>
      <c r="K248" s="11">
        <f t="shared" si="24"/>
        <v>17.579999999999998</v>
      </c>
      <c r="L248" s="21">
        <f t="shared" si="25"/>
        <v>0</v>
      </c>
      <c r="M248" s="21">
        <f t="shared" si="26"/>
        <v>0</v>
      </c>
    </row>
    <row r="249" spans="1:13" x14ac:dyDescent="0.25">
      <c r="A249" s="9">
        <v>41886</v>
      </c>
      <c r="B249" s="17">
        <f t="shared" si="21"/>
        <v>4</v>
      </c>
      <c r="C249" s="10">
        <v>60</v>
      </c>
      <c r="D249" s="13">
        <f t="shared" si="27"/>
        <v>39.269999999999996</v>
      </c>
      <c r="E249" s="13">
        <f t="shared" si="27"/>
        <v>17.579999999999998</v>
      </c>
      <c r="F249" s="10" t="b">
        <f t="shared" si="22"/>
        <v>0</v>
      </c>
      <c r="G249" s="11" t="str">
        <f>IF('4'!$E249&gt;15,"LPG","PL")</f>
        <v>LPG</v>
      </c>
      <c r="H249" s="11">
        <f t="shared" si="23"/>
        <v>0</v>
      </c>
      <c r="I249" s="11">
        <f>ROUND(IF(G249="PL",$R$4*C249/2/100,C249*$R$4/100),2)</f>
        <v>5.4</v>
      </c>
      <c r="J249" s="11">
        <f t="shared" si="24"/>
        <v>39.269999999999996</v>
      </c>
      <c r="K249" s="11">
        <f t="shared" si="24"/>
        <v>12.179999999999998</v>
      </c>
      <c r="L249" s="21">
        <f t="shared" si="25"/>
        <v>5.730000000000004</v>
      </c>
      <c r="M249" s="21">
        <f t="shared" si="26"/>
        <v>0</v>
      </c>
    </row>
    <row r="250" spans="1:13" x14ac:dyDescent="0.25">
      <c r="A250" s="12">
        <v>41887</v>
      </c>
      <c r="B250" s="17">
        <f t="shared" si="21"/>
        <v>5</v>
      </c>
      <c r="C250" s="13">
        <v>144</v>
      </c>
      <c r="D250" s="13">
        <f t="shared" si="27"/>
        <v>45</v>
      </c>
      <c r="E250" s="13">
        <f t="shared" si="27"/>
        <v>12.179999999999998</v>
      </c>
      <c r="F250" s="10" t="b">
        <f t="shared" si="22"/>
        <v>0</v>
      </c>
      <c r="G250" s="14" t="str">
        <f>IF('4'!$E250&gt;15,"LPG","PL")</f>
        <v>PL</v>
      </c>
      <c r="H250" s="11">
        <f t="shared" si="23"/>
        <v>4.32</v>
      </c>
      <c r="I250" s="11">
        <f>ROUND(IF(G250="PL",$R$4*C250/2/100,C250*$R$4/100),2)</f>
        <v>6.48</v>
      </c>
      <c r="J250" s="11">
        <f t="shared" si="24"/>
        <v>40.68</v>
      </c>
      <c r="K250" s="11">
        <f t="shared" si="24"/>
        <v>5.6999999999999975</v>
      </c>
      <c r="L250" s="21">
        <f t="shared" si="25"/>
        <v>0</v>
      </c>
      <c r="M250" s="21">
        <f t="shared" si="26"/>
        <v>0</v>
      </c>
    </row>
    <row r="251" spans="1:13" x14ac:dyDescent="0.25">
      <c r="A251" s="9">
        <v>41888</v>
      </c>
      <c r="B251" s="17">
        <f t="shared" si="21"/>
        <v>6</v>
      </c>
      <c r="C251" s="10">
        <v>49</v>
      </c>
      <c r="D251" s="13">
        <f t="shared" si="27"/>
        <v>40.68</v>
      </c>
      <c r="E251" s="13">
        <f t="shared" si="27"/>
        <v>5.6999999999999975</v>
      </c>
      <c r="F251" s="10" t="b">
        <f t="shared" si="22"/>
        <v>0</v>
      </c>
      <c r="G251" s="11" t="str">
        <f>IF('4'!$E251&gt;15,"LPG","PL")</f>
        <v>PL</v>
      </c>
      <c r="H251" s="11">
        <f t="shared" si="23"/>
        <v>1.47</v>
      </c>
      <c r="I251" s="11">
        <f>ROUND(IF(G251="PL",$R$4*C251/2/100,C251*$R$4/100),2)</f>
        <v>2.21</v>
      </c>
      <c r="J251" s="11">
        <f t="shared" si="24"/>
        <v>39.21</v>
      </c>
      <c r="K251" s="11">
        <f t="shared" si="24"/>
        <v>3.4899999999999975</v>
      </c>
      <c r="L251" s="21">
        <f t="shared" si="25"/>
        <v>0</v>
      </c>
      <c r="M251" s="21">
        <f t="shared" si="26"/>
        <v>26.51</v>
      </c>
    </row>
    <row r="252" spans="1:13" x14ac:dyDescent="0.25">
      <c r="A252" s="12">
        <v>41889</v>
      </c>
      <c r="B252" s="17">
        <f t="shared" si="21"/>
        <v>7</v>
      </c>
      <c r="C252" s="13">
        <v>125</v>
      </c>
      <c r="D252" s="13">
        <f t="shared" si="27"/>
        <v>39.21</v>
      </c>
      <c r="E252" s="13">
        <f t="shared" si="27"/>
        <v>30</v>
      </c>
      <c r="F252" s="10" t="b">
        <f t="shared" si="22"/>
        <v>0</v>
      </c>
      <c r="G252" s="14" t="str">
        <f>IF('4'!$E252&gt;15,"LPG","PL")</f>
        <v>LPG</v>
      </c>
      <c r="H252" s="11">
        <f t="shared" si="23"/>
        <v>0</v>
      </c>
      <c r="I252" s="11">
        <f>ROUND(IF(G252="PL",$R$4*C252/2/100,C252*$R$4/100),2)</f>
        <v>11.25</v>
      </c>
      <c r="J252" s="11">
        <f t="shared" si="24"/>
        <v>39.21</v>
      </c>
      <c r="K252" s="11">
        <f t="shared" si="24"/>
        <v>18.75</v>
      </c>
      <c r="L252" s="21">
        <f t="shared" si="25"/>
        <v>0</v>
      </c>
      <c r="M252" s="21">
        <f t="shared" si="26"/>
        <v>0</v>
      </c>
    </row>
    <row r="253" spans="1:13" x14ac:dyDescent="0.25">
      <c r="A253" s="9">
        <v>41890</v>
      </c>
      <c r="B253" s="17">
        <f t="shared" si="21"/>
        <v>1</v>
      </c>
      <c r="C253" s="10">
        <v>40</v>
      </c>
      <c r="D253" s="13">
        <f t="shared" si="27"/>
        <v>39.21</v>
      </c>
      <c r="E253" s="13">
        <f t="shared" si="27"/>
        <v>18.75</v>
      </c>
      <c r="F253" s="10" t="b">
        <f t="shared" si="22"/>
        <v>0</v>
      </c>
      <c r="G253" s="11" t="str">
        <f>IF('4'!$E253&gt;15,"LPG","PL")</f>
        <v>LPG</v>
      </c>
      <c r="H253" s="11">
        <f t="shared" si="23"/>
        <v>0</v>
      </c>
      <c r="I253" s="11">
        <f>ROUND(IF(G253="PL",$R$4*C253/2/100,C253*$R$4/100),2)</f>
        <v>3.6</v>
      </c>
      <c r="J253" s="11">
        <f t="shared" si="24"/>
        <v>39.21</v>
      </c>
      <c r="K253" s="11">
        <f t="shared" si="24"/>
        <v>15.15</v>
      </c>
      <c r="L253" s="21">
        <f t="shared" si="25"/>
        <v>0</v>
      </c>
      <c r="M253" s="21">
        <f t="shared" si="26"/>
        <v>0</v>
      </c>
    </row>
    <row r="254" spans="1:13" x14ac:dyDescent="0.25">
      <c r="A254" s="12">
        <v>41891</v>
      </c>
      <c r="B254" s="17">
        <f t="shared" si="21"/>
        <v>2</v>
      </c>
      <c r="C254" s="13">
        <v>135</v>
      </c>
      <c r="D254" s="13">
        <f t="shared" si="27"/>
        <v>39.21</v>
      </c>
      <c r="E254" s="13">
        <f t="shared" si="27"/>
        <v>15.15</v>
      </c>
      <c r="F254" s="10" t="b">
        <f t="shared" si="22"/>
        <v>0</v>
      </c>
      <c r="G254" s="14" t="str">
        <f>IF('4'!$E254&gt;15,"LPG","PL")</f>
        <v>LPG</v>
      </c>
      <c r="H254" s="11">
        <f t="shared" si="23"/>
        <v>0</v>
      </c>
      <c r="I254" s="11">
        <f>ROUND(IF(G254="PL",$R$4*C254/2/100,C254*$R$4/100),2)</f>
        <v>12.15</v>
      </c>
      <c r="J254" s="11">
        <f t="shared" si="24"/>
        <v>39.21</v>
      </c>
      <c r="K254" s="11">
        <f t="shared" si="24"/>
        <v>3</v>
      </c>
      <c r="L254" s="21">
        <f t="shared" si="25"/>
        <v>0</v>
      </c>
      <c r="M254" s="21">
        <f t="shared" si="26"/>
        <v>27</v>
      </c>
    </row>
    <row r="255" spans="1:13" x14ac:dyDescent="0.25">
      <c r="A255" s="9">
        <v>41892</v>
      </c>
      <c r="B255" s="17">
        <f t="shared" si="21"/>
        <v>3</v>
      </c>
      <c r="C255" s="10">
        <v>86</v>
      </c>
      <c r="D255" s="13">
        <f t="shared" si="27"/>
        <v>39.21</v>
      </c>
      <c r="E255" s="13">
        <f t="shared" si="27"/>
        <v>30</v>
      </c>
      <c r="F255" s="10" t="b">
        <f t="shared" si="22"/>
        <v>0</v>
      </c>
      <c r="G255" s="11" t="str">
        <f>IF('4'!$E255&gt;15,"LPG","PL")</f>
        <v>LPG</v>
      </c>
      <c r="H255" s="11">
        <f t="shared" si="23"/>
        <v>0</v>
      </c>
      <c r="I255" s="11">
        <f>ROUND(IF(G255="PL",$R$4*C255/2/100,C255*$R$4/100),2)</f>
        <v>7.74</v>
      </c>
      <c r="J255" s="11">
        <f t="shared" si="24"/>
        <v>39.21</v>
      </c>
      <c r="K255" s="11">
        <f t="shared" si="24"/>
        <v>22.259999999999998</v>
      </c>
      <c r="L255" s="21">
        <f t="shared" si="25"/>
        <v>0</v>
      </c>
      <c r="M255" s="21">
        <f t="shared" si="26"/>
        <v>0</v>
      </c>
    </row>
    <row r="256" spans="1:13" x14ac:dyDescent="0.25">
      <c r="A256" s="12">
        <v>41893</v>
      </c>
      <c r="B256" s="17">
        <f t="shared" si="21"/>
        <v>4</v>
      </c>
      <c r="C256" s="13">
        <v>95</v>
      </c>
      <c r="D256" s="13">
        <f t="shared" si="27"/>
        <v>39.21</v>
      </c>
      <c r="E256" s="13">
        <f t="shared" si="27"/>
        <v>22.259999999999998</v>
      </c>
      <c r="F256" s="10" t="b">
        <f t="shared" si="22"/>
        <v>0</v>
      </c>
      <c r="G256" s="14" t="str">
        <f>IF('4'!$E256&gt;15,"LPG","PL")</f>
        <v>LPG</v>
      </c>
      <c r="H256" s="11">
        <f t="shared" si="23"/>
        <v>0</v>
      </c>
      <c r="I256" s="11">
        <f>ROUND(IF(G256="PL",$R$4*C256/2/100,C256*$R$4/100),2)</f>
        <v>8.5500000000000007</v>
      </c>
      <c r="J256" s="11">
        <f t="shared" si="24"/>
        <v>39.21</v>
      </c>
      <c r="K256" s="11">
        <f t="shared" si="24"/>
        <v>13.709999999999997</v>
      </c>
      <c r="L256" s="21">
        <f t="shared" si="25"/>
        <v>5.7899999999999991</v>
      </c>
      <c r="M256" s="21">
        <f t="shared" si="26"/>
        <v>0</v>
      </c>
    </row>
    <row r="257" spans="1:13" x14ac:dyDescent="0.25">
      <c r="A257" s="9">
        <v>41894</v>
      </c>
      <c r="B257" s="17">
        <f t="shared" si="21"/>
        <v>5</v>
      </c>
      <c r="C257" s="10">
        <v>42</v>
      </c>
      <c r="D257" s="13">
        <f t="shared" si="27"/>
        <v>45</v>
      </c>
      <c r="E257" s="13">
        <f t="shared" si="27"/>
        <v>13.709999999999997</v>
      </c>
      <c r="F257" s="10" t="b">
        <f t="shared" si="22"/>
        <v>0</v>
      </c>
      <c r="G257" s="11" t="str">
        <f>IF('4'!$E257&gt;15,"LPG","PL")</f>
        <v>PL</v>
      </c>
      <c r="H257" s="11">
        <f t="shared" si="23"/>
        <v>1.26</v>
      </c>
      <c r="I257" s="11">
        <f>ROUND(IF(G257="PL",$R$4*C257/2/100,C257*$R$4/100),2)</f>
        <v>1.89</v>
      </c>
      <c r="J257" s="11">
        <f t="shared" si="24"/>
        <v>43.74</v>
      </c>
      <c r="K257" s="11">
        <f t="shared" si="24"/>
        <v>11.819999999999997</v>
      </c>
      <c r="L257" s="21">
        <f t="shared" si="25"/>
        <v>0</v>
      </c>
      <c r="M257" s="21">
        <f t="shared" si="26"/>
        <v>0</v>
      </c>
    </row>
    <row r="258" spans="1:13" x14ac:dyDescent="0.25">
      <c r="A258" s="12">
        <v>41895</v>
      </c>
      <c r="B258" s="17">
        <f t="shared" si="21"/>
        <v>6</v>
      </c>
      <c r="C258" s="13">
        <v>82</v>
      </c>
      <c r="D258" s="13">
        <f t="shared" si="27"/>
        <v>43.74</v>
      </c>
      <c r="E258" s="13">
        <f t="shared" si="27"/>
        <v>11.819999999999997</v>
      </c>
      <c r="F258" s="10" t="b">
        <f t="shared" si="22"/>
        <v>0</v>
      </c>
      <c r="G258" s="14" t="str">
        <f>IF('4'!$E258&gt;15,"LPG","PL")</f>
        <v>PL</v>
      </c>
      <c r="H258" s="11">
        <f t="shared" si="23"/>
        <v>2.46</v>
      </c>
      <c r="I258" s="11">
        <f>ROUND(IF(G258="PL",$R$4*C258/2/100,C258*$R$4/100),2)</f>
        <v>3.69</v>
      </c>
      <c r="J258" s="11">
        <f t="shared" si="24"/>
        <v>41.28</v>
      </c>
      <c r="K258" s="11">
        <f t="shared" si="24"/>
        <v>8.1299999999999972</v>
      </c>
      <c r="L258" s="21">
        <f t="shared" si="25"/>
        <v>0</v>
      </c>
      <c r="M258" s="21">
        <f t="shared" si="26"/>
        <v>0</v>
      </c>
    </row>
    <row r="259" spans="1:13" x14ac:dyDescent="0.25">
      <c r="A259" s="9">
        <v>41896</v>
      </c>
      <c r="B259" s="17">
        <f t="shared" si="21"/>
        <v>7</v>
      </c>
      <c r="C259" s="10">
        <v>26</v>
      </c>
      <c r="D259" s="13">
        <f t="shared" si="27"/>
        <v>41.28</v>
      </c>
      <c r="E259" s="13">
        <f t="shared" si="27"/>
        <v>8.1299999999999972</v>
      </c>
      <c r="F259" s="10" t="b">
        <f t="shared" si="22"/>
        <v>0</v>
      </c>
      <c r="G259" s="11" t="str">
        <f>IF('4'!$E259&gt;15,"LPG","PL")</f>
        <v>PL</v>
      </c>
      <c r="H259" s="11">
        <f t="shared" si="23"/>
        <v>0.78</v>
      </c>
      <c r="I259" s="11">
        <f>ROUND(IF(G259="PL",$R$4*C259/2/100,C259*$R$4/100),2)</f>
        <v>1.17</v>
      </c>
      <c r="J259" s="11">
        <f t="shared" si="24"/>
        <v>40.5</v>
      </c>
      <c r="K259" s="11">
        <f t="shared" si="24"/>
        <v>6.9599999999999973</v>
      </c>
      <c r="L259" s="21">
        <f t="shared" si="25"/>
        <v>0</v>
      </c>
      <c r="M259" s="21">
        <f t="shared" si="26"/>
        <v>0</v>
      </c>
    </row>
    <row r="260" spans="1:13" x14ac:dyDescent="0.25">
      <c r="A260" s="12">
        <v>41897</v>
      </c>
      <c r="B260" s="17">
        <f t="shared" ref="B260:B323" si="28">WEEKDAY(A260,2)</f>
        <v>1</v>
      </c>
      <c r="C260" s="13">
        <v>114</v>
      </c>
      <c r="D260" s="13">
        <f t="shared" si="27"/>
        <v>40.5</v>
      </c>
      <c r="E260" s="13">
        <f t="shared" si="27"/>
        <v>6.9599999999999973</v>
      </c>
      <c r="F260" s="10" t="b">
        <f t="shared" ref="F260:F323" si="29">E260&lt;5.25</f>
        <v>0</v>
      </c>
      <c r="G260" s="14" t="str">
        <f>IF('4'!$E260&gt;15,"LPG","PL")</f>
        <v>PL</v>
      </c>
      <c r="H260" s="11">
        <f t="shared" ref="H260:H323" si="30">ROUND(IF(G260="PL",$R$3*C260/2/100,0),2)</f>
        <v>3.42</v>
      </c>
      <c r="I260" s="11">
        <f>ROUND(IF(G260="PL",$R$4*C260/2/100,C260*$R$4/100),2)</f>
        <v>5.13</v>
      </c>
      <c r="J260" s="11">
        <f t="shared" ref="J260:K323" si="31">D260-H260</f>
        <v>37.08</v>
      </c>
      <c r="K260" s="11">
        <f t="shared" si="31"/>
        <v>1.8299999999999974</v>
      </c>
      <c r="L260" s="21">
        <f t="shared" ref="L260:L323" si="32">IF(AND(B260=4,J260&lt;40),$Q$3-J260,0)</f>
        <v>0</v>
      </c>
      <c r="M260" s="21">
        <f t="shared" ref="M260:M323" si="33">IF(K260&lt;5,$Q$4-K260,0)</f>
        <v>28.17</v>
      </c>
    </row>
    <row r="261" spans="1:13" x14ac:dyDescent="0.25">
      <c r="A261" s="9">
        <v>41898</v>
      </c>
      <c r="B261" s="17">
        <f t="shared" si="28"/>
        <v>2</v>
      </c>
      <c r="C261" s="10">
        <v>49</v>
      </c>
      <c r="D261" s="13">
        <f t="shared" ref="D261:E324" si="34">J260+L260</f>
        <v>37.08</v>
      </c>
      <c r="E261" s="13">
        <f t="shared" si="34"/>
        <v>30</v>
      </c>
      <c r="F261" s="10" t="b">
        <f t="shared" si="29"/>
        <v>0</v>
      </c>
      <c r="G261" s="11" t="str">
        <f>IF('4'!$E261&gt;15,"LPG","PL")</f>
        <v>LPG</v>
      </c>
      <c r="H261" s="11">
        <f t="shared" si="30"/>
        <v>0</v>
      </c>
      <c r="I261" s="11">
        <f>ROUND(IF(G261="PL",$R$4*C261/2/100,C261*$R$4/100),2)</f>
        <v>4.41</v>
      </c>
      <c r="J261" s="11">
        <f t="shared" si="31"/>
        <v>37.08</v>
      </c>
      <c r="K261" s="11">
        <f t="shared" si="31"/>
        <v>25.59</v>
      </c>
      <c r="L261" s="21">
        <f t="shared" si="32"/>
        <v>0</v>
      </c>
      <c r="M261" s="21">
        <f t="shared" si="33"/>
        <v>0</v>
      </c>
    </row>
    <row r="262" spans="1:13" x14ac:dyDescent="0.25">
      <c r="A262" s="12">
        <v>41899</v>
      </c>
      <c r="B262" s="17">
        <f t="shared" si="28"/>
        <v>3</v>
      </c>
      <c r="C262" s="13">
        <v>138</v>
      </c>
      <c r="D262" s="13">
        <f t="shared" si="34"/>
        <v>37.08</v>
      </c>
      <c r="E262" s="13">
        <f t="shared" si="34"/>
        <v>25.59</v>
      </c>
      <c r="F262" s="10" t="b">
        <f t="shared" si="29"/>
        <v>0</v>
      </c>
      <c r="G262" s="14" t="str">
        <f>IF('4'!$E262&gt;15,"LPG","PL")</f>
        <v>LPG</v>
      </c>
      <c r="H262" s="11">
        <f t="shared" si="30"/>
        <v>0</v>
      </c>
      <c r="I262" s="11">
        <f>ROUND(IF(G262="PL",$R$4*C262/2/100,C262*$R$4/100),2)</f>
        <v>12.42</v>
      </c>
      <c r="J262" s="11">
        <f t="shared" si="31"/>
        <v>37.08</v>
      </c>
      <c r="K262" s="11">
        <f t="shared" si="31"/>
        <v>13.17</v>
      </c>
      <c r="L262" s="21">
        <f t="shared" si="32"/>
        <v>0</v>
      </c>
      <c r="M262" s="21">
        <f t="shared" si="33"/>
        <v>0</v>
      </c>
    </row>
    <row r="263" spans="1:13" x14ac:dyDescent="0.25">
      <c r="A263" s="9">
        <v>41900</v>
      </c>
      <c r="B263" s="17">
        <f t="shared" si="28"/>
        <v>4</v>
      </c>
      <c r="C263" s="10">
        <v>47</v>
      </c>
      <c r="D263" s="13">
        <f t="shared" si="34"/>
        <v>37.08</v>
      </c>
      <c r="E263" s="13">
        <f t="shared" si="34"/>
        <v>13.17</v>
      </c>
      <c r="F263" s="10" t="b">
        <f t="shared" si="29"/>
        <v>0</v>
      </c>
      <c r="G263" s="11" t="str">
        <f>IF('4'!$E263&gt;15,"LPG","PL")</f>
        <v>PL</v>
      </c>
      <c r="H263" s="11">
        <f t="shared" si="30"/>
        <v>1.41</v>
      </c>
      <c r="I263" s="11">
        <f>ROUND(IF(G263="PL",$R$4*C263/2/100,C263*$R$4/100),2)</f>
        <v>2.12</v>
      </c>
      <c r="J263" s="11">
        <f t="shared" si="31"/>
        <v>35.67</v>
      </c>
      <c r="K263" s="11">
        <f t="shared" si="31"/>
        <v>11.05</v>
      </c>
      <c r="L263" s="21">
        <f t="shared" si="32"/>
        <v>9.3299999999999983</v>
      </c>
      <c r="M263" s="21">
        <f t="shared" si="33"/>
        <v>0</v>
      </c>
    </row>
    <row r="264" spans="1:13" x14ac:dyDescent="0.25">
      <c r="A264" s="12">
        <v>41901</v>
      </c>
      <c r="B264" s="17">
        <f t="shared" si="28"/>
        <v>5</v>
      </c>
      <c r="C264" s="13">
        <v>85</v>
      </c>
      <c r="D264" s="13">
        <f t="shared" si="34"/>
        <v>45</v>
      </c>
      <c r="E264" s="13">
        <f t="shared" si="34"/>
        <v>11.05</v>
      </c>
      <c r="F264" s="10" t="b">
        <f t="shared" si="29"/>
        <v>0</v>
      </c>
      <c r="G264" s="14" t="str">
        <f>IF('4'!$E264&gt;15,"LPG","PL")</f>
        <v>PL</v>
      </c>
      <c r="H264" s="11">
        <f t="shared" si="30"/>
        <v>2.5499999999999998</v>
      </c>
      <c r="I264" s="11">
        <f>ROUND(IF(G264="PL",$R$4*C264/2/100,C264*$R$4/100),2)</f>
        <v>3.83</v>
      </c>
      <c r="J264" s="11">
        <f t="shared" si="31"/>
        <v>42.45</v>
      </c>
      <c r="K264" s="11">
        <f t="shared" si="31"/>
        <v>7.2200000000000006</v>
      </c>
      <c r="L264" s="21">
        <f t="shared" si="32"/>
        <v>0</v>
      </c>
      <c r="M264" s="21">
        <f t="shared" si="33"/>
        <v>0</v>
      </c>
    </row>
    <row r="265" spans="1:13" x14ac:dyDescent="0.25">
      <c r="A265" s="9">
        <v>41902</v>
      </c>
      <c r="B265" s="17">
        <f t="shared" si="28"/>
        <v>6</v>
      </c>
      <c r="C265" s="10">
        <v>50</v>
      </c>
      <c r="D265" s="13">
        <f t="shared" si="34"/>
        <v>42.45</v>
      </c>
      <c r="E265" s="13">
        <f t="shared" si="34"/>
        <v>7.2200000000000006</v>
      </c>
      <c r="F265" s="10" t="b">
        <f t="shared" si="29"/>
        <v>0</v>
      </c>
      <c r="G265" s="11" t="str">
        <f>IF('4'!$E265&gt;15,"LPG","PL")</f>
        <v>PL</v>
      </c>
      <c r="H265" s="11">
        <f t="shared" si="30"/>
        <v>1.5</v>
      </c>
      <c r="I265" s="11">
        <f>ROUND(IF(G265="PL",$R$4*C265/2/100,C265*$R$4/100),2)</f>
        <v>2.25</v>
      </c>
      <c r="J265" s="11">
        <f t="shared" si="31"/>
        <v>40.950000000000003</v>
      </c>
      <c r="K265" s="11">
        <f t="shared" si="31"/>
        <v>4.9700000000000006</v>
      </c>
      <c r="L265" s="21">
        <f t="shared" si="32"/>
        <v>0</v>
      </c>
      <c r="M265" s="21">
        <f t="shared" si="33"/>
        <v>25.03</v>
      </c>
    </row>
    <row r="266" spans="1:13" x14ac:dyDescent="0.25">
      <c r="A266" s="12">
        <v>41903</v>
      </c>
      <c r="B266" s="17">
        <f t="shared" si="28"/>
        <v>7</v>
      </c>
      <c r="C266" s="13">
        <v>133</v>
      </c>
      <c r="D266" s="13">
        <f t="shared" si="34"/>
        <v>40.950000000000003</v>
      </c>
      <c r="E266" s="13">
        <f t="shared" si="34"/>
        <v>30</v>
      </c>
      <c r="F266" s="10" t="b">
        <f t="shared" si="29"/>
        <v>0</v>
      </c>
      <c r="G266" s="14" t="str">
        <f>IF('4'!$E266&gt;15,"LPG","PL")</f>
        <v>LPG</v>
      </c>
      <c r="H266" s="11">
        <f t="shared" si="30"/>
        <v>0</v>
      </c>
      <c r="I266" s="11">
        <f>ROUND(IF(G266="PL",$R$4*C266/2/100,C266*$R$4/100),2)</f>
        <v>11.97</v>
      </c>
      <c r="J266" s="11">
        <f t="shared" si="31"/>
        <v>40.950000000000003</v>
      </c>
      <c r="K266" s="11">
        <f t="shared" si="31"/>
        <v>18.03</v>
      </c>
      <c r="L266" s="21">
        <f t="shared" si="32"/>
        <v>0</v>
      </c>
      <c r="M266" s="21">
        <f t="shared" si="33"/>
        <v>0</v>
      </c>
    </row>
    <row r="267" spans="1:13" x14ac:dyDescent="0.25">
      <c r="A267" s="9">
        <v>41904</v>
      </c>
      <c r="B267" s="17">
        <f t="shared" si="28"/>
        <v>1</v>
      </c>
      <c r="C267" s="10">
        <v>128</v>
      </c>
      <c r="D267" s="13">
        <f t="shared" si="34"/>
        <v>40.950000000000003</v>
      </c>
      <c r="E267" s="13">
        <f t="shared" si="34"/>
        <v>18.03</v>
      </c>
      <c r="F267" s="10" t="b">
        <f t="shared" si="29"/>
        <v>0</v>
      </c>
      <c r="G267" s="11" t="str">
        <f>IF('4'!$E267&gt;15,"LPG","PL")</f>
        <v>LPG</v>
      </c>
      <c r="H267" s="11">
        <f t="shared" si="30"/>
        <v>0</v>
      </c>
      <c r="I267" s="11">
        <f>ROUND(IF(G267="PL",$R$4*C267/2/100,C267*$R$4/100),2)</f>
        <v>11.52</v>
      </c>
      <c r="J267" s="11">
        <f t="shared" si="31"/>
        <v>40.950000000000003</v>
      </c>
      <c r="K267" s="11">
        <f t="shared" si="31"/>
        <v>6.5100000000000016</v>
      </c>
      <c r="L267" s="21">
        <f t="shared" si="32"/>
        <v>0</v>
      </c>
      <c r="M267" s="21">
        <f t="shared" si="33"/>
        <v>0</v>
      </c>
    </row>
    <row r="268" spans="1:13" x14ac:dyDescent="0.25">
      <c r="A268" s="12">
        <v>41905</v>
      </c>
      <c r="B268" s="17">
        <f t="shared" si="28"/>
        <v>2</v>
      </c>
      <c r="C268" s="13">
        <v>138</v>
      </c>
      <c r="D268" s="13">
        <f t="shared" si="34"/>
        <v>40.950000000000003</v>
      </c>
      <c r="E268" s="13">
        <f t="shared" si="34"/>
        <v>6.5100000000000016</v>
      </c>
      <c r="F268" s="10" t="b">
        <f t="shared" si="29"/>
        <v>0</v>
      </c>
      <c r="G268" s="14" t="str">
        <f>IF('4'!$E268&gt;15,"LPG","PL")</f>
        <v>PL</v>
      </c>
      <c r="H268" s="11">
        <f t="shared" si="30"/>
        <v>4.1399999999999997</v>
      </c>
      <c r="I268" s="11">
        <f>ROUND(IF(G268="PL",$R$4*C268/2/100,C268*$R$4/100),2)</f>
        <v>6.21</v>
      </c>
      <c r="J268" s="11">
        <f t="shared" si="31"/>
        <v>36.81</v>
      </c>
      <c r="K268" s="11">
        <f t="shared" si="31"/>
        <v>0.3000000000000016</v>
      </c>
      <c r="L268" s="21">
        <f t="shared" si="32"/>
        <v>0</v>
      </c>
      <c r="M268" s="21">
        <f t="shared" si="33"/>
        <v>29.7</v>
      </c>
    </row>
    <row r="269" spans="1:13" x14ac:dyDescent="0.25">
      <c r="A269" s="9">
        <v>41906</v>
      </c>
      <c r="B269" s="17">
        <f t="shared" si="28"/>
        <v>3</v>
      </c>
      <c r="C269" s="10">
        <v>25</v>
      </c>
      <c r="D269" s="13">
        <f t="shared" si="34"/>
        <v>36.81</v>
      </c>
      <c r="E269" s="13">
        <f t="shared" si="34"/>
        <v>30</v>
      </c>
      <c r="F269" s="10" t="b">
        <f t="shared" si="29"/>
        <v>0</v>
      </c>
      <c r="G269" s="11" t="str">
        <f>IF('4'!$E269&gt;15,"LPG","PL")</f>
        <v>LPG</v>
      </c>
      <c r="H269" s="11">
        <f t="shared" si="30"/>
        <v>0</v>
      </c>
      <c r="I269" s="11">
        <f>ROUND(IF(G269="PL",$R$4*C269/2/100,C269*$R$4/100),2)</f>
        <v>2.25</v>
      </c>
      <c r="J269" s="11">
        <f t="shared" si="31"/>
        <v>36.81</v>
      </c>
      <c r="K269" s="11">
        <f t="shared" si="31"/>
        <v>27.75</v>
      </c>
      <c r="L269" s="21">
        <f t="shared" si="32"/>
        <v>0</v>
      </c>
      <c r="M269" s="21">
        <f t="shared" si="33"/>
        <v>0</v>
      </c>
    </row>
    <row r="270" spans="1:13" x14ac:dyDescent="0.25">
      <c r="A270" s="12">
        <v>41907</v>
      </c>
      <c r="B270" s="17">
        <f t="shared" si="28"/>
        <v>4</v>
      </c>
      <c r="C270" s="13">
        <v>133</v>
      </c>
      <c r="D270" s="13">
        <f t="shared" si="34"/>
        <v>36.81</v>
      </c>
      <c r="E270" s="13">
        <f t="shared" si="34"/>
        <v>27.75</v>
      </c>
      <c r="F270" s="10" t="b">
        <f t="shared" si="29"/>
        <v>0</v>
      </c>
      <c r="G270" s="14" t="str">
        <f>IF('4'!$E270&gt;15,"LPG","PL")</f>
        <v>LPG</v>
      </c>
      <c r="H270" s="11">
        <f t="shared" si="30"/>
        <v>0</v>
      </c>
      <c r="I270" s="11">
        <f>ROUND(IF(G270="PL",$R$4*C270/2/100,C270*$R$4/100),2)</f>
        <v>11.97</v>
      </c>
      <c r="J270" s="11">
        <f t="shared" si="31"/>
        <v>36.81</v>
      </c>
      <c r="K270" s="11">
        <f t="shared" si="31"/>
        <v>15.78</v>
      </c>
      <c r="L270" s="21">
        <f t="shared" si="32"/>
        <v>8.1899999999999977</v>
      </c>
      <c r="M270" s="21">
        <f t="shared" si="33"/>
        <v>0</v>
      </c>
    </row>
    <row r="271" spans="1:13" x14ac:dyDescent="0.25">
      <c r="A271" s="9">
        <v>41908</v>
      </c>
      <c r="B271" s="17">
        <f t="shared" si="28"/>
        <v>5</v>
      </c>
      <c r="C271" s="10">
        <v>110</v>
      </c>
      <c r="D271" s="13">
        <f t="shared" si="34"/>
        <v>45</v>
      </c>
      <c r="E271" s="13">
        <f t="shared" si="34"/>
        <v>15.78</v>
      </c>
      <c r="F271" s="10" t="b">
        <f t="shared" si="29"/>
        <v>0</v>
      </c>
      <c r="G271" s="11" t="str">
        <f>IF('4'!$E271&gt;15,"LPG","PL")</f>
        <v>LPG</v>
      </c>
      <c r="H271" s="11">
        <f t="shared" si="30"/>
        <v>0</v>
      </c>
      <c r="I271" s="11">
        <f>ROUND(IF(G271="PL",$R$4*C271/2/100,C271*$R$4/100),2)</f>
        <v>9.9</v>
      </c>
      <c r="J271" s="11">
        <f t="shared" si="31"/>
        <v>45</v>
      </c>
      <c r="K271" s="11">
        <f t="shared" si="31"/>
        <v>5.879999999999999</v>
      </c>
      <c r="L271" s="21">
        <f t="shared" si="32"/>
        <v>0</v>
      </c>
      <c r="M271" s="21">
        <f t="shared" si="33"/>
        <v>0</v>
      </c>
    </row>
    <row r="272" spans="1:13" x14ac:dyDescent="0.25">
      <c r="A272" s="12">
        <v>41909</v>
      </c>
      <c r="B272" s="17">
        <f t="shared" si="28"/>
        <v>6</v>
      </c>
      <c r="C272" s="13">
        <v>24</v>
      </c>
      <c r="D272" s="13">
        <f t="shared" si="34"/>
        <v>45</v>
      </c>
      <c r="E272" s="13">
        <f t="shared" si="34"/>
        <v>5.879999999999999</v>
      </c>
      <c r="F272" s="10" t="b">
        <f t="shared" si="29"/>
        <v>0</v>
      </c>
      <c r="G272" s="14" t="str">
        <f>IF('4'!$E272&gt;15,"LPG","PL")</f>
        <v>PL</v>
      </c>
      <c r="H272" s="11">
        <f t="shared" si="30"/>
        <v>0.72</v>
      </c>
      <c r="I272" s="11">
        <f>ROUND(IF(G272="PL",$R$4*C272/2/100,C272*$R$4/100),2)</f>
        <v>1.08</v>
      </c>
      <c r="J272" s="11">
        <f t="shared" si="31"/>
        <v>44.28</v>
      </c>
      <c r="K272" s="11">
        <f t="shared" si="31"/>
        <v>4.7999999999999989</v>
      </c>
      <c r="L272" s="21">
        <f t="shared" si="32"/>
        <v>0</v>
      </c>
      <c r="M272" s="21">
        <f t="shared" si="33"/>
        <v>25.200000000000003</v>
      </c>
    </row>
    <row r="273" spans="1:13" x14ac:dyDescent="0.25">
      <c r="A273" s="9">
        <v>41910</v>
      </c>
      <c r="B273" s="17">
        <f t="shared" si="28"/>
        <v>7</v>
      </c>
      <c r="C273" s="10">
        <v>65</v>
      </c>
      <c r="D273" s="13">
        <f t="shared" si="34"/>
        <v>44.28</v>
      </c>
      <c r="E273" s="13">
        <f t="shared" si="34"/>
        <v>30</v>
      </c>
      <c r="F273" s="10" t="b">
        <f t="shared" si="29"/>
        <v>0</v>
      </c>
      <c r="G273" s="11" t="str">
        <f>IF('4'!$E273&gt;15,"LPG","PL")</f>
        <v>LPG</v>
      </c>
      <c r="H273" s="11">
        <f t="shared" si="30"/>
        <v>0</v>
      </c>
      <c r="I273" s="11">
        <f>ROUND(IF(G273="PL",$R$4*C273/2/100,C273*$R$4/100),2)</f>
        <v>5.85</v>
      </c>
      <c r="J273" s="11">
        <f t="shared" si="31"/>
        <v>44.28</v>
      </c>
      <c r="K273" s="11">
        <f t="shared" si="31"/>
        <v>24.15</v>
      </c>
      <c r="L273" s="21">
        <f t="shared" si="32"/>
        <v>0</v>
      </c>
      <c r="M273" s="21">
        <f t="shared" si="33"/>
        <v>0</v>
      </c>
    </row>
    <row r="274" spans="1:13" x14ac:dyDescent="0.25">
      <c r="A274" s="12">
        <v>41911</v>
      </c>
      <c r="B274" s="17">
        <f t="shared" si="28"/>
        <v>1</v>
      </c>
      <c r="C274" s="13">
        <v>61</v>
      </c>
      <c r="D274" s="13">
        <f t="shared" si="34"/>
        <v>44.28</v>
      </c>
      <c r="E274" s="13">
        <f t="shared" si="34"/>
        <v>24.15</v>
      </c>
      <c r="F274" s="10" t="b">
        <f t="shared" si="29"/>
        <v>0</v>
      </c>
      <c r="G274" s="14" t="str">
        <f>IF('4'!$E274&gt;15,"LPG","PL")</f>
        <v>LPG</v>
      </c>
      <c r="H274" s="11">
        <f t="shared" si="30"/>
        <v>0</v>
      </c>
      <c r="I274" s="11">
        <f>ROUND(IF(G274="PL",$R$4*C274/2/100,C274*$R$4/100),2)</f>
        <v>5.49</v>
      </c>
      <c r="J274" s="11">
        <f t="shared" si="31"/>
        <v>44.28</v>
      </c>
      <c r="K274" s="11">
        <f t="shared" si="31"/>
        <v>18.659999999999997</v>
      </c>
      <c r="L274" s="21">
        <f t="shared" si="32"/>
        <v>0</v>
      </c>
      <c r="M274" s="21">
        <f t="shared" si="33"/>
        <v>0</v>
      </c>
    </row>
    <row r="275" spans="1:13" x14ac:dyDescent="0.25">
      <c r="A275" s="9">
        <v>41912</v>
      </c>
      <c r="B275" s="17">
        <f t="shared" si="28"/>
        <v>2</v>
      </c>
      <c r="C275" s="10">
        <v>45</v>
      </c>
      <c r="D275" s="13">
        <f t="shared" si="34"/>
        <v>44.28</v>
      </c>
      <c r="E275" s="13">
        <f t="shared" si="34"/>
        <v>18.659999999999997</v>
      </c>
      <c r="F275" s="10" t="b">
        <f t="shared" si="29"/>
        <v>0</v>
      </c>
      <c r="G275" s="11" t="str">
        <f>IF('4'!$E275&gt;15,"LPG","PL")</f>
        <v>LPG</v>
      </c>
      <c r="H275" s="11">
        <f t="shared" si="30"/>
        <v>0</v>
      </c>
      <c r="I275" s="11">
        <f>ROUND(IF(G275="PL",$R$4*C275/2/100,C275*$R$4/100),2)</f>
        <v>4.05</v>
      </c>
      <c r="J275" s="11">
        <f t="shared" si="31"/>
        <v>44.28</v>
      </c>
      <c r="K275" s="11">
        <f t="shared" si="31"/>
        <v>14.609999999999996</v>
      </c>
      <c r="L275" s="21">
        <f t="shared" si="32"/>
        <v>0</v>
      </c>
      <c r="M275" s="21">
        <f t="shared" si="33"/>
        <v>0</v>
      </c>
    </row>
    <row r="276" spans="1:13" x14ac:dyDescent="0.25">
      <c r="A276" s="12">
        <v>41913</v>
      </c>
      <c r="B276" s="17">
        <f t="shared" si="28"/>
        <v>3</v>
      </c>
      <c r="C276" s="13">
        <v>49</v>
      </c>
      <c r="D276" s="13">
        <f t="shared" si="34"/>
        <v>44.28</v>
      </c>
      <c r="E276" s="13">
        <f t="shared" si="34"/>
        <v>14.609999999999996</v>
      </c>
      <c r="F276" s="10" t="b">
        <f t="shared" si="29"/>
        <v>0</v>
      </c>
      <c r="G276" s="14" t="str">
        <f>IF('4'!$E276&gt;15,"LPG","PL")</f>
        <v>PL</v>
      </c>
      <c r="H276" s="11">
        <f t="shared" si="30"/>
        <v>1.47</v>
      </c>
      <c r="I276" s="11">
        <f>ROUND(IF(G276="PL",$R$4*C276/2/100,C276*$R$4/100),2)</f>
        <v>2.21</v>
      </c>
      <c r="J276" s="11">
        <f t="shared" si="31"/>
        <v>42.81</v>
      </c>
      <c r="K276" s="11">
        <f t="shared" si="31"/>
        <v>12.399999999999995</v>
      </c>
      <c r="L276" s="21">
        <f t="shared" si="32"/>
        <v>0</v>
      </c>
      <c r="M276" s="21">
        <f t="shared" si="33"/>
        <v>0</v>
      </c>
    </row>
    <row r="277" spans="1:13" x14ac:dyDescent="0.25">
      <c r="A277" s="9">
        <v>41914</v>
      </c>
      <c r="B277" s="17">
        <f t="shared" si="28"/>
        <v>4</v>
      </c>
      <c r="C277" s="10">
        <v>57</v>
      </c>
      <c r="D277" s="13">
        <f t="shared" si="34"/>
        <v>42.81</v>
      </c>
      <c r="E277" s="13">
        <f t="shared" si="34"/>
        <v>12.399999999999995</v>
      </c>
      <c r="F277" s="10" t="b">
        <f t="shared" si="29"/>
        <v>0</v>
      </c>
      <c r="G277" s="11" t="str">
        <f>IF('4'!$E277&gt;15,"LPG","PL")</f>
        <v>PL</v>
      </c>
      <c r="H277" s="11">
        <f t="shared" si="30"/>
        <v>1.71</v>
      </c>
      <c r="I277" s="11">
        <f>ROUND(IF(G277="PL",$R$4*C277/2/100,C277*$R$4/100),2)</f>
        <v>2.57</v>
      </c>
      <c r="J277" s="11">
        <f t="shared" si="31"/>
        <v>41.1</v>
      </c>
      <c r="K277" s="11">
        <f t="shared" si="31"/>
        <v>9.8299999999999947</v>
      </c>
      <c r="L277" s="21">
        <f t="shared" si="32"/>
        <v>0</v>
      </c>
      <c r="M277" s="21">
        <f t="shared" si="33"/>
        <v>0</v>
      </c>
    </row>
    <row r="278" spans="1:13" x14ac:dyDescent="0.25">
      <c r="A278" s="12">
        <v>41915</v>
      </c>
      <c r="B278" s="17">
        <f t="shared" si="28"/>
        <v>5</v>
      </c>
      <c r="C278" s="13">
        <v>109</v>
      </c>
      <c r="D278" s="13">
        <f t="shared" si="34"/>
        <v>41.1</v>
      </c>
      <c r="E278" s="13">
        <f t="shared" si="34"/>
        <v>9.8299999999999947</v>
      </c>
      <c r="F278" s="10" t="b">
        <f t="shared" si="29"/>
        <v>0</v>
      </c>
      <c r="G278" s="14" t="str">
        <f>IF('4'!$E278&gt;15,"LPG","PL")</f>
        <v>PL</v>
      </c>
      <c r="H278" s="11">
        <f t="shared" si="30"/>
        <v>3.27</v>
      </c>
      <c r="I278" s="11">
        <f>ROUND(IF(G278="PL",$R$4*C278/2/100,C278*$R$4/100),2)</f>
        <v>4.91</v>
      </c>
      <c r="J278" s="11">
        <f t="shared" si="31"/>
        <v>37.83</v>
      </c>
      <c r="K278" s="11">
        <f t="shared" si="31"/>
        <v>4.9199999999999946</v>
      </c>
      <c r="L278" s="21">
        <f t="shared" si="32"/>
        <v>0</v>
      </c>
      <c r="M278" s="21">
        <f t="shared" si="33"/>
        <v>25.080000000000005</v>
      </c>
    </row>
    <row r="279" spans="1:13" x14ac:dyDescent="0.25">
      <c r="A279" s="9">
        <v>41916</v>
      </c>
      <c r="B279" s="17">
        <f t="shared" si="28"/>
        <v>6</v>
      </c>
      <c r="C279" s="10">
        <v>106</v>
      </c>
      <c r="D279" s="13">
        <f t="shared" si="34"/>
        <v>37.83</v>
      </c>
      <c r="E279" s="13">
        <f t="shared" si="34"/>
        <v>30</v>
      </c>
      <c r="F279" s="10" t="b">
        <f t="shared" si="29"/>
        <v>0</v>
      </c>
      <c r="G279" s="11" t="str">
        <f>IF('4'!$E279&gt;15,"LPG","PL")</f>
        <v>LPG</v>
      </c>
      <c r="H279" s="11">
        <f t="shared" si="30"/>
        <v>0</v>
      </c>
      <c r="I279" s="11">
        <f>ROUND(IF(G279="PL",$R$4*C279/2/100,C279*$R$4/100),2)</f>
        <v>9.5399999999999991</v>
      </c>
      <c r="J279" s="11">
        <f t="shared" si="31"/>
        <v>37.83</v>
      </c>
      <c r="K279" s="11">
        <f t="shared" si="31"/>
        <v>20.46</v>
      </c>
      <c r="L279" s="21">
        <f t="shared" si="32"/>
        <v>0</v>
      </c>
      <c r="M279" s="21">
        <f t="shared" si="33"/>
        <v>0</v>
      </c>
    </row>
    <row r="280" spans="1:13" x14ac:dyDescent="0.25">
      <c r="A280" s="12">
        <v>41917</v>
      </c>
      <c r="B280" s="17">
        <f t="shared" si="28"/>
        <v>7</v>
      </c>
      <c r="C280" s="13">
        <v>17</v>
      </c>
      <c r="D280" s="13">
        <f t="shared" si="34"/>
        <v>37.83</v>
      </c>
      <c r="E280" s="13">
        <f t="shared" si="34"/>
        <v>20.46</v>
      </c>
      <c r="F280" s="10" t="b">
        <f t="shared" si="29"/>
        <v>0</v>
      </c>
      <c r="G280" s="14" t="str">
        <f>IF('4'!$E280&gt;15,"LPG","PL")</f>
        <v>LPG</v>
      </c>
      <c r="H280" s="11">
        <f t="shared" si="30"/>
        <v>0</v>
      </c>
      <c r="I280" s="11">
        <f>ROUND(IF(G280="PL",$R$4*C280/2/100,C280*$R$4/100),2)</f>
        <v>1.53</v>
      </c>
      <c r="J280" s="11">
        <f t="shared" si="31"/>
        <v>37.83</v>
      </c>
      <c r="K280" s="11">
        <f t="shared" si="31"/>
        <v>18.93</v>
      </c>
      <c r="L280" s="21">
        <f t="shared" si="32"/>
        <v>0</v>
      </c>
      <c r="M280" s="21">
        <f t="shared" si="33"/>
        <v>0</v>
      </c>
    </row>
    <row r="281" spans="1:13" x14ac:dyDescent="0.25">
      <c r="A281" s="9">
        <v>41918</v>
      </c>
      <c r="B281" s="17">
        <f t="shared" si="28"/>
        <v>1</v>
      </c>
      <c r="C281" s="10">
        <v>99</v>
      </c>
      <c r="D281" s="13">
        <f t="shared" si="34"/>
        <v>37.83</v>
      </c>
      <c r="E281" s="13">
        <f t="shared" si="34"/>
        <v>18.93</v>
      </c>
      <c r="F281" s="10" t="b">
        <f t="shared" si="29"/>
        <v>0</v>
      </c>
      <c r="G281" s="11" t="str">
        <f>IF('4'!$E281&gt;15,"LPG","PL")</f>
        <v>LPG</v>
      </c>
      <c r="H281" s="11">
        <f t="shared" si="30"/>
        <v>0</v>
      </c>
      <c r="I281" s="11">
        <f>ROUND(IF(G281="PL",$R$4*C281/2/100,C281*$R$4/100),2)</f>
        <v>8.91</v>
      </c>
      <c r="J281" s="11">
        <f t="shared" si="31"/>
        <v>37.83</v>
      </c>
      <c r="K281" s="11">
        <f t="shared" si="31"/>
        <v>10.02</v>
      </c>
      <c r="L281" s="21">
        <f t="shared" si="32"/>
        <v>0</v>
      </c>
      <c r="M281" s="21">
        <f t="shared" si="33"/>
        <v>0</v>
      </c>
    </row>
    <row r="282" spans="1:13" x14ac:dyDescent="0.25">
      <c r="A282" s="12">
        <v>41919</v>
      </c>
      <c r="B282" s="17">
        <f t="shared" si="28"/>
        <v>2</v>
      </c>
      <c r="C282" s="13">
        <v>30</v>
      </c>
      <c r="D282" s="13">
        <f t="shared" si="34"/>
        <v>37.83</v>
      </c>
      <c r="E282" s="13">
        <f t="shared" si="34"/>
        <v>10.02</v>
      </c>
      <c r="F282" s="10" t="b">
        <f t="shared" si="29"/>
        <v>0</v>
      </c>
      <c r="G282" s="14" t="str">
        <f>IF('4'!$E282&gt;15,"LPG","PL")</f>
        <v>PL</v>
      </c>
      <c r="H282" s="11">
        <f t="shared" si="30"/>
        <v>0.9</v>
      </c>
      <c r="I282" s="11">
        <f>ROUND(IF(G282="PL",$R$4*C282/2/100,C282*$R$4/100),2)</f>
        <v>1.35</v>
      </c>
      <c r="J282" s="11">
        <f t="shared" si="31"/>
        <v>36.93</v>
      </c>
      <c r="K282" s="11">
        <f t="shared" si="31"/>
        <v>8.67</v>
      </c>
      <c r="L282" s="21">
        <f t="shared" si="32"/>
        <v>0</v>
      </c>
      <c r="M282" s="21">
        <f t="shared" si="33"/>
        <v>0</v>
      </c>
    </row>
    <row r="283" spans="1:13" x14ac:dyDescent="0.25">
      <c r="A283" s="9">
        <v>41920</v>
      </c>
      <c r="B283" s="17">
        <f t="shared" si="28"/>
        <v>3</v>
      </c>
      <c r="C283" s="10">
        <v>33</v>
      </c>
      <c r="D283" s="13">
        <f t="shared" si="34"/>
        <v>36.93</v>
      </c>
      <c r="E283" s="13">
        <f t="shared" si="34"/>
        <v>8.67</v>
      </c>
      <c r="F283" s="10" t="b">
        <f t="shared" si="29"/>
        <v>0</v>
      </c>
      <c r="G283" s="11" t="str">
        <f>IF('4'!$E283&gt;15,"LPG","PL")</f>
        <v>PL</v>
      </c>
      <c r="H283" s="11">
        <f t="shared" si="30"/>
        <v>0.99</v>
      </c>
      <c r="I283" s="11">
        <f>ROUND(IF(G283="PL",$R$4*C283/2/100,C283*$R$4/100),2)</f>
        <v>1.49</v>
      </c>
      <c r="J283" s="11">
        <f t="shared" si="31"/>
        <v>35.94</v>
      </c>
      <c r="K283" s="11">
        <f t="shared" si="31"/>
        <v>7.18</v>
      </c>
      <c r="L283" s="21">
        <f t="shared" si="32"/>
        <v>0</v>
      </c>
      <c r="M283" s="21">
        <f t="shared" si="33"/>
        <v>0</v>
      </c>
    </row>
    <row r="284" spans="1:13" x14ac:dyDescent="0.25">
      <c r="A284" s="12">
        <v>41921</v>
      </c>
      <c r="B284" s="17">
        <f t="shared" si="28"/>
        <v>4</v>
      </c>
      <c r="C284" s="13">
        <v>102</v>
      </c>
      <c r="D284" s="13">
        <f t="shared" si="34"/>
        <v>35.94</v>
      </c>
      <c r="E284" s="13">
        <f t="shared" si="34"/>
        <v>7.18</v>
      </c>
      <c r="F284" s="10" t="b">
        <f t="shared" si="29"/>
        <v>0</v>
      </c>
      <c r="G284" s="14" t="str">
        <f>IF('4'!$E284&gt;15,"LPG","PL")</f>
        <v>PL</v>
      </c>
      <c r="H284" s="11">
        <f t="shared" si="30"/>
        <v>3.06</v>
      </c>
      <c r="I284" s="11">
        <f>ROUND(IF(G284="PL",$R$4*C284/2/100,C284*$R$4/100),2)</f>
        <v>4.59</v>
      </c>
      <c r="J284" s="11">
        <f t="shared" si="31"/>
        <v>32.879999999999995</v>
      </c>
      <c r="K284" s="11">
        <f t="shared" si="31"/>
        <v>2.59</v>
      </c>
      <c r="L284" s="21">
        <f t="shared" si="32"/>
        <v>12.120000000000005</v>
      </c>
      <c r="M284" s="21">
        <f t="shared" si="33"/>
        <v>27.41</v>
      </c>
    </row>
    <row r="285" spans="1:13" x14ac:dyDescent="0.25">
      <c r="A285" s="9">
        <v>41922</v>
      </c>
      <c r="B285" s="17">
        <f t="shared" si="28"/>
        <v>5</v>
      </c>
      <c r="C285" s="10">
        <v>175</v>
      </c>
      <c r="D285" s="13">
        <f t="shared" si="34"/>
        <v>45</v>
      </c>
      <c r="E285" s="13">
        <f t="shared" si="34"/>
        <v>30</v>
      </c>
      <c r="F285" s="10" t="b">
        <f t="shared" si="29"/>
        <v>0</v>
      </c>
      <c r="G285" s="11" t="str">
        <f>IF('4'!$E285&gt;15,"LPG","PL")</f>
        <v>LPG</v>
      </c>
      <c r="H285" s="11">
        <f t="shared" si="30"/>
        <v>0</v>
      </c>
      <c r="I285" s="11">
        <f>ROUND(IF(G285="PL",$R$4*C285/2/100,C285*$R$4/100),2)</f>
        <v>15.75</v>
      </c>
      <c r="J285" s="11">
        <f t="shared" si="31"/>
        <v>45</v>
      </c>
      <c r="K285" s="11">
        <f t="shared" si="31"/>
        <v>14.25</v>
      </c>
      <c r="L285" s="21">
        <f t="shared" si="32"/>
        <v>0</v>
      </c>
      <c r="M285" s="21">
        <f t="shared" si="33"/>
        <v>0</v>
      </c>
    </row>
    <row r="286" spans="1:13" x14ac:dyDescent="0.25">
      <c r="A286" s="12">
        <v>41923</v>
      </c>
      <c r="B286" s="17">
        <f t="shared" si="28"/>
        <v>6</v>
      </c>
      <c r="C286" s="13">
        <v>124</v>
      </c>
      <c r="D286" s="13">
        <f t="shared" si="34"/>
        <v>45</v>
      </c>
      <c r="E286" s="13">
        <f t="shared" si="34"/>
        <v>14.25</v>
      </c>
      <c r="F286" s="10" t="b">
        <f t="shared" si="29"/>
        <v>0</v>
      </c>
      <c r="G286" s="14" t="str">
        <f>IF('4'!$E286&gt;15,"LPG","PL")</f>
        <v>PL</v>
      </c>
      <c r="H286" s="11">
        <f t="shared" si="30"/>
        <v>3.72</v>
      </c>
      <c r="I286" s="11">
        <f>ROUND(IF(G286="PL",$R$4*C286/2/100,C286*$R$4/100),2)</f>
        <v>5.58</v>
      </c>
      <c r="J286" s="11">
        <f t="shared" si="31"/>
        <v>41.28</v>
      </c>
      <c r="K286" s="11">
        <f t="shared" si="31"/>
        <v>8.67</v>
      </c>
      <c r="L286" s="21">
        <f t="shared" si="32"/>
        <v>0</v>
      </c>
      <c r="M286" s="21">
        <f t="shared" si="33"/>
        <v>0</v>
      </c>
    </row>
    <row r="287" spans="1:13" x14ac:dyDescent="0.25">
      <c r="A287" s="9">
        <v>41924</v>
      </c>
      <c r="B287" s="17">
        <f t="shared" si="28"/>
        <v>7</v>
      </c>
      <c r="C287" s="10">
        <v>121</v>
      </c>
      <c r="D287" s="13">
        <f t="shared" si="34"/>
        <v>41.28</v>
      </c>
      <c r="E287" s="13">
        <f t="shared" si="34"/>
        <v>8.67</v>
      </c>
      <c r="F287" s="10" t="b">
        <f t="shared" si="29"/>
        <v>0</v>
      </c>
      <c r="G287" s="11" t="str">
        <f>IF('4'!$E287&gt;15,"LPG","PL")</f>
        <v>PL</v>
      </c>
      <c r="H287" s="11">
        <f t="shared" si="30"/>
        <v>3.63</v>
      </c>
      <c r="I287" s="11">
        <f>ROUND(IF(G287="PL",$R$4*C287/2/100,C287*$R$4/100),2)</f>
        <v>5.45</v>
      </c>
      <c r="J287" s="11">
        <f t="shared" si="31"/>
        <v>37.65</v>
      </c>
      <c r="K287" s="11">
        <f t="shared" si="31"/>
        <v>3.2199999999999998</v>
      </c>
      <c r="L287" s="21">
        <f t="shared" si="32"/>
        <v>0</v>
      </c>
      <c r="M287" s="21">
        <f t="shared" si="33"/>
        <v>26.78</v>
      </c>
    </row>
    <row r="288" spans="1:13" x14ac:dyDescent="0.25">
      <c r="A288" s="12">
        <v>41925</v>
      </c>
      <c r="B288" s="17">
        <f t="shared" si="28"/>
        <v>1</v>
      </c>
      <c r="C288" s="13">
        <v>60</v>
      </c>
      <c r="D288" s="13">
        <f t="shared" si="34"/>
        <v>37.65</v>
      </c>
      <c r="E288" s="13">
        <f t="shared" si="34"/>
        <v>30</v>
      </c>
      <c r="F288" s="10" t="b">
        <f t="shared" si="29"/>
        <v>0</v>
      </c>
      <c r="G288" s="14" t="str">
        <f>IF('4'!$E288&gt;15,"LPG","PL")</f>
        <v>LPG</v>
      </c>
      <c r="H288" s="11">
        <f t="shared" si="30"/>
        <v>0</v>
      </c>
      <c r="I288" s="11">
        <f>ROUND(IF(G288="PL",$R$4*C288/2/100,C288*$R$4/100),2)</f>
        <v>5.4</v>
      </c>
      <c r="J288" s="11">
        <f t="shared" si="31"/>
        <v>37.65</v>
      </c>
      <c r="K288" s="11">
        <f t="shared" si="31"/>
        <v>24.6</v>
      </c>
      <c r="L288" s="21">
        <f t="shared" si="32"/>
        <v>0</v>
      </c>
      <c r="M288" s="21">
        <f t="shared" si="33"/>
        <v>0</v>
      </c>
    </row>
    <row r="289" spans="1:13" x14ac:dyDescent="0.25">
      <c r="A289" s="9">
        <v>41926</v>
      </c>
      <c r="B289" s="17">
        <f t="shared" si="28"/>
        <v>2</v>
      </c>
      <c r="C289" s="10">
        <v>55</v>
      </c>
      <c r="D289" s="13">
        <f t="shared" si="34"/>
        <v>37.65</v>
      </c>
      <c r="E289" s="13">
        <f t="shared" si="34"/>
        <v>24.6</v>
      </c>
      <c r="F289" s="10" t="b">
        <f t="shared" si="29"/>
        <v>0</v>
      </c>
      <c r="G289" s="11" t="str">
        <f>IF('4'!$E289&gt;15,"LPG","PL")</f>
        <v>LPG</v>
      </c>
      <c r="H289" s="11">
        <f t="shared" si="30"/>
        <v>0</v>
      </c>
      <c r="I289" s="11">
        <f>ROUND(IF(G289="PL",$R$4*C289/2/100,C289*$R$4/100),2)</f>
        <v>4.95</v>
      </c>
      <c r="J289" s="11">
        <f t="shared" si="31"/>
        <v>37.65</v>
      </c>
      <c r="K289" s="11">
        <f t="shared" si="31"/>
        <v>19.650000000000002</v>
      </c>
      <c r="L289" s="21">
        <f t="shared" si="32"/>
        <v>0</v>
      </c>
      <c r="M289" s="21">
        <f t="shared" si="33"/>
        <v>0</v>
      </c>
    </row>
    <row r="290" spans="1:13" x14ac:dyDescent="0.25">
      <c r="A290" s="12">
        <v>41927</v>
      </c>
      <c r="B290" s="17">
        <f t="shared" si="28"/>
        <v>3</v>
      </c>
      <c r="C290" s="13">
        <v>116</v>
      </c>
      <c r="D290" s="13">
        <f t="shared" si="34"/>
        <v>37.65</v>
      </c>
      <c r="E290" s="13">
        <f t="shared" si="34"/>
        <v>19.650000000000002</v>
      </c>
      <c r="F290" s="10" t="b">
        <f t="shared" si="29"/>
        <v>0</v>
      </c>
      <c r="G290" s="14" t="str">
        <f>IF('4'!$E290&gt;15,"LPG","PL")</f>
        <v>LPG</v>
      </c>
      <c r="H290" s="11">
        <f t="shared" si="30"/>
        <v>0</v>
      </c>
      <c r="I290" s="11">
        <f>ROUND(IF(G290="PL",$R$4*C290/2/100,C290*$R$4/100),2)</f>
        <v>10.44</v>
      </c>
      <c r="J290" s="11">
        <f t="shared" si="31"/>
        <v>37.65</v>
      </c>
      <c r="K290" s="11">
        <f t="shared" si="31"/>
        <v>9.2100000000000026</v>
      </c>
      <c r="L290" s="21">
        <f t="shared" si="32"/>
        <v>0</v>
      </c>
      <c r="M290" s="21">
        <f t="shared" si="33"/>
        <v>0</v>
      </c>
    </row>
    <row r="291" spans="1:13" x14ac:dyDescent="0.25">
      <c r="A291" s="9">
        <v>41928</v>
      </c>
      <c r="B291" s="17">
        <f t="shared" si="28"/>
        <v>4</v>
      </c>
      <c r="C291" s="10">
        <v>123</v>
      </c>
      <c r="D291" s="13">
        <f t="shared" si="34"/>
        <v>37.65</v>
      </c>
      <c r="E291" s="13">
        <f t="shared" si="34"/>
        <v>9.2100000000000026</v>
      </c>
      <c r="F291" s="10" t="b">
        <f t="shared" si="29"/>
        <v>0</v>
      </c>
      <c r="G291" s="11" t="str">
        <f>IF('4'!$E291&gt;15,"LPG","PL")</f>
        <v>PL</v>
      </c>
      <c r="H291" s="11">
        <f t="shared" si="30"/>
        <v>3.69</v>
      </c>
      <c r="I291" s="11">
        <f>ROUND(IF(G291="PL",$R$4*C291/2/100,C291*$R$4/100),2)</f>
        <v>5.54</v>
      </c>
      <c r="J291" s="11">
        <f t="shared" si="31"/>
        <v>33.96</v>
      </c>
      <c r="K291" s="11">
        <f t="shared" si="31"/>
        <v>3.6700000000000026</v>
      </c>
      <c r="L291" s="21">
        <f t="shared" si="32"/>
        <v>11.04</v>
      </c>
      <c r="M291" s="21">
        <f t="shared" si="33"/>
        <v>26.33</v>
      </c>
    </row>
    <row r="292" spans="1:13" x14ac:dyDescent="0.25">
      <c r="A292" s="12">
        <v>41929</v>
      </c>
      <c r="B292" s="17">
        <f t="shared" si="28"/>
        <v>5</v>
      </c>
      <c r="C292" s="13">
        <v>123</v>
      </c>
      <c r="D292" s="13">
        <f t="shared" si="34"/>
        <v>45</v>
      </c>
      <c r="E292" s="13">
        <f t="shared" si="34"/>
        <v>30</v>
      </c>
      <c r="F292" s="10" t="b">
        <f t="shared" si="29"/>
        <v>0</v>
      </c>
      <c r="G292" s="14" t="str">
        <f>IF('4'!$E292&gt;15,"LPG","PL")</f>
        <v>LPG</v>
      </c>
      <c r="H292" s="11">
        <f t="shared" si="30"/>
        <v>0</v>
      </c>
      <c r="I292" s="11">
        <f>ROUND(IF(G292="PL",$R$4*C292/2/100,C292*$R$4/100),2)</f>
        <v>11.07</v>
      </c>
      <c r="J292" s="11">
        <f t="shared" si="31"/>
        <v>45</v>
      </c>
      <c r="K292" s="11">
        <f t="shared" si="31"/>
        <v>18.93</v>
      </c>
      <c r="L292" s="21">
        <f t="shared" si="32"/>
        <v>0</v>
      </c>
      <c r="M292" s="21">
        <f t="shared" si="33"/>
        <v>0</v>
      </c>
    </row>
    <row r="293" spans="1:13" x14ac:dyDescent="0.25">
      <c r="A293" s="9">
        <v>41930</v>
      </c>
      <c r="B293" s="17">
        <f t="shared" si="28"/>
        <v>6</v>
      </c>
      <c r="C293" s="10">
        <v>145</v>
      </c>
      <c r="D293" s="13">
        <f t="shared" si="34"/>
        <v>45</v>
      </c>
      <c r="E293" s="13">
        <f t="shared" si="34"/>
        <v>18.93</v>
      </c>
      <c r="F293" s="10" t="b">
        <f t="shared" si="29"/>
        <v>0</v>
      </c>
      <c r="G293" s="11" t="str">
        <f>IF('4'!$E293&gt;15,"LPG","PL")</f>
        <v>LPG</v>
      </c>
      <c r="H293" s="11">
        <f t="shared" si="30"/>
        <v>0</v>
      </c>
      <c r="I293" s="11">
        <f>ROUND(IF(G293="PL",$R$4*C293/2/100,C293*$R$4/100),2)</f>
        <v>13.05</v>
      </c>
      <c r="J293" s="11">
        <f t="shared" si="31"/>
        <v>45</v>
      </c>
      <c r="K293" s="11">
        <f t="shared" si="31"/>
        <v>5.879999999999999</v>
      </c>
      <c r="L293" s="21">
        <f t="shared" si="32"/>
        <v>0</v>
      </c>
      <c r="M293" s="21">
        <f t="shared" si="33"/>
        <v>0</v>
      </c>
    </row>
    <row r="294" spans="1:13" x14ac:dyDescent="0.25">
      <c r="A294" s="12">
        <v>41931</v>
      </c>
      <c r="B294" s="17">
        <f t="shared" si="28"/>
        <v>7</v>
      </c>
      <c r="C294" s="13">
        <v>87</v>
      </c>
      <c r="D294" s="13">
        <f t="shared" si="34"/>
        <v>45</v>
      </c>
      <c r="E294" s="13">
        <f t="shared" si="34"/>
        <v>5.879999999999999</v>
      </c>
      <c r="F294" s="10" t="b">
        <f t="shared" si="29"/>
        <v>0</v>
      </c>
      <c r="G294" s="14" t="str">
        <f>IF('4'!$E294&gt;15,"LPG","PL")</f>
        <v>PL</v>
      </c>
      <c r="H294" s="11">
        <f t="shared" si="30"/>
        <v>2.61</v>
      </c>
      <c r="I294" s="11">
        <f>ROUND(IF(G294="PL",$R$4*C294/2/100,C294*$R$4/100),2)</f>
        <v>3.92</v>
      </c>
      <c r="J294" s="11">
        <f t="shared" si="31"/>
        <v>42.39</v>
      </c>
      <c r="K294" s="11">
        <f t="shared" si="31"/>
        <v>1.9599999999999991</v>
      </c>
      <c r="L294" s="21">
        <f t="shared" si="32"/>
        <v>0</v>
      </c>
      <c r="M294" s="21">
        <f t="shared" si="33"/>
        <v>28.04</v>
      </c>
    </row>
    <row r="295" spans="1:13" x14ac:dyDescent="0.25">
      <c r="A295" s="9">
        <v>41932</v>
      </c>
      <c r="B295" s="17">
        <f t="shared" si="28"/>
        <v>1</v>
      </c>
      <c r="C295" s="10">
        <v>117</v>
      </c>
      <c r="D295" s="13">
        <f t="shared" si="34"/>
        <v>42.39</v>
      </c>
      <c r="E295" s="13">
        <f t="shared" si="34"/>
        <v>30</v>
      </c>
      <c r="F295" s="10" t="b">
        <f t="shared" si="29"/>
        <v>0</v>
      </c>
      <c r="G295" s="11" t="str">
        <f>IF('4'!$E295&gt;15,"LPG","PL")</f>
        <v>LPG</v>
      </c>
      <c r="H295" s="11">
        <f t="shared" si="30"/>
        <v>0</v>
      </c>
      <c r="I295" s="11">
        <f>ROUND(IF(G295="PL",$R$4*C295/2/100,C295*$R$4/100),2)</f>
        <v>10.53</v>
      </c>
      <c r="J295" s="11">
        <f t="shared" si="31"/>
        <v>42.39</v>
      </c>
      <c r="K295" s="11">
        <f t="shared" si="31"/>
        <v>19.47</v>
      </c>
      <c r="L295" s="21">
        <f t="shared" si="32"/>
        <v>0</v>
      </c>
      <c r="M295" s="21">
        <f t="shared" si="33"/>
        <v>0</v>
      </c>
    </row>
    <row r="296" spans="1:13" x14ac:dyDescent="0.25">
      <c r="A296" s="12">
        <v>41933</v>
      </c>
      <c r="B296" s="17">
        <f t="shared" si="28"/>
        <v>2</v>
      </c>
      <c r="C296" s="13">
        <v>61</v>
      </c>
      <c r="D296" s="13">
        <f t="shared" si="34"/>
        <v>42.39</v>
      </c>
      <c r="E296" s="13">
        <f t="shared" si="34"/>
        <v>19.47</v>
      </c>
      <c r="F296" s="10" t="b">
        <f t="shared" si="29"/>
        <v>0</v>
      </c>
      <c r="G296" s="14" t="str">
        <f>IF('4'!$E296&gt;15,"LPG","PL")</f>
        <v>LPG</v>
      </c>
      <c r="H296" s="11">
        <f t="shared" si="30"/>
        <v>0</v>
      </c>
      <c r="I296" s="11">
        <f>ROUND(IF(G296="PL",$R$4*C296/2/100,C296*$R$4/100),2)</f>
        <v>5.49</v>
      </c>
      <c r="J296" s="11">
        <f t="shared" si="31"/>
        <v>42.39</v>
      </c>
      <c r="K296" s="11">
        <f t="shared" si="31"/>
        <v>13.979999999999999</v>
      </c>
      <c r="L296" s="21">
        <f t="shared" si="32"/>
        <v>0</v>
      </c>
      <c r="M296" s="21">
        <f t="shared" si="33"/>
        <v>0</v>
      </c>
    </row>
    <row r="297" spans="1:13" x14ac:dyDescent="0.25">
      <c r="A297" s="9">
        <v>41934</v>
      </c>
      <c r="B297" s="17">
        <f t="shared" si="28"/>
        <v>3</v>
      </c>
      <c r="C297" s="10">
        <v>94</v>
      </c>
      <c r="D297" s="13">
        <f t="shared" si="34"/>
        <v>42.39</v>
      </c>
      <c r="E297" s="13">
        <f t="shared" si="34"/>
        <v>13.979999999999999</v>
      </c>
      <c r="F297" s="10" t="b">
        <f t="shared" si="29"/>
        <v>0</v>
      </c>
      <c r="G297" s="11" t="str">
        <f>IF('4'!$E297&gt;15,"LPG","PL")</f>
        <v>PL</v>
      </c>
      <c r="H297" s="11">
        <f t="shared" si="30"/>
        <v>2.82</v>
      </c>
      <c r="I297" s="11">
        <f>ROUND(IF(G297="PL",$R$4*C297/2/100,C297*$R$4/100),2)</f>
        <v>4.2300000000000004</v>
      </c>
      <c r="J297" s="11">
        <f t="shared" si="31"/>
        <v>39.57</v>
      </c>
      <c r="K297" s="11">
        <f t="shared" si="31"/>
        <v>9.7499999999999982</v>
      </c>
      <c r="L297" s="21">
        <f t="shared" si="32"/>
        <v>0</v>
      </c>
      <c r="M297" s="21">
        <f t="shared" si="33"/>
        <v>0</v>
      </c>
    </row>
    <row r="298" spans="1:13" x14ac:dyDescent="0.25">
      <c r="A298" s="12">
        <v>41935</v>
      </c>
      <c r="B298" s="17">
        <f t="shared" si="28"/>
        <v>4</v>
      </c>
      <c r="C298" s="13">
        <v>113</v>
      </c>
      <c r="D298" s="13">
        <f t="shared" si="34"/>
        <v>39.57</v>
      </c>
      <c r="E298" s="13">
        <f t="shared" si="34"/>
        <v>9.7499999999999982</v>
      </c>
      <c r="F298" s="10" t="b">
        <f t="shared" si="29"/>
        <v>0</v>
      </c>
      <c r="G298" s="14" t="str">
        <f>IF('4'!$E298&gt;15,"LPG","PL")</f>
        <v>PL</v>
      </c>
      <c r="H298" s="11">
        <f t="shared" si="30"/>
        <v>3.39</v>
      </c>
      <c r="I298" s="11">
        <f>ROUND(IF(G298="PL",$R$4*C298/2/100,C298*$R$4/100),2)</f>
        <v>5.09</v>
      </c>
      <c r="J298" s="11">
        <f t="shared" si="31"/>
        <v>36.18</v>
      </c>
      <c r="K298" s="11">
        <f t="shared" si="31"/>
        <v>4.6599999999999984</v>
      </c>
      <c r="L298" s="21">
        <f t="shared" si="32"/>
        <v>8.82</v>
      </c>
      <c r="M298" s="21">
        <f t="shared" si="33"/>
        <v>25.340000000000003</v>
      </c>
    </row>
    <row r="299" spans="1:13" x14ac:dyDescent="0.25">
      <c r="A299" s="9">
        <v>41936</v>
      </c>
      <c r="B299" s="17">
        <f t="shared" si="28"/>
        <v>5</v>
      </c>
      <c r="C299" s="10">
        <v>144</v>
      </c>
      <c r="D299" s="13">
        <f t="shared" si="34"/>
        <v>45</v>
      </c>
      <c r="E299" s="13">
        <f t="shared" si="34"/>
        <v>30</v>
      </c>
      <c r="F299" s="10" t="b">
        <f t="shared" si="29"/>
        <v>0</v>
      </c>
      <c r="G299" s="11" t="str">
        <f>IF('4'!$E299&gt;15,"LPG","PL")</f>
        <v>LPG</v>
      </c>
      <c r="H299" s="11">
        <f t="shared" si="30"/>
        <v>0</v>
      </c>
      <c r="I299" s="11">
        <f>ROUND(IF(G299="PL",$R$4*C299/2/100,C299*$R$4/100),2)</f>
        <v>12.96</v>
      </c>
      <c r="J299" s="11">
        <f t="shared" si="31"/>
        <v>45</v>
      </c>
      <c r="K299" s="11">
        <f t="shared" si="31"/>
        <v>17.04</v>
      </c>
      <c r="L299" s="21">
        <f t="shared" si="32"/>
        <v>0</v>
      </c>
      <c r="M299" s="21">
        <f t="shared" si="33"/>
        <v>0</v>
      </c>
    </row>
    <row r="300" spans="1:13" x14ac:dyDescent="0.25">
      <c r="A300" s="12">
        <v>41937</v>
      </c>
      <c r="B300" s="17">
        <f t="shared" si="28"/>
        <v>6</v>
      </c>
      <c r="C300" s="13">
        <v>66</v>
      </c>
      <c r="D300" s="13">
        <f t="shared" si="34"/>
        <v>45</v>
      </c>
      <c r="E300" s="13">
        <f t="shared" si="34"/>
        <v>17.04</v>
      </c>
      <c r="F300" s="10" t="b">
        <f t="shared" si="29"/>
        <v>0</v>
      </c>
      <c r="G300" s="14" t="str">
        <f>IF('4'!$E300&gt;15,"LPG","PL")</f>
        <v>LPG</v>
      </c>
      <c r="H300" s="11">
        <f t="shared" si="30"/>
        <v>0</v>
      </c>
      <c r="I300" s="11">
        <f>ROUND(IF(G300="PL",$R$4*C300/2/100,C300*$R$4/100),2)</f>
        <v>5.94</v>
      </c>
      <c r="J300" s="11">
        <f t="shared" si="31"/>
        <v>45</v>
      </c>
      <c r="K300" s="11">
        <f t="shared" si="31"/>
        <v>11.099999999999998</v>
      </c>
      <c r="L300" s="21">
        <f t="shared" si="32"/>
        <v>0</v>
      </c>
      <c r="M300" s="21">
        <f t="shared" si="33"/>
        <v>0</v>
      </c>
    </row>
    <row r="301" spans="1:13" x14ac:dyDescent="0.25">
      <c r="A301" s="9">
        <v>41938</v>
      </c>
      <c r="B301" s="17">
        <f t="shared" si="28"/>
        <v>7</v>
      </c>
      <c r="C301" s="10">
        <v>69</v>
      </c>
      <c r="D301" s="13">
        <f t="shared" si="34"/>
        <v>45</v>
      </c>
      <c r="E301" s="13">
        <f t="shared" si="34"/>
        <v>11.099999999999998</v>
      </c>
      <c r="F301" s="10" t="b">
        <f t="shared" si="29"/>
        <v>0</v>
      </c>
      <c r="G301" s="11" t="str">
        <f>IF('4'!$E301&gt;15,"LPG","PL")</f>
        <v>PL</v>
      </c>
      <c r="H301" s="11">
        <f t="shared" si="30"/>
        <v>2.0699999999999998</v>
      </c>
      <c r="I301" s="11">
        <f>ROUND(IF(G301="PL",$R$4*C301/2/100,C301*$R$4/100),2)</f>
        <v>3.11</v>
      </c>
      <c r="J301" s="11">
        <f t="shared" si="31"/>
        <v>42.93</v>
      </c>
      <c r="K301" s="11">
        <f t="shared" si="31"/>
        <v>7.9899999999999984</v>
      </c>
      <c r="L301" s="21">
        <f t="shared" si="32"/>
        <v>0</v>
      </c>
      <c r="M301" s="21">
        <f t="shared" si="33"/>
        <v>0</v>
      </c>
    </row>
    <row r="302" spans="1:13" x14ac:dyDescent="0.25">
      <c r="A302" s="12">
        <v>41939</v>
      </c>
      <c r="B302" s="17">
        <f t="shared" si="28"/>
        <v>1</v>
      </c>
      <c r="C302" s="13">
        <v>127</v>
      </c>
      <c r="D302" s="13">
        <f t="shared" si="34"/>
        <v>42.93</v>
      </c>
      <c r="E302" s="13">
        <f t="shared" si="34"/>
        <v>7.9899999999999984</v>
      </c>
      <c r="F302" s="10" t="b">
        <f t="shared" si="29"/>
        <v>0</v>
      </c>
      <c r="G302" s="14" t="str">
        <f>IF('4'!$E302&gt;15,"LPG","PL")</f>
        <v>PL</v>
      </c>
      <c r="H302" s="11">
        <f t="shared" si="30"/>
        <v>3.81</v>
      </c>
      <c r="I302" s="11">
        <f>ROUND(IF(G302="PL",$R$4*C302/2/100,C302*$R$4/100),2)</f>
        <v>5.72</v>
      </c>
      <c r="J302" s="11">
        <f t="shared" si="31"/>
        <v>39.119999999999997</v>
      </c>
      <c r="K302" s="11">
        <f t="shared" si="31"/>
        <v>2.2699999999999987</v>
      </c>
      <c r="L302" s="21">
        <f t="shared" si="32"/>
        <v>0</v>
      </c>
      <c r="M302" s="21">
        <f t="shared" si="33"/>
        <v>27.73</v>
      </c>
    </row>
    <row r="303" spans="1:13" x14ac:dyDescent="0.25">
      <c r="A303" s="9">
        <v>41940</v>
      </c>
      <c r="B303" s="17">
        <f t="shared" si="28"/>
        <v>2</v>
      </c>
      <c r="C303" s="10">
        <v>112</v>
      </c>
      <c r="D303" s="13">
        <f t="shared" si="34"/>
        <v>39.119999999999997</v>
      </c>
      <c r="E303" s="13">
        <f t="shared" si="34"/>
        <v>30</v>
      </c>
      <c r="F303" s="10" t="b">
        <f t="shared" si="29"/>
        <v>0</v>
      </c>
      <c r="G303" s="11" t="str">
        <f>IF('4'!$E303&gt;15,"LPG","PL")</f>
        <v>LPG</v>
      </c>
      <c r="H303" s="11">
        <f t="shared" si="30"/>
        <v>0</v>
      </c>
      <c r="I303" s="11">
        <f>ROUND(IF(G303="PL",$R$4*C303/2/100,C303*$R$4/100),2)</f>
        <v>10.08</v>
      </c>
      <c r="J303" s="11">
        <f t="shared" si="31"/>
        <v>39.119999999999997</v>
      </c>
      <c r="K303" s="11">
        <f t="shared" si="31"/>
        <v>19.920000000000002</v>
      </c>
      <c r="L303" s="21">
        <f t="shared" si="32"/>
        <v>0</v>
      </c>
      <c r="M303" s="21">
        <f t="shared" si="33"/>
        <v>0</v>
      </c>
    </row>
    <row r="304" spans="1:13" x14ac:dyDescent="0.25">
      <c r="A304" s="12">
        <v>41941</v>
      </c>
      <c r="B304" s="17">
        <f t="shared" si="28"/>
        <v>3</v>
      </c>
      <c r="C304" s="13">
        <v>99</v>
      </c>
      <c r="D304" s="13">
        <f t="shared" si="34"/>
        <v>39.119999999999997</v>
      </c>
      <c r="E304" s="13">
        <f t="shared" si="34"/>
        <v>19.920000000000002</v>
      </c>
      <c r="F304" s="10" t="b">
        <f t="shared" si="29"/>
        <v>0</v>
      </c>
      <c r="G304" s="14" t="str">
        <f>IF('4'!$E304&gt;15,"LPG","PL")</f>
        <v>LPG</v>
      </c>
      <c r="H304" s="11">
        <f t="shared" si="30"/>
        <v>0</v>
      </c>
      <c r="I304" s="11">
        <f>ROUND(IF(G304="PL",$R$4*C304/2/100,C304*$R$4/100),2)</f>
        <v>8.91</v>
      </c>
      <c r="J304" s="11">
        <f t="shared" si="31"/>
        <v>39.119999999999997</v>
      </c>
      <c r="K304" s="11">
        <f t="shared" si="31"/>
        <v>11.010000000000002</v>
      </c>
      <c r="L304" s="21">
        <f t="shared" si="32"/>
        <v>0</v>
      </c>
      <c r="M304" s="21">
        <f t="shared" si="33"/>
        <v>0</v>
      </c>
    </row>
    <row r="305" spans="1:13" x14ac:dyDescent="0.25">
      <c r="A305" s="9">
        <v>41942</v>
      </c>
      <c r="B305" s="17">
        <f t="shared" si="28"/>
        <v>4</v>
      </c>
      <c r="C305" s="10">
        <v>60</v>
      </c>
      <c r="D305" s="13">
        <f t="shared" si="34"/>
        <v>39.119999999999997</v>
      </c>
      <c r="E305" s="13">
        <f t="shared" si="34"/>
        <v>11.010000000000002</v>
      </c>
      <c r="F305" s="10" t="b">
        <f t="shared" si="29"/>
        <v>0</v>
      </c>
      <c r="G305" s="11" t="str">
        <f>IF('4'!$E305&gt;15,"LPG","PL")</f>
        <v>PL</v>
      </c>
      <c r="H305" s="11">
        <f t="shared" si="30"/>
        <v>1.8</v>
      </c>
      <c r="I305" s="11">
        <f>ROUND(IF(G305="PL",$R$4*C305/2/100,C305*$R$4/100),2)</f>
        <v>2.7</v>
      </c>
      <c r="J305" s="11">
        <f t="shared" si="31"/>
        <v>37.32</v>
      </c>
      <c r="K305" s="11">
        <f t="shared" si="31"/>
        <v>8.3100000000000023</v>
      </c>
      <c r="L305" s="21">
        <f t="shared" si="32"/>
        <v>7.68</v>
      </c>
      <c r="M305" s="21">
        <f t="shared" si="33"/>
        <v>0</v>
      </c>
    </row>
    <row r="306" spans="1:13" x14ac:dyDescent="0.25">
      <c r="A306" s="12">
        <v>41943</v>
      </c>
      <c r="B306" s="17">
        <f t="shared" si="28"/>
        <v>5</v>
      </c>
      <c r="C306" s="13">
        <v>118</v>
      </c>
      <c r="D306" s="13">
        <f t="shared" si="34"/>
        <v>45</v>
      </c>
      <c r="E306" s="13">
        <f t="shared" si="34"/>
        <v>8.3100000000000023</v>
      </c>
      <c r="F306" s="10" t="b">
        <f t="shared" si="29"/>
        <v>0</v>
      </c>
      <c r="G306" s="14" t="str">
        <f>IF('4'!$E306&gt;15,"LPG","PL")</f>
        <v>PL</v>
      </c>
      <c r="H306" s="11">
        <f t="shared" si="30"/>
        <v>3.54</v>
      </c>
      <c r="I306" s="11">
        <f>ROUND(IF(G306="PL",$R$4*C306/2/100,C306*$R$4/100),2)</f>
        <v>5.31</v>
      </c>
      <c r="J306" s="11">
        <f t="shared" si="31"/>
        <v>41.46</v>
      </c>
      <c r="K306" s="11">
        <f t="shared" si="31"/>
        <v>3.0000000000000027</v>
      </c>
      <c r="L306" s="21">
        <f t="shared" si="32"/>
        <v>0</v>
      </c>
      <c r="M306" s="21">
        <f t="shared" si="33"/>
        <v>26.999999999999996</v>
      </c>
    </row>
    <row r="307" spans="1:13" x14ac:dyDescent="0.25">
      <c r="A307" s="9">
        <v>41944</v>
      </c>
      <c r="B307" s="17">
        <f t="shared" si="28"/>
        <v>6</v>
      </c>
      <c r="C307" s="10">
        <v>55</v>
      </c>
      <c r="D307" s="13">
        <f t="shared" si="34"/>
        <v>41.46</v>
      </c>
      <c r="E307" s="13">
        <f t="shared" si="34"/>
        <v>30</v>
      </c>
      <c r="F307" s="10" t="b">
        <f t="shared" si="29"/>
        <v>0</v>
      </c>
      <c r="G307" s="11" t="str">
        <f>IF('4'!$E307&gt;15,"LPG","PL")</f>
        <v>LPG</v>
      </c>
      <c r="H307" s="11">
        <f t="shared" si="30"/>
        <v>0</v>
      </c>
      <c r="I307" s="11">
        <f>ROUND(IF(G307="PL",$R$4*C307/2/100,C307*$R$4/100),2)</f>
        <v>4.95</v>
      </c>
      <c r="J307" s="11">
        <f t="shared" si="31"/>
        <v>41.46</v>
      </c>
      <c r="K307" s="11">
        <f t="shared" si="31"/>
        <v>25.05</v>
      </c>
      <c r="L307" s="21">
        <f t="shared" si="32"/>
        <v>0</v>
      </c>
      <c r="M307" s="21">
        <f t="shared" si="33"/>
        <v>0</v>
      </c>
    </row>
    <row r="308" spans="1:13" x14ac:dyDescent="0.25">
      <c r="A308" s="12">
        <v>41945</v>
      </c>
      <c r="B308" s="17">
        <f t="shared" si="28"/>
        <v>7</v>
      </c>
      <c r="C308" s="13">
        <v>133</v>
      </c>
      <c r="D308" s="13">
        <f t="shared" si="34"/>
        <v>41.46</v>
      </c>
      <c r="E308" s="13">
        <f t="shared" si="34"/>
        <v>25.05</v>
      </c>
      <c r="F308" s="10" t="b">
        <f t="shared" si="29"/>
        <v>0</v>
      </c>
      <c r="G308" s="14" t="str">
        <f>IF('4'!$E308&gt;15,"LPG","PL")</f>
        <v>LPG</v>
      </c>
      <c r="H308" s="11">
        <f t="shared" si="30"/>
        <v>0</v>
      </c>
      <c r="I308" s="11">
        <f>ROUND(IF(G308="PL",$R$4*C308/2/100,C308*$R$4/100),2)</f>
        <v>11.97</v>
      </c>
      <c r="J308" s="11">
        <f t="shared" si="31"/>
        <v>41.46</v>
      </c>
      <c r="K308" s="11">
        <f t="shared" si="31"/>
        <v>13.08</v>
      </c>
      <c r="L308" s="21">
        <f t="shared" si="32"/>
        <v>0</v>
      </c>
      <c r="M308" s="21">
        <f t="shared" si="33"/>
        <v>0</v>
      </c>
    </row>
    <row r="309" spans="1:13" x14ac:dyDescent="0.25">
      <c r="A309" s="9">
        <v>41946</v>
      </c>
      <c r="B309" s="17">
        <f t="shared" si="28"/>
        <v>1</v>
      </c>
      <c r="C309" s="10">
        <v>110</v>
      </c>
      <c r="D309" s="13">
        <f t="shared" si="34"/>
        <v>41.46</v>
      </c>
      <c r="E309" s="13">
        <f t="shared" si="34"/>
        <v>13.08</v>
      </c>
      <c r="F309" s="10" t="b">
        <f t="shared" si="29"/>
        <v>0</v>
      </c>
      <c r="G309" s="11" t="str">
        <f>IF('4'!$E309&gt;15,"LPG","PL")</f>
        <v>PL</v>
      </c>
      <c r="H309" s="11">
        <f t="shared" si="30"/>
        <v>3.3</v>
      </c>
      <c r="I309" s="11">
        <f>ROUND(IF(G309="PL",$R$4*C309/2/100,C309*$R$4/100),2)</f>
        <v>4.95</v>
      </c>
      <c r="J309" s="11">
        <f t="shared" si="31"/>
        <v>38.160000000000004</v>
      </c>
      <c r="K309" s="11">
        <f t="shared" si="31"/>
        <v>8.129999999999999</v>
      </c>
      <c r="L309" s="21">
        <f t="shared" si="32"/>
        <v>0</v>
      </c>
      <c r="M309" s="21">
        <f t="shared" si="33"/>
        <v>0</v>
      </c>
    </row>
    <row r="310" spans="1:13" x14ac:dyDescent="0.25">
      <c r="A310" s="12">
        <v>41947</v>
      </c>
      <c r="B310" s="17">
        <f t="shared" si="28"/>
        <v>2</v>
      </c>
      <c r="C310" s="13">
        <v>145</v>
      </c>
      <c r="D310" s="13">
        <f t="shared" si="34"/>
        <v>38.160000000000004</v>
      </c>
      <c r="E310" s="13">
        <f t="shared" si="34"/>
        <v>8.129999999999999</v>
      </c>
      <c r="F310" s="10" t="b">
        <f t="shared" si="29"/>
        <v>0</v>
      </c>
      <c r="G310" s="14" t="str">
        <f>IF('4'!$E310&gt;15,"LPG","PL")</f>
        <v>PL</v>
      </c>
      <c r="H310" s="11">
        <f t="shared" si="30"/>
        <v>4.3499999999999996</v>
      </c>
      <c r="I310" s="11">
        <f>ROUND(IF(G310="PL",$R$4*C310/2/100,C310*$R$4/100),2)</f>
        <v>6.53</v>
      </c>
      <c r="J310" s="11">
        <f t="shared" si="31"/>
        <v>33.81</v>
      </c>
      <c r="K310" s="11">
        <f t="shared" si="31"/>
        <v>1.5999999999999988</v>
      </c>
      <c r="L310" s="21">
        <f t="shared" si="32"/>
        <v>0</v>
      </c>
      <c r="M310" s="21">
        <f t="shared" si="33"/>
        <v>28.400000000000002</v>
      </c>
    </row>
    <row r="311" spans="1:13" x14ac:dyDescent="0.25">
      <c r="A311" s="9">
        <v>41948</v>
      </c>
      <c r="B311" s="17">
        <f t="shared" si="28"/>
        <v>3</v>
      </c>
      <c r="C311" s="10">
        <v>125</v>
      </c>
      <c r="D311" s="13">
        <f t="shared" si="34"/>
        <v>33.81</v>
      </c>
      <c r="E311" s="13">
        <f t="shared" si="34"/>
        <v>30</v>
      </c>
      <c r="F311" s="10" t="b">
        <f t="shared" si="29"/>
        <v>0</v>
      </c>
      <c r="G311" s="11" t="str">
        <f>IF('4'!$E311&gt;15,"LPG","PL")</f>
        <v>LPG</v>
      </c>
      <c r="H311" s="11">
        <f t="shared" si="30"/>
        <v>0</v>
      </c>
      <c r="I311" s="11">
        <f>ROUND(IF(G311="PL",$R$4*C311/2/100,C311*$R$4/100),2)</f>
        <v>11.25</v>
      </c>
      <c r="J311" s="11">
        <f t="shared" si="31"/>
        <v>33.81</v>
      </c>
      <c r="K311" s="11">
        <f t="shared" si="31"/>
        <v>18.75</v>
      </c>
      <c r="L311" s="21">
        <f t="shared" si="32"/>
        <v>0</v>
      </c>
      <c r="M311" s="21">
        <f t="shared" si="33"/>
        <v>0</v>
      </c>
    </row>
    <row r="312" spans="1:13" x14ac:dyDescent="0.25">
      <c r="A312" s="12">
        <v>41949</v>
      </c>
      <c r="B312" s="17">
        <f t="shared" si="28"/>
        <v>4</v>
      </c>
      <c r="C312" s="13">
        <v>103</v>
      </c>
      <c r="D312" s="13">
        <f t="shared" si="34"/>
        <v>33.81</v>
      </c>
      <c r="E312" s="13">
        <f t="shared" si="34"/>
        <v>18.75</v>
      </c>
      <c r="F312" s="10" t="b">
        <f t="shared" si="29"/>
        <v>0</v>
      </c>
      <c r="G312" s="14" t="str">
        <f>IF('4'!$E312&gt;15,"LPG","PL")</f>
        <v>LPG</v>
      </c>
      <c r="H312" s="11">
        <f t="shared" si="30"/>
        <v>0</v>
      </c>
      <c r="I312" s="11">
        <f>ROUND(IF(G312="PL",$R$4*C312/2/100,C312*$R$4/100),2)</f>
        <v>9.27</v>
      </c>
      <c r="J312" s="11">
        <f t="shared" si="31"/>
        <v>33.81</v>
      </c>
      <c r="K312" s="11">
        <f t="shared" si="31"/>
        <v>9.48</v>
      </c>
      <c r="L312" s="21">
        <f t="shared" si="32"/>
        <v>11.189999999999998</v>
      </c>
      <c r="M312" s="21">
        <f t="shared" si="33"/>
        <v>0</v>
      </c>
    </row>
    <row r="313" spans="1:13" x14ac:dyDescent="0.25">
      <c r="A313" s="9">
        <v>41950</v>
      </c>
      <c r="B313" s="17">
        <f t="shared" si="28"/>
        <v>5</v>
      </c>
      <c r="C313" s="10">
        <v>143</v>
      </c>
      <c r="D313" s="13">
        <f t="shared" si="34"/>
        <v>45</v>
      </c>
      <c r="E313" s="13">
        <f t="shared" si="34"/>
        <v>9.48</v>
      </c>
      <c r="F313" s="10" t="b">
        <f t="shared" si="29"/>
        <v>0</v>
      </c>
      <c r="G313" s="11" t="str">
        <f>IF('4'!$E313&gt;15,"LPG","PL")</f>
        <v>PL</v>
      </c>
      <c r="H313" s="11">
        <f t="shared" si="30"/>
        <v>4.29</v>
      </c>
      <c r="I313" s="11">
        <f>ROUND(IF(G313="PL",$R$4*C313/2/100,C313*$R$4/100),2)</f>
        <v>6.44</v>
      </c>
      <c r="J313" s="11">
        <f t="shared" si="31"/>
        <v>40.71</v>
      </c>
      <c r="K313" s="11">
        <f t="shared" si="31"/>
        <v>3.04</v>
      </c>
      <c r="L313" s="21">
        <f t="shared" si="32"/>
        <v>0</v>
      </c>
      <c r="M313" s="21">
        <f t="shared" si="33"/>
        <v>26.96</v>
      </c>
    </row>
    <row r="314" spans="1:13" x14ac:dyDescent="0.25">
      <c r="A314" s="12">
        <v>41951</v>
      </c>
      <c r="B314" s="17">
        <f t="shared" si="28"/>
        <v>6</v>
      </c>
      <c r="C314" s="13">
        <v>50</v>
      </c>
      <c r="D314" s="13">
        <f t="shared" si="34"/>
        <v>40.71</v>
      </c>
      <c r="E314" s="13">
        <f t="shared" si="34"/>
        <v>30</v>
      </c>
      <c r="F314" s="10" t="b">
        <f t="shared" si="29"/>
        <v>0</v>
      </c>
      <c r="G314" s="14" t="str">
        <f>IF('4'!$E314&gt;15,"LPG","PL")</f>
        <v>LPG</v>
      </c>
      <c r="H314" s="11">
        <f t="shared" si="30"/>
        <v>0</v>
      </c>
      <c r="I314" s="11">
        <f>ROUND(IF(G314="PL",$R$4*C314/2/100,C314*$R$4/100),2)</f>
        <v>4.5</v>
      </c>
      <c r="J314" s="11">
        <f t="shared" si="31"/>
        <v>40.71</v>
      </c>
      <c r="K314" s="11">
        <f t="shared" si="31"/>
        <v>25.5</v>
      </c>
      <c r="L314" s="21">
        <f t="shared" si="32"/>
        <v>0</v>
      </c>
      <c r="M314" s="21">
        <f t="shared" si="33"/>
        <v>0</v>
      </c>
    </row>
    <row r="315" spans="1:13" x14ac:dyDescent="0.25">
      <c r="A315" s="9">
        <v>41952</v>
      </c>
      <c r="B315" s="17">
        <f t="shared" si="28"/>
        <v>7</v>
      </c>
      <c r="C315" s="10">
        <v>105</v>
      </c>
      <c r="D315" s="13">
        <f t="shared" si="34"/>
        <v>40.71</v>
      </c>
      <c r="E315" s="13">
        <f t="shared" si="34"/>
        <v>25.5</v>
      </c>
      <c r="F315" s="10" t="b">
        <f t="shared" si="29"/>
        <v>0</v>
      </c>
      <c r="G315" s="11" t="str">
        <f>IF('4'!$E315&gt;15,"LPG","PL")</f>
        <v>LPG</v>
      </c>
      <c r="H315" s="11">
        <f t="shared" si="30"/>
        <v>0</v>
      </c>
      <c r="I315" s="11">
        <f>ROUND(IF(G315="PL",$R$4*C315/2/100,C315*$R$4/100),2)</f>
        <v>9.4499999999999993</v>
      </c>
      <c r="J315" s="11">
        <f t="shared" si="31"/>
        <v>40.71</v>
      </c>
      <c r="K315" s="11">
        <f t="shared" si="31"/>
        <v>16.05</v>
      </c>
      <c r="L315" s="21">
        <f t="shared" si="32"/>
        <v>0</v>
      </c>
      <c r="M315" s="21">
        <f t="shared" si="33"/>
        <v>0</v>
      </c>
    </row>
    <row r="316" spans="1:13" x14ac:dyDescent="0.25">
      <c r="A316" s="12">
        <v>41953</v>
      </c>
      <c r="B316" s="17">
        <f t="shared" si="28"/>
        <v>1</v>
      </c>
      <c r="C316" s="13">
        <v>101</v>
      </c>
      <c r="D316" s="13">
        <f t="shared" si="34"/>
        <v>40.71</v>
      </c>
      <c r="E316" s="13">
        <f t="shared" si="34"/>
        <v>16.05</v>
      </c>
      <c r="F316" s="10" t="b">
        <f t="shared" si="29"/>
        <v>0</v>
      </c>
      <c r="G316" s="14" t="str">
        <f>IF('4'!$E316&gt;15,"LPG","PL")</f>
        <v>LPG</v>
      </c>
      <c r="H316" s="11">
        <f t="shared" si="30"/>
        <v>0</v>
      </c>
      <c r="I316" s="11">
        <f>ROUND(IF(G316="PL",$R$4*C316/2/100,C316*$R$4/100),2)</f>
        <v>9.09</v>
      </c>
      <c r="J316" s="11">
        <f t="shared" si="31"/>
        <v>40.71</v>
      </c>
      <c r="K316" s="11">
        <f t="shared" si="31"/>
        <v>6.9600000000000009</v>
      </c>
      <c r="L316" s="21">
        <f t="shared" si="32"/>
        <v>0</v>
      </c>
      <c r="M316" s="21">
        <f t="shared" si="33"/>
        <v>0</v>
      </c>
    </row>
    <row r="317" spans="1:13" x14ac:dyDescent="0.25">
      <c r="A317" s="9">
        <v>41954</v>
      </c>
      <c r="B317" s="17">
        <f t="shared" si="28"/>
        <v>2</v>
      </c>
      <c r="C317" s="10">
        <v>114</v>
      </c>
      <c r="D317" s="13">
        <f t="shared" si="34"/>
        <v>40.71</v>
      </c>
      <c r="E317" s="13">
        <f t="shared" si="34"/>
        <v>6.9600000000000009</v>
      </c>
      <c r="F317" s="10" t="b">
        <f t="shared" si="29"/>
        <v>0</v>
      </c>
      <c r="G317" s="11" t="str">
        <f>IF('4'!$E317&gt;15,"LPG","PL")</f>
        <v>PL</v>
      </c>
      <c r="H317" s="11">
        <f t="shared" si="30"/>
        <v>3.42</v>
      </c>
      <c r="I317" s="11">
        <f>ROUND(IF(G317="PL",$R$4*C317/2/100,C317*$R$4/100),2)</f>
        <v>5.13</v>
      </c>
      <c r="J317" s="11">
        <f t="shared" si="31"/>
        <v>37.29</v>
      </c>
      <c r="K317" s="11">
        <f t="shared" si="31"/>
        <v>1.830000000000001</v>
      </c>
      <c r="L317" s="21">
        <f t="shared" si="32"/>
        <v>0</v>
      </c>
      <c r="M317" s="21">
        <f t="shared" si="33"/>
        <v>28.169999999999998</v>
      </c>
    </row>
    <row r="318" spans="1:13" x14ac:dyDescent="0.25">
      <c r="A318" s="12">
        <v>41955</v>
      </c>
      <c r="B318" s="17">
        <f t="shared" si="28"/>
        <v>3</v>
      </c>
      <c r="C318" s="13">
        <v>106</v>
      </c>
      <c r="D318" s="13">
        <f t="shared" si="34"/>
        <v>37.29</v>
      </c>
      <c r="E318" s="13">
        <f t="shared" si="34"/>
        <v>30</v>
      </c>
      <c r="F318" s="10" t="b">
        <f t="shared" si="29"/>
        <v>0</v>
      </c>
      <c r="G318" s="14" t="str">
        <f>IF('4'!$E318&gt;15,"LPG","PL")</f>
        <v>LPG</v>
      </c>
      <c r="H318" s="11">
        <f t="shared" si="30"/>
        <v>0</v>
      </c>
      <c r="I318" s="11">
        <f>ROUND(IF(G318="PL",$R$4*C318/2/100,C318*$R$4/100),2)</f>
        <v>9.5399999999999991</v>
      </c>
      <c r="J318" s="11">
        <f t="shared" si="31"/>
        <v>37.29</v>
      </c>
      <c r="K318" s="11">
        <f t="shared" si="31"/>
        <v>20.46</v>
      </c>
      <c r="L318" s="21">
        <f t="shared" si="32"/>
        <v>0</v>
      </c>
      <c r="M318" s="21">
        <f t="shared" si="33"/>
        <v>0</v>
      </c>
    </row>
    <row r="319" spans="1:13" x14ac:dyDescent="0.25">
      <c r="A319" s="9">
        <v>41956</v>
      </c>
      <c r="B319" s="17">
        <f t="shared" si="28"/>
        <v>4</v>
      </c>
      <c r="C319" s="10">
        <v>79</v>
      </c>
      <c r="D319" s="13">
        <f t="shared" si="34"/>
        <v>37.29</v>
      </c>
      <c r="E319" s="13">
        <f t="shared" si="34"/>
        <v>20.46</v>
      </c>
      <c r="F319" s="10" t="b">
        <f t="shared" si="29"/>
        <v>0</v>
      </c>
      <c r="G319" s="11" t="str">
        <f>IF('4'!$E319&gt;15,"LPG","PL")</f>
        <v>LPG</v>
      </c>
      <c r="H319" s="11">
        <f t="shared" si="30"/>
        <v>0</v>
      </c>
      <c r="I319" s="11">
        <f>ROUND(IF(G319="PL",$R$4*C319/2/100,C319*$R$4/100),2)</f>
        <v>7.11</v>
      </c>
      <c r="J319" s="11">
        <f t="shared" si="31"/>
        <v>37.29</v>
      </c>
      <c r="K319" s="11">
        <f t="shared" si="31"/>
        <v>13.350000000000001</v>
      </c>
      <c r="L319" s="21">
        <f t="shared" si="32"/>
        <v>7.7100000000000009</v>
      </c>
      <c r="M319" s="21">
        <f t="shared" si="33"/>
        <v>0</v>
      </c>
    </row>
    <row r="320" spans="1:13" x14ac:dyDescent="0.25">
      <c r="A320" s="12">
        <v>41957</v>
      </c>
      <c r="B320" s="17">
        <f t="shared" si="28"/>
        <v>5</v>
      </c>
      <c r="C320" s="13">
        <v>20</v>
      </c>
      <c r="D320" s="13">
        <f t="shared" si="34"/>
        <v>45</v>
      </c>
      <c r="E320" s="13">
        <f t="shared" si="34"/>
        <v>13.350000000000001</v>
      </c>
      <c r="F320" s="10" t="b">
        <f t="shared" si="29"/>
        <v>0</v>
      </c>
      <c r="G320" s="14" t="str">
        <f>IF('4'!$E320&gt;15,"LPG","PL")</f>
        <v>PL</v>
      </c>
      <c r="H320" s="11">
        <f t="shared" si="30"/>
        <v>0.6</v>
      </c>
      <c r="I320" s="11">
        <f>ROUND(IF(G320="PL",$R$4*C320/2/100,C320*$R$4/100),2)</f>
        <v>0.9</v>
      </c>
      <c r="J320" s="11">
        <f t="shared" si="31"/>
        <v>44.4</v>
      </c>
      <c r="K320" s="11">
        <f t="shared" si="31"/>
        <v>12.450000000000001</v>
      </c>
      <c r="L320" s="21">
        <f t="shared" si="32"/>
        <v>0</v>
      </c>
      <c r="M320" s="21">
        <f t="shared" si="33"/>
        <v>0</v>
      </c>
    </row>
    <row r="321" spans="1:13" x14ac:dyDescent="0.25">
      <c r="A321" s="9">
        <v>41958</v>
      </c>
      <c r="B321" s="17">
        <f t="shared" si="28"/>
        <v>6</v>
      </c>
      <c r="C321" s="10">
        <v>27</v>
      </c>
      <c r="D321" s="13">
        <f t="shared" si="34"/>
        <v>44.4</v>
      </c>
      <c r="E321" s="13">
        <f t="shared" si="34"/>
        <v>12.450000000000001</v>
      </c>
      <c r="F321" s="10" t="b">
        <f t="shared" si="29"/>
        <v>0</v>
      </c>
      <c r="G321" s="11" t="str">
        <f>IF('4'!$E321&gt;15,"LPG","PL")</f>
        <v>PL</v>
      </c>
      <c r="H321" s="11">
        <f t="shared" si="30"/>
        <v>0.81</v>
      </c>
      <c r="I321" s="11">
        <f>ROUND(IF(G321="PL",$R$4*C321/2/100,C321*$R$4/100),2)</f>
        <v>1.22</v>
      </c>
      <c r="J321" s="11">
        <f t="shared" si="31"/>
        <v>43.589999999999996</v>
      </c>
      <c r="K321" s="11">
        <f t="shared" si="31"/>
        <v>11.23</v>
      </c>
      <c r="L321" s="21">
        <f t="shared" si="32"/>
        <v>0</v>
      </c>
      <c r="M321" s="21">
        <f t="shared" si="33"/>
        <v>0</v>
      </c>
    </row>
    <row r="322" spans="1:13" x14ac:dyDescent="0.25">
      <c r="A322" s="12">
        <v>41959</v>
      </c>
      <c r="B322" s="17">
        <f t="shared" si="28"/>
        <v>7</v>
      </c>
      <c r="C322" s="13">
        <v>23</v>
      </c>
      <c r="D322" s="13">
        <f t="shared" si="34"/>
        <v>43.589999999999996</v>
      </c>
      <c r="E322" s="13">
        <f t="shared" si="34"/>
        <v>11.23</v>
      </c>
      <c r="F322" s="10" t="b">
        <f t="shared" si="29"/>
        <v>0</v>
      </c>
      <c r="G322" s="14" t="str">
        <f>IF('4'!$E322&gt;15,"LPG","PL")</f>
        <v>PL</v>
      </c>
      <c r="H322" s="11">
        <f t="shared" si="30"/>
        <v>0.69</v>
      </c>
      <c r="I322" s="11">
        <f>ROUND(IF(G322="PL",$R$4*C322/2/100,C322*$R$4/100),2)</f>
        <v>1.04</v>
      </c>
      <c r="J322" s="11">
        <f t="shared" si="31"/>
        <v>42.9</v>
      </c>
      <c r="K322" s="11">
        <f t="shared" si="31"/>
        <v>10.190000000000001</v>
      </c>
      <c r="L322" s="21">
        <f t="shared" si="32"/>
        <v>0</v>
      </c>
      <c r="M322" s="21">
        <f t="shared" si="33"/>
        <v>0</v>
      </c>
    </row>
    <row r="323" spans="1:13" x14ac:dyDescent="0.25">
      <c r="A323" s="9">
        <v>41960</v>
      </c>
      <c r="B323" s="17">
        <f t="shared" si="28"/>
        <v>1</v>
      </c>
      <c r="C323" s="10">
        <v>106</v>
      </c>
      <c r="D323" s="13">
        <f t="shared" si="34"/>
        <v>42.9</v>
      </c>
      <c r="E323" s="13">
        <f t="shared" si="34"/>
        <v>10.190000000000001</v>
      </c>
      <c r="F323" s="10" t="b">
        <f t="shared" si="29"/>
        <v>0</v>
      </c>
      <c r="G323" s="11" t="str">
        <f>IF('4'!$E323&gt;15,"LPG","PL")</f>
        <v>PL</v>
      </c>
      <c r="H323" s="11">
        <f t="shared" si="30"/>
        <v>3.18</v>
      </c>
      <c r="I323" s="11">
        <f>ROUND(IF(G323="PL",$R$4*C323/2/100,C323*$R$4/100),2)</f>
        <v>4.7699999999999996</v>
      </c>
      <c r="J323" s="11">
        <f t="shared" si="31"/>
        <v>39.72</v>
      </c>
      <c r="K323" s="11">
        <f t="shared" si="31"/>
        <v>5.4200000000000017</v>
      </c>
      <c r="L323" s="21">
        <f t="shared" si="32"/>
        <v>0</v>
      </c>
      <c r="M323" s="21">
        <f t="shared" si="33"/>
        <v>0</v>
      </c>
    </row>
    <row r="324" spans="1:13" x14ac:dyDescent="0.25">
      <c r="A324" s="12">
        <v>41961</v>
      </c>
      <c r="B324" s="17">
        <f t="shared" ref="B324:B367" si="35">WEEKDAY(A324,2)</f>
        <v>2</v>
      </c>
      <c r="C324" s="13">
        <v>90</v>
      </c>
      <c r="D324" s="13">
        <f t="shared" si="34"/>
        <v>39.72</v>
      </c>
      <c r="E324" s="13">
        <f t="shared" si="34"/>
        <v>5.4200000000000017</v>
      </c>
      <c r="F324" s="10" t="b">
        <f t="shared" ref="F324:F367" si="36">E324&lt;5.25</f>
        <v>0</v>
      </c>
      <c r="G324" s="14" t="str">
        <f>IF('4'!$E324&gt;15,"LPG","PL")</f>
        <v>PL</v>
      </c>
      <c r="H324" s="11">
        <f t="shared" ref="H324:H367" si="37">ROUND(IF(G324="PL",$R$3*C324/2/100,0),2)</f>
        <v>2.7</v>
      </c>
      <c r="I324" s="11">
        <f>ROUND(IF(G324="PL",$R$4*C324/2/100,C324*$R$4/100),2)</f>
        <v>4.05</v>
      </c>
      <c r="J324" s="11">
        <f t="shared" ref="J324:K367" si="38">D324-H324</f>
        <v>37.019999999999996</v>
      </c>
      <c r="K324" s="11">
        <f t="shared" si="38"/>
        <v>1.3700000000000019</v>
      </c>
      <c r="L324" s="21">
        <f t="shared" ref="L324:L367" si="39">IF(AND(B324=4,J324&lt;40),$Q$3-J324,0)</f>
        <v>0</v>
      </c>
      <c r="M324" s="21">
        <f t="shared" ref="M324:M367" si="40">IF(K324&lt;5,$Q$4-K324,0)</f>
        <v>28.63</v>
      </c>
    </row>
    <row r="325" spans="1:13" x14ac:dyDescent="0.25">
      <c r="A325" s="9">
        <v>41962</v>
      </c>
      <c r="B325" s="17">
        <f t="shared" si="35"/>
        <v>3</v>
      </c>
      <c r="C325" s="10">
        <v>119</v>
      </c>
      <c r="D325" s="13">
        <f t="shared" ref="D325:E367" si="41">J324+L324</f>
        <v>37.019999999999996</v>
      </c>
      <c r="E325" s="13">
        <f t="shared" si="41"/>
        <v>30</v>
      </c>
      <c r="F325" s="10" t="b">
        <f t="shared" si="36"/>
        <v>0</v>
      </c>
      <c r="G325" s="11" t="str">
        <f>IF('4'!$E325&gt;15,"LPG","PL")</f>
        <v>LPG</v>
      </c>
      <c r="H325" s="11">
        <f t="shared" si="37"/>
        <v>0</v>
      </c>
      <c r="I325" s="11">
        <f>ROUND(IF(G325="PL",$R$4*C325/2/100,C325*$R$4/100),2)</f>
        <v>10.71</v>
      </c>
      <c r="J325" s="11">
        <f t="shared" si="38"/>
        <v>37.019999999999996</v>
      </c>
      <c r="K325" s="11">
        <f t="shared" si="38"/>
        <v>19.29</v>
      </c>
      <c r="L325" s="21">
        <f t="shared" si="39"/>
        <v>0</v>
      </c>
      <c r="M325" s="21">
        <f t="shared" si="40"/>
        <v>0</v>
      </c>
    </row>
    <row r="326" spans="1:13" x14ac:dyDescent="0.25">
      <c r="A326" s="12">
        <v>41963</v>
      </c>
      <c r="B326" s="17">
        <f t="shared" si="35"/>
        <v>4</v>
      </c>
      <c r="C326" s="13">
        <v>110</v>
      </c>
      <c r="D326" s="13">
        <f t="shared" si="41"/>
        <v>37.019999999999996</v>
      </c>
      <c r="E326" s="13">
        <f t="shared" si="41"/>
        <v>19.29</v>
      </c>
      <c r="F326" s="10" t="b">
        <f t="shared" si="36"/>
        <v>0</v>
      </c>
      <c r="G326" s="14" t="str">
        <f>IF('4'!$E326&gt;15,"LPG","PL")</f>
        <v>LPG</v>
      </c>
      <c r="H326" s="11">
        <f t="shared" si="37"/>
        <v>0</v>
      </c>
      <c r="I326" s="11">
        <f>ROUND(IF(G326="PL",$R$4*C326/2/100,C326*$R$4/100),2)</f>
        <v>9.9</v>
      </c>
      <c r="J326" s="11">
        <f t="shared" si="38"/>
        <v>37.019999999999996</v>
      </c>
      <c r="K326" s="11">
        <f t="shared" si="38"/>
        <v>9.3899999999999988</v>
      </c>
      <c r="L326" s="21">
        <f t="shared" si="39"/>
        <v>7.980000000000004</v>
      </c>
      <c r="M326" s="21">
        <f t="shared" si="40"/>
        <v>0</v>
      </c>
    </row>
    <row r="327" spans="1:13" x14ac:dyDescent="0.25">
      <c r="A327" s="9">
        <v>41964</v>
      </c>
      <c r="B327" s="17">
        <f t="shared" si="35"/>
        <v>5</v>
      </c>
      <c r="C327" s="10">
        <v>23</v>
      </c>
      <c r="D327" s="13">
        <f t="shared" si="41"/>
        <v>45</v>
      </c>
      <c r="E327" s="13">
        <f t="shared" si="41"/>
        <v>9.3899999999999988</v>
      </c>
      <c r="F327" s="10" t="b">
        <f t="shared" si="36"/>
        <v>0</v>
      </c>
      <c r="G327" s="11" t="str">
        <f>IF('4'!$E327&gt;15,"LPG","PL")</f>
        <v>PL</v>
      </c>
      <c r="H327" s="11">
        <f t="shared" si="37"/>
        <v>0.69</v>
      </c>
      <c r="I327" s="11">
        <f>ROUND(IF(G327="PL",$R$4*C327/2/100,C327*$R$4/100),2)</f>
        <v>1.04</v>
      </c>
      <c r="J327" s="11">
        <f t="shared" si="38"/>
        <v>44.31</v>
      </c>
      <c r="K327" s="11">
        <f t="shared" si="38"/>
        <v>8.3499999999999979</v>
      </c>
      <c r="L327" s="21">
        <f t="shared" si="39"/>
        <v>0</v>
      </c>
      <c r="M327" s="21">
        <f t="shared" si="40"/>
        <v>0</v>
      </c>
    </row>
    <row r="328" spans="1:13" x14ac:dyDescent="0.25">
      <c r="A328" s="12">
        <v>41965</v>
      </c>
      <c r="B328" s="17">
        <f t="shared" si="35"/>
        <v>6</v>
      </c>
      <c r="C328" s="13">
        <v>53</v>
      </c>
      <c r="D328" s="13">
        <f t="shared" si="41"/>
        <v>44.31</v>
      </c>
      <c r="E328" s="13">
        <f t="shared" si="41"/>
        <v>8.3499999999999979</v>
      </c>
      <c r="F328" s="10" t="b">
        <f t="shared" si="36"/>
        <v>0</v>
      </c>
      <c r="G328" s="14" t="str">
        <f>IF('4'!$E328&gt;15,"LPG","PL")</f>
        <v>PL</v>
      </c>
      <c r="H328" s="11">
        <f t="shared" si="37"/>
        <v>1.59</v>
      </c>
      <c r="I328" s="11">
        <f>ROUND(IF(G328="PL",$R$4*C328/2/100,C328*$R$4/100),2)</f>
        <v>2.39</v>
      </c>
      <c r="J328" s="11">
        <f t="shared" si="38"/>
        <v>42.72</v>
      </c>
      <c r="K328" s="11">
        <f t="shared" si="38"/>
        <v>5.9599999999999973</v>
      </c>
      <c r="L328" s="21">
        <f t="shared" si="39"/>
        <v>0</v>
      </c>
      <c r="M328" s="21">
        <f t="shared" si="40"/>
        <v>0</v>
      </c>
    </row>
    <row r="329" spans="1:13" x14ac:dyDescent="0.25">
      <c r="A329" s="9">
        <v>41966</v>
      </c>
      <c r="B329" s="17">
        <f t="shared" si="35"/>
        <v>7</v>
      </c>
      <c r="C329" s="10">
        <v>89</v>
      </c>
      <c r="D329" s="13">
        <f t="shared" si="41"/>
        <v>42.72</v>
      </c>
      <c r="E329" s="13">
        <f t="shared" si="41"/>
        <v>5.9599999999999973</v>
      </c>
      <c r="F329" s="10" t="b">
        <f t="shared" si="36"/>
        <v>0</v>
      </c>
      <c r="G329" s="11" t="str">
        <f>IF('4'!$E329&gt;15,"LPG","PL")</f>
        <v>PL</v>
      </c>
      <c r="H329" s="11">
        <f t="shared" si="37"/>
        <v>2.67</v>
      </c>
      <c r="I329" s="11">
        <f>ROUND(IF(G329="PL",$R$4*C329/2/100,C329*$R$4/100),2)</f>
        <v>4.01</v>
      </c>
      <c r="J329" s="11">
        <f t="shared" si="38"/>
        <v>40.049999999999997</v>
      </c>
      <c r="K329" s="11">
        <f t="shared" si="38"/>
        <v>1.9499999999999975</v>
      </c>
      <c r="L329" s="21">
        <f t="shared" si="39"/>
        <v>0</v>
      </c>
      <c r="M329" s="21">
        <f t="shared" si="40"/>
        <v>28.050000000000004</v>
      </c>
    </row>
    <row r="330" spans="1:13" x14ac:dyDescent="0.25">
      <c r="A330" s="12">
        <v>41967</v>
      </c>
      <c r="B330" s="17">
        <f t="shared" si="35"/>
        <v>1</v>
      </c>
      <c r="C330" s="13">
        <v>150</v>
      </c>
      <c r="D330" s="13">
        <f t="shared" si="41"/>
        <v>40.049999999999997</v>
      </c>
      <c r="E330" s="13">
        <f t="shared" si="41"/>
        <v>30</v>
      </c>
      <c r="F330" s="10" t="b">
        <f t="shared" si="36"/>
        <v>0</v>
      </c>
      <c r="G330" s="14" t="str">
        <f>IF('4'!$E330&gt;15,"LPG","PL")</f>
        <v>LPG</v>
      </c>
      <c r="H330" s="11">
        <f t="shared" si="37"/>
        <v>0</v>
      </c>
      <c r="I330" s="11">
        <f>ROUND(IF(G330="PL",$R$4*C330/2/100,C330*$R$4/100),2)</f>
        <v>13.5</v>
      </c>
      <c r="J330" s="11">
        <f t="shared" si="38"/>
        <v>40.049999999999997</v>
      </c>
      <c r="K330" s="11">
        <f t="shared" si="38"/>
        <v>16.5</v>
      </c>
      <c r="L330" s="21">
        <f t="shared" si="39"/>
        <v>0</v>
      </c>
      <c r="M330" s="21">
        <f t="shared" si="40"/>
        <v>0</v>
      </c>
    </row>
    <row r="331" spans="1:13" x14ac:dyDescent="0.25">
      <c r="A331" s="9">
        <v>41968</v>
      </c>
      <c r="B331" s="17">
        <f t="shared" si="35"/>
        <v>2</v>
      </c>
      <c r="C331" s="10">
        <v>44</v>
      </c>
      <c r="D331" s="13">
        <f t="shared" si="41"/>
        <v>40.049999999999997</v>
      </c>
      <c r="E331" s="13">
        <f t="shared" si="41"/>
        <v>16.5</v>
      </c>
      <c r="F331" s="10" t="b">
        <f t="shared" si="36"/>
        <v>0</v>
      </c>
      <c r="G331" s="11" t="str">
        <f>IF('4'!$E331&gt;15,"LPG","PL")</f>
        <v>LPG</v>
      </c>
      <c r="H331" s="11">
        <f t="shared" si="37"/>
        <v>0</v>
      </c>
      <c r="I331" s="11">
        <f>ROUND(IF(G331="PL",$R$4*C331/2/100,C331*$R$4/100),2)</f>
        <v>3.96</v>
      </c>
      <c r="J331" s="11">
        <f t="shared" si="38"/>
        <v>40.049999999999997</v>
      </c>
      <c r="K331" s="11">
        <f t="shared" si="38"/>
        <v>12.54</v>
      </c>
      <c r="L331" s="21">
        <f t="shared" si="39"/>
        <v>0</v>
      </c>
      <c r="M331" s="21">
        <f t="shared" si="40"/>
        <v>0</v>
      </c>
    </row>
    <row r="332" spans="1:13" x14ac:dyDescent="0.25">
      <c r="A332" s="12">
        <v>41969</v>
      </c>
      <c r="B332" s="17">
        <f t="shared" si="35"/>
        <v>3</v>
      </c>
      <c r="C332" s="13">
        <v>137</v>
      </c>
      <c r="D332" s="13">
        <f t="shared" si="41"/>
        <v>40.049999999999997</v>
      </c>
      <c r="E332" s="13">
        <f t="shared" si="41"/>
        <v>12.54</v>
      </c>
      <c r="F332" s="10" t="b">
        <f t="shared" si="36"/>
        <v>0</v>
      </c>
      <c r="G332" s="14" t="str">
        <f>IF('4'!$E332&gt;15,"LPG","PL")</f>
        <v>PL</v>
      </c>
      <c r="H332" s="11">
        <f t="shared" si="37"/>
        <v>4.1100000000000003</v>
      </c>
      <c r="I332" s="11">
        <f>ROUND(IF(G332="PL",$R$4*C332/2/100,C332*$R$4/100),2)</f>
        <v>6.17</v>
      </c>
      <c r="J332" s="11">
        <f t="shared" si="38"/>
        <v>35.94</v>
      </c>
      <c r="K332" s="11">
        <f t="shared" si="38"/>
        <v>6.3699999999999992</v>
      </c>
      <c r="L332" s="21">
        <f t="shared" si="39"/>
        <v>0</v>
      </c>
      <c r="M332" s="21">
        <f t="shared" si="40"/>
        <v>0</v>
      </c>
    </row>
    <row r="333" spans="1:13" x14ac:dyDescent="0.25">
      <c r="A333" s="9">
        <v>41970</v>
      </c>
      <c r="B333" s="17">
        <f t="shared" si="35"/>
        <v>4</v>
      </c>
      <c r="C333" s="10">
        <v>49</v>
      </c>
      <c r="D333" s="13">
        <f t="shared" si="41"/>
        <v>35.94</v>
      </c>
      <c r="E333" s="13">
        <f t="shared" si="41"/>
        <v>6.3699999999999992</v>
      </c>
      <c r="F333" s="10" t="b">
        <f t="shared" si="36"/>
        <v>0</v>
      </c>
      <c r="G333" s="11" t="str">
        <f>IF('4'!$E333&gt;15,"LPG","PL")</f>
        <v>PL</v>
      </c>
      <c r="H333" s="11">
        <f t="shared" si="37"/>
        <v>1.47</v>
      </c>
      <c r="I333" s="11">
        <f>ROUND(IF(G333="PL",$R$4*C333/2/100,C333*$R$4/100),2)</f>
        <v>2.21</v>
      </c>
      <c r="J333" s="11">
        <f t="shared" si="38"/>
        <v>34.47</v>
      </c>
      <c r="K333" s="11">
        <f t="shared" si="38"/>
        <v>4.1599999999999993</v>
      </c>
      <c r="L333" s="21">
        <f t="shared" si="39"/>
        <v>10.530000000000001</v>
      </c>
      <c r="M333" s="21">
        <f t="shared" si="40"/>
        <v>25.84</v>
      </c>
    </row>
    <row r="334" spans="1:13" x14ac:dyDescent="0.25">
      <c r="A334" s="12">
        <v>41971</v>
      </c>
      <c r="B334" s="17">
        <f t="shared" si="35"/>
        <v>5</v>
      </c>
      <c r="C334" s="13">
        <v>24</v>
      </c>
      <c r="D334" s="13">
        <f t="shared" si="41"/>
        <v>45</v>
      </c>
      <c r="E334" s="13">
        <f t="shared" si="41"/>
        <v>30</v>
      </c>
      <c r="F334" s="10" t="b">
        <f t="shared" si="36"/>
        <v>0</v>
      </c>
      <c r="G334" s="14" t="str">
        <f>IF('4'!$E334&gt;15,"LPG","PL")</f>
        <v>LPG</v>
      </c>
      <c r="H334" s="11">
        <f t="shared" si="37"/>
        <v>0</v>
      </c>
      <c r="I334" s="11">
        <f>ROUND(IF(G334="PL",$R$4*C334/2/100,C334*$R$4/100),2)</f>
        <v>2.16</v>
      </c>
      <c r="J334" s="11">
        <f t="shared" si="38"/>
        <v>45</v>
      </c>
      <c r="K334" s="11">
        <f t="shared" si="38"/>
        <v>27.84</v>
      </c>
      <c r="L334" s="21">
        <f t="shared" si="39"/>
        <v>0</v>
      </c>
      <c r="M334" s="21">
        <f t="shared" si="40"/>
        <v>0</v>
      </c>
    </row>
    <row r="335" spans="1:13" x14ac:dyDescent="0.25">
      <c r="A335" s="9">
        <v>41972</v>
      </c>
      <c r="B335" s="17">
        <f t="shared" si="35"/>
        <v>6</v>
      </c>
      <c r="C335" s="10">
        <v>36</v>
      </c>
      <c r="D335" s="13">
        <f t="shared" si="41"/>
        <v>45</v>
      </c>
      <c r="E335" s="13">
        <f t="shared" si="41"/>
        <v>27.84</v>
      </c>
      <c r="F335" s="10" t="b">
        <f t="shared" si="36"/>
        <v>0</v>
      </c>
      <c r="G335" s="11" t="str">
        <f>IF('4'!$E335&gt;15,"LPG","PL")</f>
        <v>LPG</v>
      </c>
      <c r="H335" s="11">
        <f t="shared" si="37"/>
        <v>0</v>
      </c>
      <c r="I335" s="11">
        <f>ROUND(IF(G335="PL",$R$4*C335/2/100,C335*$R$4/100),2)</f>
        <v>3.24</v>
      </c>
      <c r="J335" s="11">
        <f t="shared" si="38"/>
        <v>45</v>
      </c>
      <c r="K335" s="11">
        <f t="shared" si="38"/>
        <v>24.6</v>
      </c>
      <c r="L335" s="21">
        <f t="shared" si="39"/>
        <v>0</v>
      </c>
      <c r="M335" s="21">
        <f t="shared" si="40"/>
        <v>0</v>
      </c>
    </row>
    <row r="336" spans="1:13" x14ac:dyDescent="0.25">
      <c r="A336" s="12">
        <v>41973</v>
      </c>
      <c r="B336" s="17">
        <f t="shared" si="35"/>
        <v>7</v>
      </c>
      <c r="C336" s="13">
        <v>33</v>
      </c>
      <c r="D336" s="13">
        <f t="shared" si="41"/>
        <v>45</v>
      </c>
      <c r="E336" s="13">
        <f t="shared" si="41"/>
        <v>24.6</v>
      </c>
      <c r="F336" s="10" t="b">
        <f t="shared" si="36"/>
        <v>0</v>
      </c>
      <c r="G336" s="14" t="str">
        <f>IF('4'!$E336&gt;15,"LPG","PL")</f>
        <v>LPG</v>
      </c>
      <c r="H336" s="11">
        <f t="shared" si="37"/>
        <v>0</v>
      </c>
      <c r="I336" s="11">
        <f>ROUND(IF(G336="PL",$R$4*C336/2/100,C336*$R$4/100),2)</f>
        <v>2.97</v>
      </c>
      <c r="J336" s="11">
        <f t="shared" si="38"/>
        <v>45</v>
      </c>
      <c r="K336" s="11">
        <f t="shared" si="38"/>
        <v>21.630000000000003</v>
      </c>
      <c r="L336" s="21">
        <f t="shared" si="39"/>
        <v>0</v>
      </c>
      <c r="M336" s="21">
        <f t="shared" si="40"/>
        <v>0</v>
      </c>
    </row>
    <row r="337" spans="1:13" x14ac:dyDescent="0.25">
      <c r="A337" s="9">
        <v>41974</v>
      </c>
      <c r="B337" s="17">
        <f t="shared" si="35"/>
        <v>1</v>
      </c>
      <c r="C337" s="10">
        <v>81</v>
      </c>
      <c r="D337" s="13">
        <f t="shared" si="41"/>
        <v>45</v>
      </c>
      <c r="E337" s="13">
        <f t="shared" si="41"/>
        <v>21.630000000000003</v>
      </c>
      <c r="F337" s="10" t="b">
        <f t="shared" si="36"/>
        <v>0</v>
      </c>
      <c r="G337" s="11" t="str">
        <f>IF('4'!$E337&gt;15,"LPG","PL")</f>
        <v>LPG</v>
      </c>
      <c r="H337" s="11">
        <f t="shared" si="37"/>
        <v>0</v>
      </c>
      <c r="I337" s="11">
        <f>ROUND(IF(G337="PL",$R$4*C337/2/100,C337*$R$4/100),2)</f>
        <v>7.29</v>
      </c>
      <c r="J337" s="11">
        <f t="shared" si="38"/>
        <v>45</v>
      </c>
      <c r="K337" s="11">
        <f t="shared" si="38"/>
        <v>14.340000000000003</v>
      </c>
      <c r="L337" s="21">
        <f t="shared" si="39"/>
        <v>0</v>
      </c>
      <c r="M337" s="21">
        <f t="shared" si="40"/>
        <v>0</v>
      </c>
    </row>
    <row r="338" spans="1:13" x14ac:dyDescent="0.25">
      <c r="A338" s="12">
        <v>41975</v>
      </c>
      <c r="B338" s="17">
        <f t="shared" si="35"/>
        <v>2</v>
      </c>
      <c r="C338" s="13">
        <v>70</v>
      </c>
      <c r="D338" s="13">
        <f t="shared" si="41"/>
        <v>45</v>
      </c>
      <c r="E338" s="13">
        <f t="shared" si="41"/>
        <v>14.340000000000003</v>
      </c>
      <c r="F338" s="10" t="b">
        <f t="shared" si="36"/>
        <v>0</v>
      </c>
      <c r="G338" s="14" t="str">
        <f>IF('4'!$E338&gt;15,"LPG","PL")</f>
        <v>PL</v>
      </c>
      <c r="H338" s="11">
        <f t="shared" si="37"/>
        <v>2.1</v>
      </c>
      <c r="I338" s="11">
        <f>ROUND(IF(G338="PL",$R$4*C338/2/100,C338*$R$4/100),2)</f>
        <v>3.15</v>
      </c>
      <c r="J338" s="11">
        <f t="shared" si="38"/>
        <v>42.9</v>
      </c>
      <c r="K338" s="11">
        <f t="shared" si="38"/>
        <v>11.190000000000003</v>
      </c>
      <c r="L338" s="21">
        <f t="shared" si="39"/>
        <v>0</v>
      </c>
      <c r="M338" s="21">
        <f t="shared" si="40"/>
        <v>0</v>
      </c>
    </row>
    <row r="339" spans="1:13" x14ac:dyDescent="0.25">
      <c r="A339" s="9">
        <v>41976</v>
      </c>
      <c r="B339" s="17">
        <f t="shared" si="35"/>
        <v>3</v>
      </c>
      <c r="C339" s="10">
        <v>48</v>
      </c>
      <c r="D339" s="13">
        <f t="shared" si="41"/>
        <v>42.9</v>
      </c>
      <c r="E339" s="13">
        <f t="shared" si="41"/>
        <v>11.190000000000003</v>
      </c>
      <c r="F339" s="10" t="b">
        <f t="shared" si="36"/>
        <v>0</v>
      </c>
      <c r="G339" s="11" t="str">
        <f>IF('4'!$E339&gt;15,"LPG","PL")</f>
        <v>PL</v>
      </c>
      <c r="H339" s="11">
        <f t="shared" si="37"/>
        <v>1.44</v>
      </c>
      <c r="I339" s="11">
        <f>ROUND(IF(G339="PL",$R$4*C339/2/100,C339*$R$4/100),2)</f>
        <v>2.16</v>
      </c>
      <c r="J339" s="11">
        <f t="shared" si="38"/>
        <v>41.46</v>
      </c>
      <c r="K339" s="11">
        <f t="shared" si="38"/>
        <v>9.0300000000000029</v>
      </c>
      <c r="L339" s="21">
        <f t="shared" si="39"/>
        <v>0</v>
      </c>
      <c r="M339" s="21">
        <f t="shared" si="40"/>
        <v>0</v>
      </c>
    </row>
    <row r="340" spans="1:13" x14ac:dyDescent="0.25">
      <c r="A340" s="12">
        <v>41977</v>
      </c>
      <c r="B340" s="17">
        <f t="shared" si="35"/>
        <v>4</v>
      </c>
      <c r="C340" s="13">
        <v>72</v>
      </c>
      <c r="D340" s="13">
        <f t="shared" si="41"/>
        <v>41.46</v>
      </c>
      <c r="E340" s="13">
        <f t="shared" si="41"/>
        <v>9.0300000000000029</v>
      </c>
      <c r="F340" s="10" t="b">
        <f t="shared" si="36"/>
        <v>0</v>
      </c>
      <c r="G340" s="14" t="str">
        <f>IF('4'!$E340&gt;15,"LPG","PL")</f>
        <v>PL</v>
      </c>
      <c r="H340" s="11">
        <f t="shared" si="37"/>
        <v>2.16</v>
      </c>
      <c r="I340" s="11">
        <f>ROUND(IF(G340="PL",$R$4*C340/2/100,C340*$R$4/100),2)</f>
        <v>3.24</v>
      </c>
      <c r="J340" s="11">
        <f t="shared" si="38"/>
        <v>39.299999999999997</v>
      </c>
      <c r="K340" s="11">
        <f t="shared" si="38"/>
        <v>5.7900000000000027</v>
      </c>
      <c r="L340" s="21">
        <f t="shared" si="39"/>
        <v>5.7000000000000028</v>
      </c>
      <c r="M340" s="21">
        <f t="shared" si="40"/>
        <v>0</v>
      </c>
    </row>
    <row r="341" spans="1:13" x14ac:dyDescent="0.25">
      <c r="A341" s="9">
        <v>41978</v>
      </c>
      <c r="B341" s="17">
        <f t="shared" si="35"/>
        <v>5</v>
      </c>
      <c r="C341" s="10">
        <v>121</v>
      </c>
      <c r="D341" s="13">
        <f t="shared" si="41"/>
        <v>45</v>
      </c>
      <c r="E341" s="13">
        <f t="shared" si="41"/>
        <v>5.7900000000000027</v>
      </c>
      <c r="F341" s="10" t="b">
        <f t="shared" si="36"/>
        <v>0</v>
      </c>
      <c r="G341" s="11" t="str">
        <f>IF('4'!$E341&gt;15,"LPG","PL")</f>
        <v>PL</v>
      </c>
      <c r="H341" s="11">
        <f t="shared" si="37"/>
        <v>3.63</v>
      </c>
      <c r="I341" s="11">
        <f>ROUND(IF(G341="PL",$R$4*C341/2/100,C341*$R$4/100),2)</f>
        <v>5.45</v>
      </c>
      <c r="J341" s="11">
        <f t="shared" si="38"/>
        <v>41.37</v>
      </c>
      <c r="K341" s="11">
        <f t="shared" si="38"/>
        <v>0.34000000000000252</v>
      </c>
      <c r="L341" s="21">
        <f t="shared" si="39"/>
        <v>0</v>
      </c>
      <c r="M341" s="21">
        <f t="shared" si="40"/>
        <v>29.659999999999997</v>
      </c>
    </row>
    <row r="342" spans="1:13" x14ac:dyDescent="0.25">
      <c r="A342" s="12">
        <v>41979</v>
      </c>
      <c r="B342" s="17">
        <f t="shared" si="35"/>
        <v>6</v>
      </c>
      <c r="C342" s="13">
        <v>16</v>
      </c>
      <c r="D342" s="13">
        <f t="shared" si="41"/>
        <v>41.37</v>
      </c>
      <c r="E342" s="13">
        <f t="shared" si="41"/>
        <v>30</v>
      </c>
      <c r="F342" s="10" t="b">
        <f t="shared" si="36"/>
        <v>0</v>
      </c>
      <c r="G342" s="14" t="str">
        <f>IF('4'!$E342&gt;15,"LPG","PL")</f>
        <v>LPG</v>
      </c>
      <c r="H342" s="11">
        <f t="shared" si="37"/>
        <v>0</v>
      </c>
      <c r="I342" s="11">
        <f>ROUND(IF(G342="PL",$R$4*C342/2/100,C342*$R$4/100),2)</f>
        <v>1.44</v>
      </c>
      <c r="J342" s="11">
        <f t="shared" si="38"/>
        <v>41.37</v>
      </c>
      <c r="K342" s="11">
        <f t="shared" si="38"/>
        <v>28.56</v>
      </c>
      <c r="L342" s="21">
        <f t="shared" si="39"/>
        <v>0</v>
      </c>
      <c r="M342" s="21">
        <f t="shared" si="40"/>
        <v>0</v>
      </c>
    </row>
    <row r="343" spans="1:13" x14ac:dyDescent="0.25">
      <c r="A343" s="9">
        <v>41980</v>
      </c>
      <c r="B343" s="17">
        <f t="shared" si="35"/>
        <v>7</v>
      </c>
      <c r="C343" s="10">
        <v>94</v>
      </c>
      <c r="D343" s="13">
        <f t="shared" si="41"/>
        <v>41.37</v>
      </c>
      <c r="E343" s="13">
        <f t="shared" si="41"/>
        <v>28.56</v>
      </c>
      <c r="F343" s="10" t="b">
        <f t="shared" si="36"/>
        <v>0</v>
      </c>
      <c r="G343" s="11" t="str">
        <f>IF('4'!$E343&gt;15,"LPG","PL")</f>
        <v>LPG</v>
      </c>
      <c r="H343" s="11">
        <f t="shared" si="37"/>
        <v>0</v>
      </c>
      <c r="I343" s="11">
        <f>ROUND(IF(G343="PL",$R$4*C343/2/100,C343*$R$4/100),2)</f>
        <v>8.4600000000000009</v>
      </c>
      <c r="J343" s="11">
        <f t="shared" si="38"/>
        <v>41.37</v>
      </c>
      <c r="K343" s="11">
        <f t="shared" si="38"/>
        <v>20.099999999999998</v>
      </c>
      <c r="L343" s="21">
        <f t="shared" si="39"/>
        <v>0</v>
      </c>
      <c r="M343" s="21">
        <f t="shared" si="40"/>
        <v>0</v>
      </c>
    </row>
    <row r="344" spans="1:13" x14ac:dyDescent="0.25">
      <c r="A344" s="12">
        <v>41981</v>
      </c>
      <c r="B344" s="17">
        <f t="shared" si="35"/>
        <v>1</v>
      </c>
      <c r="C344" s="13">
        <v>120</v>
      </c>
      <c r="D344" s="13">
        <f t="shared" si="41"/>
        <v>41.37</v>
      </c>
      <c r="E344" s="13">
        <f t="shared" si="41"/>
        <v>20.099999999999998</v>
      </c>
      <c r="F344" s="10" t="b">
        <f t="shared" si="36"/>
        <v>0</v>
      </c>
      <c r="G344" s="14" t="str">
        <f>IF('4'!$E344&gt;15,"LPG","PL")</f>
        <v>LPG</v>
      </c>
      <c r="H344" s="11">
        <f t="shared" si="37"/>
        <v>0</v>
      </c>
      <c r="I344" s="11">
        <f>ROUND(IF(G344="PL",$R$4*C344/2/100,C344*$R$4/100),2)</f>
        <v>10.8</v>
      </c>
      <c r="J344" s="11">
        <f t="shared" si="38"/>
        <v>41.37</v>
      </c>
      <c r="K344" s="11">
        <f t="shared" si="38"/>
        <v>9.2999999999999972</v>
      </c>
      <c r="L344" s="21">
        <f t="shared" si="39"/>
        <v>0</v>
      </c>
      <c r="M344" s="21">
        <f t="shared" si="40"/>
        <v>0</v>
      </c>
    </row>
    <row r="345" spans="1:13" x14ac:dyDescent="0.25">
      <c r="A345" s="9">
        <v>41982</v>
      </c>
      <c r="B345" s="17">
        <f t="shared" si="35"/>
        <v>2</v>
      </c>
      <c r="C345" s="10">
        <v>49</v>
      </c>
      <c r="D345" s="13">
        <f t="shared" si="41"/>
        <v>41.37</v>
      </c>
      <c r="E345" s="13">
        <f t="shared" si="41"/>
        <v>9.2999999999999972</v>
      </c>
      <c r="F345" s="10" t="b">
        <f t="shared" si="36"/>
        <v>0</v>
      </c>
      <c r="G345" s="11" t="str">
        <f>IF('4'!$E345&gt;15,"LPG","PL")</f>
        <v>PL</v>
      </c>
      <c r="H345" s="11">
        <f t="shared" si="37"/>
        <v>1.47</v>
      </c>
      <c r="I345" s="11">
        <f>ROUND(IF(G345="PL",$R$4*C345/2/100,C345*$R$4/100),2)</f>
        <v>2.21</v>
      </c>
      <c r="J345" s="11">
        <f t="shared" si="38"/>
        <v>39.9</v>
      </c>
      <c r="K345" s="11">
        <f t="shared" si="38"/>
        <v>7.0899999999999972</v>
      </c>
      <c r="L345" s="21">
        <f t="shared" si="39"/>
        <v>0</v>
      </c>
      <c r="M345" s="21">
        <f t="shared" si="40"/>
        <v>0</v>
      </c>
    </row>
    <row r="346" spans="1:13" x14ac:dyDescent="0.25">
      <c r="A346" s="12">
        <v>41983</v>
      </c>
      <c r="B346" s="17">
        <f t="shared" si="35"/>
        <v>3</v>
      </c>
      <c r="C346" s="13">
        <v>106</v>
      </c>
      <c r="D346" s="13">
        <f t="shared" si="41"/>
        <v>39.9</v>
      </c>
      <c r="E346" s="13">
        <f t="shared" si="41"/>
        <v>7.0899999999999972</v>
      </c>
      <c r="F346" s="10" t="b">
        <f t="shared" si="36"/>
        <v>0</v>
      </c>
      <c r="G346" s="14" t="str">
        <f>IF('4'!$E346&gt;15,"LPG","PL")</f>
        <v>PL</v>
      </c>
      <c r="H346" s="11">
        <f t="shared" si="37"/>
        <v>3.18</v>
      </c>
      <c r="I346" s="11">
        <f>ROUND(IF(G346="PL",$R$4*C346/2/100,C346*$R$4/100),2)</f>
        <v>4.7699999999999996</v>
      </c>
      <c r="J346" s="11">
        <f t="shared" si="38"/>
        <v>36.72</v>
      </c>
      <c r="K346" s="11">
        <f t="shared" si="38"/>
        <v>2.3199999999999976</v>
      </c>
      <c r="L346" s="21">
        <f t="shared" si="39"/>
        <v>0</v>
      </c>
      <c r="M346" s="21">
        <f t="shared" si="40"/>
        <v>27.680000000000003</v>
      </c>
    </row>
    <row r="347" spans="1:13" x14ac:dyDescent="0.25">
      <c r="A347" s="9">
        <v>41984</v>
      </c>
      <c r="B347" s="17">
        <f t="shared" si="35"/>
        <v>4</v>
      </c>
      <c r="C347" s="10">
        <v>128</v>
      </c>
      <c r="D347" s="13">
        <f t="shared" si="41"/>
        <v>36.72</v>
      </c>
      <c r="E347" s="13">
        <f t="shared" si="41"/>
        <v>30</v>
      </c>
      <c r="F347" s="10" t="b">
        <f t="shared" si="36"/>
        <v>0</v>
      </c>
      <c r="G347" s="11" t="str">
        <f>IF('4'!$E347&gt;15,"LPG","PL")</f>
        <v>LPG</v>
      </c>
      <c r="H347" s="11">
        <f t="shared" si="37"/>
        <v>0</v>
      </c>
      <c r="I347" s="11">
        <f>ROUND(IF(G347="PL",$R$4*C347/2/100,C347*$R$4/100),2)</f>
        <v>11.52</v>
      </c>
      <c r="J347" s="11">
        <f t="shared" si="38"/>
        <v>36.72</v>
      </c>
      <c r="K347" s="11">
        <f t="shared" si="38"/>
        <v>18.48</v>
      </c>
      <c r="L347" s="21">
        <f t="shared" si="39"/>
        <v>8.2800000000000011</v>
      </c>
      <c r="M347" s="21">
        <f t="shared" si="40"/>
        <v>0</v>
      </c>
    </row>
    <row r="348" spans="1:13" x14ac:dyDescent="0.25">
      <c r="A348" s="12">
        <v>41985</v>
      </c>
      <c r="B348" s="17">
        <f t="shared" si="35"/>
        <v>5</v>
      </c>
      <c r="C348" s="13">
        <v>100</v>
      </c>
      <c r="D348" s="13">
        <f t="shared" si="41"/>
        <v>45</v>
      </c>
      <c r="E348" s="13">
        <f t="shared" si="41"/>
        <v>18.48</v>
      </c>
      <c r="F348" s="10" t="b">
        <f t="shared" si="36"/>
        <v>0</v>
      </c>
      <c r="G348" s="14" t="str">
        <f>IF('4'!$E348&gt;15,"LPG","PL")</f>
        <v>LPG</v>
      </c>
      <c r="H348" s="11">
        <f t="shared" si="37"/>
        <v>0</v>
      </c>
      <c r="I348" s="11">
        <f>ROUND(IF(G348="PL",$R$4*C348/2/100,C348*$R$4/100),2)</f>
        <v>9</v>
      </c>
      <c r="J348" s="11">
        <f t="shared" si="38"/>
        <v>45</v>
      </c>
      <c r="K348" s="11">
        <f t="shared" si="38"/>
        <v>9.48</v>
      </c>
      <c r="L348" s="21">
        <f t="shared" si="39"/>
        <v>0</v>
      </c>
      <c r="M348" s="21">
        <f t="shared" si="40"/>
        <v>0</v>
      </c>
    </row>
    <row r="349" spans="1:13" x14ac:dyDescent="0.25">
      <c r="A349" s="9">
        <v>41986</v>
      </c>
      <c r="B349" s="17">
        <f t="shared" si="35"/>
        <v>6</v>
      </c>
      <c r="C349" s="10">
        <v>78</v>
      </c>
      <c r="D349" s="13">
        <f t="shared" si="41"/>
        <v>45</v>
      </c>
      <c r="E349" s="13">
        <f t="shared" si="41"/>
        <v>9.48</v>
      </c>
      <c r="F349" s="10" t="b">
        <f t="shared" si="36"/>
        <v>0</v>
      </c>
      <c r="G349" s="11" t="str">
        <f>IF('4'!$E349&gt;15,"LPG","PL")</f>
        <v>PL</v>
      </c>
      <c r="H349" s="11">
        <f t="shared" si="37"/>
        <v>2.34</v>
      </c>
      <c r="I349" s="11">
        <f>ROUND(IF(G349="PL",$R$4*C349/2/100,C349*$R$4/100),2)</f>
        <v>3.51</v>
      </c>
      <c r="J349" s="11">
        <f t="shared" si="38"/>
        <v>42.66</v>
      </c>
      <c r="K349" s="11">
        <f t="shared" si="38"/>
        <v>5.9700000000000006</v>
      </c>
      <c r="L349" s="21">
        <f t="shared" si="39"/>
        <v>0</v>
      </c>
      <c r="M349" s="21">
        <f t="shared" si="40"/>
        <v>0</v>
      </c>
    </row>
    <row r="350" spans="1:13" x14ac:dyDescent="0.25">
      <c r="A350" s="12">
        <v>41987</v>
      </c>
      <c r="B350" s="17">
        <f t="shared" si="35"/>
        <v>7</v>
      </c>
      <c r="C350" s="13">
        <v>39</v>
      </c>
      <c r="D350" s="13">
        <f t="shared" si="41"/>
        <v>42.66</v>
      </c>
      <c r="E350" s="13">
        <f t="shared" si="41"/>
        <v>5.9700000000000006</v>
      </c>
      <c r="F350" s="10" t="b">
        <f t="shared" si="36"/>
        <v>0</v>
      </c>
      <c r="G350" s="14" t="str">
        <f>IF('4'!$E350&gt;15,"LPG","PL")</f>
        <v>PL</v>
      </c>
      <c r="H350" s="11">
        <f t="shared" si="37"/>
        <v>1.17</v>
      </c>
      <c r="I350" s="11">
        <f>ROUND(IF(G350="PL",$R$4*C350/2/100,C350*$R$4/100),2)</f>
        <v>1.76</v>
      </c>
      <c r="J350" s="11">
        <f t="shared" si="38"/>
        <v>41.489999999999995</v>
      </c>
      <c r="K350" s="11">
        <f t="shared" si="38"/>
        <v>4.2100000000000009</v>
      </c>
      <c r="L350" s="21">
        <f t="shared" si="39"/>
        <v>0</v>
      </c>
      <c r="M350" s="21">
        <f t="shared" si="40"/>
        <v>25.79</v>
      </c>
    </row>
    <row r="351" spans="1:13" x14ac:dyDescent="0.25">
      <c r="A351" s="9">
        <v>41988</v>
      </c>
      <c r="B351" s="17">
        <f t="shared" si="35"/>
        <v>1</v>
      </c>
      <c r="C351" s="10">
        <v>125</v>
      </c>
      <c r="D351" s="13">
        <f t="shared" si="41"/>
        <v>41.489999999999995</v>
      </c>
      <c r="E351" s="13">
        <f t="shared" si="41"/>
        <v>30</v>
      </c>
      <c r="F351" s="10" t="b">
        <f t="shared" si="36"/>
        <v>0</v>
      </c>
      <c r="G351" s="11" t="str">
        <f>IF('4'!$E351&gt;15,"LPG","PL")</f>
        <v>LPG</v>
      </c>
      <c r="H351" s="11">
        <f t="shared" si="37"/>
        <v>0</v>
      </c>
      <c r="I351" s="11">
        <f>ROUND(IF(G351="PL",$R$4*C351/2/100,C351*$R$4/100),2)</f>
        <v>11.25</v>
      </c>
      <c r="J351" s="11">
        <f t="shared" si="38"/>
        <v>41.489999999999995</v>
      </c>
      <c r="K351" s="11">
        <f t="shared" si="38"/>
        <v>18.75</v>
      </c>
      <c r="L351" s="21">
        <f t="shared" si="39"/>
        <v>0</v>
      </c>
      <c r="M351" s="21">
        <f t="shared" si="40"/>
        <v>0</v>
      </c>
    </row>
    <row r="352" spans="1:13" x14ac:dyDescent="0.25">
      <c r="A352" s="12">
        <v>41989</v>
      </c>
      <c r="B352" s="17">
        <f t="shared" si="35"/>
        <v>2</v>
      </c>
      <c r="C352" s="13">
        <v>34</v>
      </c>
      <c r="D352" s="13">
        <f t="shared" si="41"/>
        <v>41.489999999999995</v>
      </c>
      <c r="E352" s="13">
        <f t="shared" si="41"/>
        <v>18.75</v>
      </c>
      <c r="F352" s="10" t="b">
        <f t="shared" si="36"/>
        <v>0</v>
      </c>
      <c r="G352" s="14" t="str">
        <f>IF('4'!$E352&gt;15,"LPG","PL")</f>
        <v>LPG</v>
      </c>
      <c r="H352" s="11">
        <f t="shared" si="37"/>
        <v>0</v>
      </c>
      <c r="I352" s="11">
        <f>ROUND(IF(G352="PL",$R$4*C352/2/100,C352*$R$4/100),2)</f>
        <v>3.06</v>
      </c>
      <c r="J352" s="11">
        <f t="shared" si="38"/>
        <v>41.489999999999995</v>
      </c>
      <c r="K352" s="11">
        <f t="shared" si="38"/>
        <v>15.69</v>
      </c>
      <c r="L352" s="21">
        <f t="shared" si="39"/>
        <v>0</v>
      </c>
      <c r="M352" s="21">
        <f t="shared" si="40"/>
        <v>0</v>
      </c>
    </row>
    <row r="353" spans="1:13" x14ac:dyDescent="0.25">
      <c r="A353" s="9">
        <v>41990</v>
      </c>
      <c r="B353" s="17">
        <f t="shared" si="35"/>
        <v>3</v>
      </c>
      <c r="C353" s="10">
        <v>129</v>
      </c>
      <c r="D353" s="13">
        <f t="shared" si="41"/>
        <v>41.489999999999995</v>
      </c>
      <c r="E353" s="13">
        <f t="shared" si="41"/>
        <v>15.69</v>
      </c>
      <c r="F353" s="10" t="b">
        <f t="shared" si="36"/>
        <v>0</v>
      </c>
      <c r="G353" s="11" t="str">
        <f>IF('4'!$E353&gt;15,"LPG","PL")</f>
        <v>LPG</v>
      </c>
      <c r="H353" s="11">
        <f t="shared" si="37"/>
        <v>0</v>
      </c>
      <c r="I353" s="11">
        <f>ROUND(IF(G353="PL",$R$4*C353/2/100,C353*$R$4/100),2)</f>
        <v>11.61</v>
      </c>
      <c r="J353" s="11">
        <f t="shared" si="38"/>
        <v>41.489999999999995</v>
      </c>
      <c r="K353" s="11">
        <f t="shared" si="38"/>
        <v>4.08</v>
      </c>
      <c r="L353" s="21">
        <f t="shared" si="39"/>
        <v>0</v>
      </c>
      <c r="M353" s="21">
        <f t="shared" si="40"/>
        <v>25.92</v>
      </c>
    </row>
    <row r="354" spans="1:13" x14ac:dyDescent="0.25">
      <c r="A354" s="12">
        <v>41991</v>
      </c>
      <c r="B354" s="17">
        <f t="shared" si="35"/>
        <v>4</v>
      </c>
      <c r="C354" s="13">
        <v>112</v>
      </c>
      <c r="D354" s="13">
        <f t="shared" si="41"/>
        <v>41.489999999999995</v>
      </c>
      <c r="E354" s="13">
        <f t="shared" si="41"/>
        <v>30</v>
      </c>
      <c r="F354" s="10" t="b">
        <f t="shared" si="36"/>
        <v>0</v>
      </c>
      <c r="G354" s="14" t="str">
        <f>IF('4'!$E354&gt;15,"LPG","PL")</f>
        <v>LPG</v>
      </c>
      <c r="H354" s="11">
        <f t="shared" si="37"/>
        <v>0</v>
      </c>
      <c r="I354" s="11">
        <f>ROUND(IF(G354="PL",$R$4*C354/2/100,C354*$R$4/100),2)</f>
        <v>10.08</v>
      </c>
      <c r="J354" s="11">
        <f t="shared" si="38"/>
        <v>41.489999999999995</v>
      </c>
      <c r="K354" s="11">
        <f t="shared" si="38"/>
        <v>19.920000000000002</v>
      </c>
      <c r="L354" s="21">
        <f t="shared" si="39"/>
        <v>0</v>
      </c>
      <c r="M354" s="21">
        <f t="shared" si="40"/>
        <v>0</v>
      </c>
    </row>
    <row r="355" spans="1:13" x14ac:dyDescent="0.25">
      <c r="A355" s="9">
        <v>41992</v>
      </c>
      <c r="B355" s="17">
        <f t="shared" si="35"/>
        <v>5</v>
      </c>
      <c r="C355" s="10">
        <v>78</v>
      </c>
      <c r="D355" s="13">
        <f t="shared" si="41"/>
        <v>41.489999999999995</v>
      </c>
      <c r="E355" s="13">
        <f t="shared" si="41"/>
        <v>19.920000000000002</v>
      </c>
      <c r="F355" s="10" t="b">
        <f t="shared" si="36"/>
        <v>0</v>
      </c>
      <c r="G355" s="11" t="str">
        <f>IF('4'!$E355&gt;15,"LPG","PL")</f>
        <v>LPG</v>
      </c>
      <c r="H355" s="11">
        <f t="shared" si="37"/>
        <v>0</v>
      </c>
      <c r="I355" s="11">
        <f>ROUND(IF(G355="PL",$R$4*C355/2/100,C355*$R$4/100),2)</f>
        <v>7.02</v>
      </c>
      <c r="J355" s="11">
        <f t="shared" si="38"/>
        <v>41.489999999999995</v>
      </c>
      <c r="K355" s="11">
        <f t="shared" si="38"/>
        <v>12.900000000000002</v>
      </c>
      <c r="L355" s="21">
        <f t="shared" si="39"/>
        <v>0</v>
      </c>
      <c r="M355" s="21">
        <f t="shared" si="40"/>
        <v>0</v>
      </c>
    </row>
    <row r="356" spans="1:13" x14ac:dyDescent="0.25">
      <c r="A356" s="12">
        <v>41993</v>
      </c>
      <c r="B356" s="17">
        <f t="shared" si="35"/>
        <v>6</v>
      </c>
      <c r="C356" s="13">
        <v>114</v>
      </c>
      <c r="D356" s="13">
        <f t="shared" si="41"/>
        <v>41.489999999999995</v>
      </c>
      <c r="E356" s="13">
        <f t="shared" si="41"/>
        <v>12.900000000000002</v>
      </c>
      <c r="F356" s="10" t="b">
        <f t="shared" si="36"/>
        <v>0</v>
      </c>
      <c r="G356" s="14" t="str">
        <f>IF('4'!$E356&gt;15,"LPG","PL")</f>
        <v>PL</v>
      </c>
      <c r="H356" s="11">
        <f t="shared" si="37"/>
        <v>3.42</v>
      </c>
      <c r="I356" s="11">
        <f>ROUND(IF(G356="PL",$R$4*C356/2/100,C356*$R$4/100),2)</f>
        <v>5.13</v>
      </c>
      <c r="J356" s="11">
        <f t="shared" si="38"/>
        <v>38.069999999999993</v>
      </c>
      <c r="K356" s="11">
        <f t="shared" si="38"/>
        <v>7.7700000000000022</v>
      </c>
      <c r="L356" s="21">
        <f t="shared" si="39"/>
        <v>0</v>
      </c>
      <c r="M356" s="21">
        <f t="shared" si="40"/>
        <v>0</v>
      </c>
    </row>
    <row r="357" spans="1:13" x14ac:dyDescent="0.25">
      <c r="A357" s="9">
        <v>41994</v>
      </c>
      <c r="B357" s="17">
        <f t="shared" si="35"/>
        <v>7</v>
      </c>
      <c r="C357" s="10">
        <v>122</v>
      </c>
      <c r="D357" s="13">
        <f t="shared" si="41"/>
        <v>38.069999999999993</v>
      </c>
      <c r="E357" s="13">
        <f t="shared" si="41"/>
        <v>7.7700000000000022</v>
      </c>
      <c r="F357" s="10" t="b">
        <f t="shared" si="36"/>
        <v>0</v>
      </c>
      <c r="G357" s="11" t="str">
        <f>IF('4'!$E357&gt;15,"LPG","PL")</f>
        <v>PL</v>
      </c>
      <c r="H357" s="11">
        <f t="shared" si="37"/>
        <v>3.66</v>
      </c>
      <c r="I357" s="11">
        <f>ROUND(IF(G357="PL",$R$4*C357/2/100,C357*$R$4/100),2)</f>
        <v>5.49</v>
      </c>
      <c r="J357" s="11">
        <f t="shared" si="38"/>
        <v>34.409999999999997</v>
      </c>
      <c r="K357" s="11">
        <f t="shared" si="38"/>
        <v>2.280000000000002</v>
      </c>
      <c r="L357" s="21">
        <f t="shared" si="39"/>
        <v>0</v>
      </c>
      <c r="M357" s="21">
        <f t="shared" si="40"/>
        <v>27.72</v>
      </c>
    </row>
    <row r="358" spans="1:13" x14ac:dyDescent="0.25">
      <c r="A358" s="12">
        <v>41995</v>
      </c>
      <c r="B358" s="17">
        <f t="shared" si="35"/>
        <v>1</v>
      </c>
      <c r="C358" s="13">
        <v>42</v>
      </c>
      <c r="D358" s="13">
        <f t="shared" si="41"/>
        <v>34.409999999999997</v>
      </c>
      <c r="E358" s="13">
        <f t="shared" si="41"/>
        <v>30</v>
      </c>
      <c r="F358" s="10" t="b">
        <f t="shared" si="36"/>
        <v>0</v>
      </c>
      <c r="G358" s="14" t="str">
        <f>IF('4'!$E358&gt;15,"LPG","PL")</f>
        <v>LPG</v>
      </c>
      <c r="H358" s="11">
        <f t="shared" si="37"/>
        <v>0</v>
      </c>
      <c r="I358" s="11">
        <f>ROUND(IF(G358="PL",$R$4*C358/2/100,C358*$R$4/100),2)</f>
        <v>3.78</v>
      </c>
      <c r="J358" s="11">
        <f t="shared" si="38"/>
        <v>34.409999999999997</v>
      </c>
      <c r="K358" s="11">
        <f t="shared" si="38"/>
        <v>26.22</v>
      </c>
      <c r="L358" s="21">
        <f t="shared" si="39"/>
        <v>0</v>
      </c>
      <c r="M358" s="21">
        <f t="shared" si="40"/>
        <v>0</v>
      </c>
    </row>
    <row r="359" spans="1:13" x14ac:dyDescent="0.25">
      <c r="A359" s="9">
        <v>41996</v>
      </c>
      <c r="B359" s="17">
        <f t="shared" si="35"/>
        <v>2</v>
      </c>
      <c r="C359" s="10">
        <v>149</v>
      </c>
      <c r="D359" s="13">
        <f t="shared" si="41"/>
        <v>34.409999999999997</v>
      </c>
      <c r="E359" s="13">
        <f t="shared" si="41"/>
        <v>26.22</v>
      </c>
      <c r="F359" s="10" t="b">
        <f t="shared" si="36"/>
        <v>0</v>
      </c>
      <c r="G359" s="11" t="str">
        <f>IF('4'!$E359&gt;15,"LPG","PL")</f>
        <v>LPG</v>
      </c>
      <c r="H359" s="11">
        <f t="shared" si="37"/>
        <v>0</v>
      </c>
      <c r="I359" s="11">
        <f>ROUND(IF(G359="PL",$R$4*C359/2/100,C359*$R$4/100),2)</f>
        <v>13.41</v>
      </c>
      <c r="J359" s="11">
        <f t="shared" si="38"/>
        <v>34.409999999999997</v>
      </c>
      <c r="K359" s="11">
        <f t="shared" si="38"/>
        <v>12.809999999999999</v>
      </c>
      <c r="L359" s="21">
        <f t="shared" si="39"/>
        <v>0</v>
      </c>
      <c r="M359" s="21">
        <f t="shared" si="40"/>
        <v>0</v>
      </c>
    </row>
    <row r="360" spans="1:13" x14ac:dyDescent="0.25">
      <c r="A360" s="12">
        <v>41997</v>
      </c>
      <c r="B360" s="17">
        <f t="shared" si="35"/>
        <v>3</v>
      </c>
      <c r="C360" s="13">
        <v>113</v>
      </c>
      <c r="D360" s="13">
        <f t="shared" si="41"/>
        <v>34.409999999999997</v>
      </c>
      <c r="E360" s="13">
        <f t="shared" si="41"/>
        <v>12.809999999999999</v>
      </c>
      <c r="F360" s="10" t="b">
        <f t="shared" si="36"/>
        <v>0</v>
      </c>
      <c r="G360" s="14" t="str">
        <f>IF('4'!$E360&gt;15,"LPG","PL")</f>
        <v>PL</v>
      </c>
      <c r="H360" s="11">
        <f t="shared" si="37"/>
        <v>3.39</v>
      </c>
      <c r="I360" s="11">
        <f>ROUND(IF(G360="PL",$R$4*C360/2/100,C360*$R$4/100),2)</f>
        <v>5.09</v>
      </c>
      <c r="J360" s="11">
        <f t="shared" si="38"/>
        <v>31.019999999999996</v>
      </c>
      <c r="K360" s="11">
        <f t="shared" si="38"/>
        <v>7.7199999999999989</v>
      </c>
      <c r="L360" s="21">
        <f t="shared" si="39"/>
        <v>0</v>
      </c>
      <c r="M360" s="21">
        <f t="shared" si="40"/>
        <v>0</v>
      </c>
    </row>
    <row r="361" spans="1:13" x14ac:dyDescent="0.25">
      <c r="A361" s="9">
        <v>41998</v>
      </c>
      <c r="B361" s="17">
        <f t="shared" si="35"/>
        <v>4</v>
      </c>
      <c r="C361" s="10">
        <v>133</v>
      </c>
      <c r="D361" s="13">
        <f t="shared" si="41"/>
        <v>31.019999999999996</v>
      </c>
      <c r="E361" s="13">
        <f t="shared" si="41"/>
        <v>7.7199999999999989</v>
      </c>
      <c r="F361" s="10" t="b">
        <f t="shared" si="36"/>
        <v>0</v>
      </c>
      <c r="G361" s="11" t="str">
        <f>IF('4'!$E361&gt;15,"LPG","PL")</f>
        <v>PL</v>
      </c>
      <c r="H361" s="11">
        <f t="shared" si="37"/>
        <v>3.99</v>
      </c>
      <c r="I361" s="11">
        <f>ROUND(IF(G361="PL",$R$4*C361/2/100,C361*$R$4/100),2)</f>
        <v>5.99</v>
      </c>
      <c r="J361" s="11">
        <f t="shared" si="38"/>
        <v>27.029999999999994</v>
      </c>
      <c r="K361" s="11">
        <f t="shared" si="38"/>
        <v>1.7299999999999986</v>
      </c>
      <c r="L361" s="21">
        <f t="shared" si="39"/>
        <v>17.970000000000006</v>
      </c>
      <c r="M361" s="21">
        <f t="shared" si="40"/>
        <v>28.270000000000003</v>
      </c>
    </row>
    <row r="362" spans="1:13" x14ac:dyDescent="0.25">
      <c r="A362" s="12">
        <v>41999</v>
      </c>
      <c r="B362" s="17">
        <f t="shared" si="35"/>
        <v>5</v>
      </c>
      <c r="C362" s="13">
        <v>57</v>
      </c>
      <c r="D362" s="13">
        <f t="shared" si="41"/>
        <v>45</v>
      </c>
      <c r="E362" s="13">
        <f t="shared" si="41"/>
        <v>30</v>
      </c>
      <c r="F362" s="10" t="b">
        <f t="shared" si="36"/>
        <v>0</v>
      </c>
      <c r="G362" s="14" t="str">
        <f>IF('4'!$E362&gt;15,"LPG","PL")</f>
        <v>LPG</v>
      </c>
      <c r="H362" s="11">
        <f t="shared" si="37"/>
        <v>0</v>
      </c>
      <c r="I362" s="11">
        <f>ROUND(IF(G362="PL",$R$4*C362/2/100,C362*$R$4/100),2)</f>
        <v>5.13</v>
      </c>
      <c r="J362" s="11">
        <f t="shared" si="38"/>
        <v>45</v>
      </c>
      <c r="K362" s="11">
        <f t="shared" si="38"/>
        <v>24.87</v>
      </c>
      <c r="L362" s="21">
        <f t="shared" si="39"/>
        <v>0</v>
      </c>
      <c r="M362" s="21">
        <f t="shared" si="40"/>
        <v>0</v>
      </c>
    </row>
    <row r="363" spans="1:13" x14ac:dyDescent="0.25">
      <c r="A363" s="9">
        <v>42000</v>
      </c>
      <c r="B363" s="17">
        <f t="shared" si="35"/>
        <v>6</v>
      </c>
      <c r="C363" s="10">
        <v>27</v>
      </c>
      <c r="D363" s="13">
        <f t="shared" si="41"/>
        <v>45</v>
      </c>
      <c r="E363" s="13">
        <f t="shared" si="41"/>
        <v>24.87</v>
      </c>
      <c r="F363" s="10" t="b">
        <f t="shared" si="36"/>
        <v>0</v>
      </c>
      <c r="G363" s="11" t="str">
        <f>IF('4'!$E363&gt;15,"LPG","PL")</f>
        <v>LPG</v>
      </c>
      <c r="H363" s="11">
        <f t="shared" si="37"/>
        <v>0</v>
      </c>
      <c r="I363" s="11">
        <f>ROUND(IF(G363="PL",$R$4*C363/2/100,C363*$R$4/100),2)</f>
        <v>2.4300000000000002</v>
      </c>
      <c r="J363" s="11">
        <f t="shared" si="38"/>
        <v>45</v>
      </c>
      <c r="K363" s="11">
        <f t="shared" si="38"/>
        <v>22.44</v>
      </c>
      <c r="L363" s="21">
        <f t="shared" si="39"/>
        <v>0</v>
      </c>
      <c r="M363" s="21">
        <f t="shared" si="40"/>
        <v>0</v>
      </c>
    </row>
    <row r="364" spans="1:13" x14ac:dyDescent="0.25">
      <c r="A364" s="12">
        <v>42001</v>
      </c>
      <c r="B364" s="17">
        <f t="shared" si="35"/>
        <v>7</v>
      </c>
      <c r="C364" s="13">
        <v>142</v>
      </c>
      <c r="D364" s="13">
        <f t="shared" si="41"/>
        <v>45</v>
      </c>
      <c r="E364" s="13">
        <f t="shared" si="41"/>
        <v>22.44</v>
      </c>
      <c r="F364" s="10" t="b">
        <f t="shared" si="36"/>
        <v>0</v>
      </c>
      <c r="G364" s="14" t="str">
        <f>IF('4'!$E364&gt;15,"LPG","PL")</f>
        <v>LPG</v>
      </c>
      <c r="H364" s="11">
        <f t="shared" si="37"/>
        <v>0</v>
      </c>
      <c r="I364" s="11">
        <f>ROUND(IF(G364="PL",$R$4*C364/2/100,C364*$R$4/100),2)</f>
        <v>12.78</v>
      </c>
      <c r="J364" s="11">
        <f t="shared" si="38"/>
        <v>45</v>
      </c>
      <c r="K364" s="11">
        <f t="shared" si="38"/>
        <v>9.6600000000000019</v>
      </c>
      <c r="L364" s="21">
        <f t="shared" si="39"/>
        <v>0</v>
      </c>
      <c r="M364" s="21">
        <f t="shared" si="40"/>
        <v>0</v>
      </c>
    </row>
    <row r="365" spans="1:13" x14ac:dyDescent="0.25">
      <c r="A365" s="9">
        <v>42002</v>
      </c>
      <c r="B365" s="17">
        <f t="shared" si="35"/>
        <v>1</v>
      </c>
      <c r="C365" s="10">
        <v>24</v>
      </c>
      <c r="D365" s="13">
        <f t="shared" si="41"/>
        <v>45</v>
      </c>
      <c r="E365" s="13">
        <f t="shared" si="41"/>
        <v>9.6600000000000019</v>
      </c>
      <c r="F365" s="10" t="b">
        <f t="shared" si="36"/>
        <v>0</v>
      </c>
      <c r="G365" s="11" t="str">
        <f>IF('4'!$E365&gt;15,"LPG","PL")</f>
        <v>PL</v>
      </c>
      <c r="H365" s="11">
        <f t="shared" si="37"/>
        <v>0.72</v>
      </c>
      <c r="I365" s="11">
        <f>ROUND(IF(G365="PL",$R$4*C365/2/100,C365*$R$4/100),2)</f>
        <v>1.08</v>
      </c>
      <c r="J365" s="11">
        <f t="shared" si="38"/>
        <v>44.28</v>
      </c>
      <c r="K365" s="11">
        <f t="shared" si="38"/>
        <v>8.5800000000000018</v>
      </c>
      <c r="L365" s="21">
        <f t="shared" si="39"/>
        <v>0</v>
      </c>
      <c r="M365" s="21">
        <f t="shared" si="40"/>
        <v>0</v>
      </c>
    </row>
    <row r="366" spans="1:13" x14ac:dyDescent="0.25">
      <c r="A366" s="12">
        <v>42003</v>
      </c>
      <c r="B366" s="17">
        <f t="shared" si="35"/>
        <v>2</v>
      </c>
      <c r="C366" s="13">
        <v>156</v>
      </c>
      <c r="D366" s="13">
        <f t="shared" si="41"/>
        <v>44.28</v>
      </c>
      <c r="E366" s="13">
        <f t="shared" si="41"/>
        <v>8.5800000000000018</v>
      </c>
      <c r="F366" s="10" t="b">
        <f t="shared" si="36"/>
        <v>0</v>
      </c>
      <c r="G366" s="14" t="str">
        <f>IF('4'!$E366&gt;15,"LPG","PL")</f>
        <v>PL</v>
      </c>
      <c r="H366" s="11">
        <f t="shared" si="37"/>
        <v>4.68</v>
      </c>
      <c r="I366" s="11">
        <f>ROUND(IF(G366="PL",$R$4*C366/2/100,C366*$R$4/100),2)</f>
        <v>7.02</v>
      </c>
      <c r="J366" s="11">
        <f t="shared" si="38"/>
        <v>39.6</v>
      </c>
      <c r="K366" s="11">
        <f t="shared" si="38"/>
        <v>1.5600000000000023</v>
      </c>
      <c r="L366" s="21">
        <f t="shared" si="39"/>
        <v>0</v>
      </c>
      <c r="M366" s="21">
        <f t="shared" si="40"/>
        <v>28.439999999999998</v>
      </c>
    </row>
    <row r="367" spans="1:13" x14ac:dyDescent="0.25">
      <c r="A367" s="15">
        <v>42004</v>
      </c>
      <c r="B367" s="17">
        <f t="shared" si="35"/>
        <v>3</v>
      </c>
      <c r="C367" s="3">
        <v>141</v>
      </c>
      <c r="D367" s="13">
        <f t="shared" si="41"/>
        <v>39.6</v>
      </c>
      <c r="E367" s="13">
        <f t="shared" si="41"/>
        <v>30</v>
      </c>
      <c r="F367" s="10" t="b">
        <f t="shared" si="36"/>
        <v>0</v>
      </c>
      <c r="G367" s="2" t="str">
        <f>IF('4'!$E367&gt;15,"LPG","PL")</f>
        <v>LPG</v>
      </c>
      <c r="H367" s="11">
        <f t="shared" si="37"/>
        <v>0</v>
      </c>
      <c r="I367" s="11">
        <f>ROUND(IF(G367="PL",$R$4*C367/2/100,C367*$R$4/100),2)</f>
        <v>12.69</v>
      </c>
      <c r="J367" s="11">
        <f t="shared" si="38"/>
        <v>39.6</v>
      </c>
      <c r="K367" s="11">
        <f t="shared" si="38"/>
        <v>17.310000000000002</v>
      </c>
      <c r="L367" s="21">
        <f t="shared" si="39"/>
        <v>0</v>
      </c>
      <c r="M367" s="21">
        <f t="shared" si="40"/>
        <v>0</v>
      </c>
    </row>
  </sheetData>
  <mergeCells count="5">
    <mergeCell ref="D1:E1"/>
    <mergeCell ref="H1:I1"/>
    <mergeCell ref="J1:K1"/>
    <mergeCell ref="L1:M1"/>
    <mergeCell ref="P6:Q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w K J m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M C i Z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o m Z U M T x 7 a U U B A A D g A Q A A E w A c A E Z v c m 1 1 b G F z L 1 N l Y 3 R p b 2 4 x L m 0 g o h g A K K A U A A A A A A A A A A A A A A A A A A A A A A A A A A A A j Z C / T s M w E M Z n I v U d L L O k U h T R C h C i y o B S E C w V q G W h Z j D J E a z 4 T 2 Q 7 t G n V p a / U C Y m t y n t x V R F l Y M C L v z v L v / u + c 5 B 5 Y T Q Z 7 + / e o B N 0 A v f G L e R E V g V J i A T f C Q i e 9 s N u N 3 m 7 N t h M 3 X s 8 N F m t Q P v w R k i I U 6 M 9 F i 6 k 6 S V 7 d G A d K + w C C j Y E V 3 p T M c V 9 b T k T + t V Y 1 E 3 J G c w z k O z i l O G k 2 M 8 9 7 U b T I U i h h A e b 0 C M a k d T I W m m X 9 C N y r T O T C 1 0 k v f 7 Z S U Q e a u N h 7 B s J y U H G I 6 P h u R v t H R / T E S / a 9 X Y z K w U x p D L 5 r G k / 3 c L o R m G 1 E E Y J o B h n w l / w 7 7 0 1 C k G 3 w H O 0 H / 7 k j c j 0 + + l K y n H G J b c u 8 b b + P e g J S R o X a I h v q g N y Y r l 2 u 8 D 7 H J O m A h f + z 1 a 0 X N K c e 4 5 L Q C Q Q 1 L C K y J K W C l t 3 2 p + f x j v e a t X t B E L / b W T w B V B L A Q I t A B Q A A g A I A M C i Z l R O B e t A o g A A A P Y A A A A S A A A A A A A A A A A A A A A A A A A A A A B D b 2 5 m a W c v U G F j a 2 F n Z S 5 4 b W x Q S w E C L Q A U A A I A C A D A o m Z U D 8 r p q 6 Q A A A D p A A A A E w A A A A A A A A A A A A A A A A D u A A A A W 0 N v b n R l b n R f V H l w Z X N d L n h t b F B L A Q I t A B Q A A g A I A M C i Z l Q x P H t p R Q E A A O A B A A A T A A A A A A A A A A A A A A A A A N 8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I A A A A A A A A i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k 6 M T g 6 M T Q u N T k 5 N j g 1 N l o i I C 8 + P E V u d H J 5 I F R 5 c G U 9 I k Z p b G x D b 2 x 1 b W 5 U e X B l c y I g V m F s d W U 9 I n N D U U 0 9 I i A v P j x F b n R y e S B U e X B l P S J G a W x s Q 2 9 s d W 1 u T m F t Z X M i I F Z h b H V l P S J z W y Z x d W 9 0 O 2 R h d G E m c X V v d D s s J n F 1 b 3 Q 7 a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G c v Q X V 0 b 1 J l b W 9 2 Z W R D b 2 x 1 b W 5 z M S 5 7 Z G F 0 Y S w w f S Z x d W 9 0 O y w m c X V v d D t T Z W N 0 a W 9 u M S 9 s c G c v Q X V 0 b 1 J l b W 9 2 Z W R D b 2 x 1 b W 5 z M S 5 7 a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B n L 0 F 1 d G 9 S Z W 1 v d m V k Q 2 9 s d W 1 u c z E u e 2 R h d G E s M H 0 m c X V v d D s s J n F 1 b 3 Q 7 U 2 V j d G l v b j E v b H B n L 0 F 1 d G 9 S Z W 1 v d m V k Q 2 9 s d W 1 u c z E u e 2 t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G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B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B n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B g o U J A 0 T 7 g 2 r j N v K C u c A A A A A A I A A A A A A B B m A A A A A Q A A I A A A A D D 2 g N f J P S z i 4 K j q T c f F e H 8 y 6 C H R s A j 9 r w M r M r l t y i j 2 A A A A A A 6 A A A A A A g A A I A A A A N o U x V Z U n 4 7 e c q n N Q f L F + k U 7 d e 9 R m G 1 D u e 0 w 3 C c R r o T 6 U A A A A C x 1 4 n q 7 h V 7 i i l Y s O U 0 r h o Y S l 5 + a X N n B O L v 8 z D m Y W i S V V k 6 T 9 B s i p i y 2 B X L G v V 4 l Y 5 Q P G j 3 i C y r f T s Z z 5 n X 8 8 X J O 8 w d y K H X L m O c J 1 e y Z k P F P Q A A A A I t a P / U R B Y U z i K y R p U z b w H O e M P h p B O w m Q m V S x S B U F f k + I Q H N j a D d L d V j p C 1 h h Q n a G v D G C Q + J Z j N k J F U 6 i W v P w O 4 = < / D a t a M a s h u p > 
</file>

<file path=customXml/itemProps1.xml><?xml version="1.0" encoding="utf-8"?>
<ds:datastoreItem xmlns:ds="http://schemas.openxmlformats.org/officeDocument/2006/customXml" ds:itemID="{1327102D-A600-4FBD-9F1E-5F25EA8EBB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lpg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Statkiewicz</dc:creator>
  <cp:lastModifiedBy>Grzegorz Statkiewicz</cp:lastModifiedBy>
  <dcterms:created xsi:type="dcterms:W3CDTF">2015-06-05T18:19:34Z</dcterms:created>
  <dcterms:modified xsi:type="dcterms:W3CDTF">2022-03-06T21:51:28Z</dcterms:modified>
</cp:coreProperties>
</file>