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F21596B3-F252-4FA1-99CC-D6D336DCAED4}" xr6:coauthVersionLast="47" xr6:coauthVersionMax="47" xr10:uidLastSave="{00000000-0000-0000-0000-000000000000}"/>
  <bookViews>
    <workbookView xWindow="-120" yWindow="-120" windowWidth="38640" windowHeight="21120" xr2:uid="{1D69CA77-C923-1149-8A4F-669FB957D274}"/>
  </bookViews>
  <sheets>
    <sheet name="ramping_data" sheetId="2" r:id="rId1"/>
    <sheet name="ramping_data BAL" sheetId="1" r:id="rId2"/>
    <sheet name="ramping_data DEN" sheetId="3" r:id="rId3"/>
    <sheet name="ramping_data FIN" sheetId="4" r:id="rId4"/>
    <sheet name="ramping_data NOR" sheetId="5" r:id="rId5"/>
    <sheet name="ramping_data SW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D14" i="6"/>
  <c r="M21" i="6"/>
  <c r="L21" i="6"/>
  <c r="K21" i="6"/>
  <c r="J21" i="6"/>
  <c r="I21" i="6"/>
  <c r="H21" i="6"/>
  <c r="G21" i="6"/>
  <c r="F21" i="6"/>
  <c r="E21" i="6"/>
  <c r="D21" i="6"/>
  <c r="C21" i="6"/>
  <c r="M20" i="6"/>
  <c r="L20" i="6"/>
  <c r="K20" i="6"/>
  <c r="J20" i="6"/>
  <c r="I20" i="6"/>
  <c r="H20" i="6"/>
  <c r="G20" i="6"/>
  <c r="F20" i="6"/>
  <c r="E20" i="6"/>
  <c r="D20" i="6"/>
  <c r="C20" i="6"/>
  <c r="M19" i="6"/>
  <c r="L19" i="6"/>
  <c r="K19" i="6"/>
  <c r="J19" i="6"/>
  <c r="I19" i="6"/>
  <c r="H19" i="6"/>
  <c r="G19" i="6"/>
  <c r="F19" i="6"/>
  <c r="E19" i="6"/>
  <c r="D19" i="6"/>
  <c r="C19" i="6"/>
  <c r="M18" i="6"/>
  <c r="L18" i="6"/>
  <c r="K18" i="6"/>
  <c r="J18" i="6"/>
  <c r="I18" i="6"/>
  <c r="H18" i="6"/>
  <c r="G18" i="6"/>
  <c r="F18" i="6"/>
  <c r="E18" i="6"/>
  <c r="D18" i="6"/>
  <c r="C18" i="6"/>
  <c r="M17" i="6"/>
  <c r="L17" i="6"/>
  <c r="K17" i="6"/>
  <c r="J17" i="6"/>
  <c r="I17" i="6"/>
  <c r="H17" i="6"/>
  <c r="G17" i="6"/>
  <c r="F17" i="6"/>
  <c r="E17" i="6"/>
  <c r="D17" i="6"/>
  <c r="C17" i="6"/>
  <c r="M16" i="6"/>
  <c r="L16" i="6"/>
  <c r="K16" i="6"/>
  <c r="J16" i="6"/>
  <c r="I16" i="6"/>
  <c r="H16" i="6"/>
  <c r="G16" i="6"/>
  <c r="F16" i="6"/>
  <c r="E16" i="6"/>
  <c r="D16" i="6"/>
  <c r="C16" i="6"/>
  <c r="M15" i="6"/>
  <c r="L15" i="6"/>
  <c r="K15" i="6"/>
  <c r="J15" i="6"/>
  <c r="I15" i="6"/>
  <c r="H15" i="6"/>
  <c r="G15" i="6"/>
  <c r="F15" i="6"/>
  <c r="E15" i="6"/>
  <c r="D15" i="6"/>
  <c r="C15" i="6"/>
  <c r="M14" i="6"/>
  <c r="L14" i="6"/>
  <c r="K14" i="6"/>
  <c r="J14" i="6"/>
  <c r="I14" i="6"/>
  <c r="H14" i="6"/>
  <c r="G14" i="6"/>
  <c r="F14" i="6"/>
  <c r="E14" i="6"/>
  <c r="C14" i="6"/>
  <c r="M13" i="6"/>
  <c r="L13" i="6"/>
  <c r="K13" i="6"/>
  <c r="J13" i="6"/>
  <c r="I13" i="6"/>
  <c r="H13" i="6"/>
  <c r="G13" i="6"/>
  <c r="F13" i="6"/>
  <c r="E13" i="6"/>
  <c r="D13" i="6"/>
  <c r="C13" i="6"/>
  <c r="M12" i="6"/>
  <c r="L12" i="6"/>
  <c r="K12" i="6"/>
  <c r="J12" i="6"/>
  <c r="I12" i="6"/>
  <c r="H12" i="6"/>
  <c r="G12" i="6"/>
  <c r="F12" i="6"/>
  <c r="E12" i="6"/>
  <c r="D12" i="6"/>
  <c r="C12" i="6"/>
  <c r="M11" i="6"/>
  <c r="L11" i="6"/>
  <c r="K11" i="6"/>
  <c r="J11" i="6"/>
  <c r="I11" i="6"/>
  <c r="H11" i="6"/>
  <c r="G11" i="6"/>
  <c r="F11" i="6"/>
  <c r="E11" i="6"/>
  <c r="D11" i="6"/>
  <c r="C11" i="6"/>
  <c r="M10" i="6"/>
  <c r="L10" i="6"/>
  <c r="K10" i="6"/>
  <c r="J10" i="6"/>
  <c r="I10" i="6"/>
  <c r="H10" i="6"/>
  <c r="G10" i="6"/>
  <c r="F10" i="6"/>
  <c r="E10" i="6"/>
  <c r="D10" i="6"/>
  <c r="C10" i="6"/>
  <c r="M9" i="6"/>
  <c r="L9" i="6"/>
  <c r="K9" i="6"/>
  <c r="J9" i="6"/>
  <c r="I9" i="6"/>
  <c r="H9" i="6"/>
  <c r="G9" i="6"/>
  <c r="F9" i="6"/>
  <c r="E9" i="6"/>
  <c r="D9" i="6"/>
  <c r="C9" i="6"/>
  <c r="M8" i="6"/>
  <c r="L8" i="6"/>
  <c r="K8" i="6"/>
  <c r="J8" i="6"/>
  <c r="I8" i="6"/>
  <c r="H8" i="6"/>
  <c r="G8" i="6"/>
  <c r="F8" i="6"/>
  <c r="E8" i="6"/>
  <c r="D8" i="6"/>
  <c r="C8" i="6"/>
  <c r="M7" i="6"/>
  <c r="L7" i="6"/>
  <c r="K7" i="6"/>
  <c r="J7" i="6"/>
  <c r="I7" i="6"/>
  <c r="H7" i="6"/>
  <c r="G7" i="6"/>
  <c r="F7" i="6"/>
  <c r="E7" i="6"/>
  <c r="D7" i="6"/>
  <c r="C7" i="6"/>
  <c r="M6" i="6"/>
  <c r="L6" i="6"/>
  <c r="K6" i="6"/>
  <c r="J6" i="6"/>
  <c r="I6" i="6"/>
  <c r="H6" i="6"/>
  <c r="G6" i="6"/>
  <c r="F6" i="6"/>
  <c r="E6" i="6"/>
  <c r="D6" i="6"/>
  <c r="C6" i="6"/>
  <c r="M5" i="6"/>
  <c r="L5" i="6"/>
  <c r="K5" i="6"/>
  <c r="J5" i="6"/>
  <c r="I5" i="6"/>
  <c r="H5" i="6"/>
  <c r="G5" i="6"/>
  <c r="F5" i="6"/>
  <c r="E5" i="6"/>
  <c r="D5" i="6"/>
  <c r="C5" i="6"/>
  <c r="M4" i="6"/>
  <c r="L4" i="6"/>
  <c r="K4" i="6"/>
  <c r="J4" i="6"/>
  <c r="I4" i="6"/>
  <c r="H4" i="6"/>
  <c r="G4" i="6"/>
  <c r="F4" i="6"/>
  <c r="E4" i="6"/>
  <c r="D4" i="6"/>
  <c r="C4" i="6"/>
  <c r="M3" i="6"/>
  <c r="L3" i="6"/>
  <c r="K3" i="6"/>
  <c r="J3" i="6"/>
  <c r="I3" i="6"/>
  <c r="H3" i="6"/>
  <c r="G3" i="6"/>
  <c r="F3" i="6"/>
  <c r="E3" i="6"/>
  <c r="D3" i="6"/>
  <c r="C3" i="6"/>
  <c r="M2" i="6"/>
  <c r="L2" i="6"/>
  <c r="K2" i="6"/>
  <c r="J2" i="6"/>
  <c r="I2" i="6"/>
  <c r="H2" i="6"/>
  <c r="G2" i="6"/>
  <c r="F2" i="6"/>
  <c r="E2" i="6"/>
  <c r="D2" i="6"/>
  <c r="C2" i="6"/>
  <c r="M21" i="5"/>
  <c r="L21" i="5"/>
  <c r="K21" i="5"/>
  <c r="J21" i="5"/>
  <c r="I21" i="5"/>
  <c r="H21" i="5"/>
  <c r="G21" i="5"/>
  <c r="F21" i="5"/>
  <c r="E21" i="5"/>
  <c r="D21" i="5"/>
  <c r="C21" i="5"/>
  <c r="M20" i="5"/>
  <c r="L20" i="5"/>
  <c r="K20" i="5"/>
  <c r="J20" i="5"/>
  <c r="I20" i="5"/>
  <c r="H20" i="5"/>
  <c r="G20" i="5"/>
  <c r="F20" i="5"/>
  <c r="E20" i="5"/>
  <c r="D20" i="5"/>
  <c r="C20" i="5"/>
  <c r="M19" i="5"/>
  <c r="L19" i="5"/>
  <c r="K19" i="5"/>
  <c r="J19" i="5"/>
  <c r="I19" i="5"/>
  <c r="H19" i="5"/>
  <c r="G19" i="5"/>
  <c r="F19" i="5"/>
  <c r="E19" i="5"/>
  <c r="D19" i="5"/>
  <c r="C19" i="5"/>
  <c r="M18" i="5"/>
  <c r="L18" i="5"/>
  <c r="K18" i="5"/>
  <c r="J18" i="5"/>
  <c r="I18" i="5"/>
  <c r="H18" i="5"/>
  <c r="G18" i="5"/>
  <c r="F18" i="5"/>
  <c r="E18" i="5"/>
  <c r="D18" i="5"/>
  <c r="C18" i="5"/>
  <c r="M17" i="5"/>
  <c r="L17" i="5"/>
  <c r="K17" i="5"/>
  <c r="J17" i="5"/>
  <c r="I17" i="5"/>
  <c r="H17" i="5"/>
  <c r="G17" i="5"/>
  <c r="F17" i="5"/>
  <c r="E17" i="5"/>
  <c r="D17" i="5"/>
  <c r="C17" i="5"/>
  <c r="M16" i="5"/>
  <c r="L16" i="5"/>
  <c r="K16" i="5"/>
  <c r="J16" i="5"/>
  <c r="I16" i="5"/>
  <c r="H16" i="5"/>
  <c r="G16" i="5"/>
  <c r="F16" i="5"/>
  <c r="E16" i="5"/>
  <c r="D16" i="5"/>
  <c r="C16" i="5"/>
  <c r="M15" i="5"/>
  <c r="L15" i="5"/>
  <c r="K15" i="5"/>
  <c r="J15" i="5"/>
  <c r="I15" i="5"/>
  <c r="H15" i="5"/>
  <c r="G15" i="5"/>
  <c r="F15" i="5"/>
  <c r="E15" i="5"/>
  <c r="D15" i="5"/>
  <c r="C15" i="5"/>
  <c r="M14" i="5"/>
  <c r="L14" i="5"/>
  <c r="K14" i="5"/>
  <c r="J14" i="5"/>
  <c r="I14" i="5"/>
  <c r="H14" i="5"/>
  <c r="G14" i="5"/>
  <c r="F14" i="5"/>
  <c r="E14" i="5"/>
  <c r="D14" i="5"/>
  <c r="C14" i="5"/>
  <c r="M13" i="5"/>
  <c r="L13" i="5"/>
  <c r="K13" i="5"/>
  <c r="J13" i="5"/>
  <c r="I13" i="5"/>
  <c r="H13" i="5"/>
  <c r="G13" i="5"/>
  <c r="F13" i="5"/>
  <c r="E13" i="5"/>
  <c r="D13" i="5"/>
  <c r="C13" i="5"/>
  <c r="M12" i="5"/>
  <c r="L12" i="5"/>
  <c r="K12" i="5"/>
  <c r="J12" i="5"/>
  <c r="I12" i="5"/>
  <c r="H12" i="5"/>
  <c r="G12" i="5"/>
  <c r="F12" i="5"/>
  <c r="E12" i="5"/>
  <c r="D12" i="5"/>
  <c r="C12" i="5"/>
  <c r="M11" i="5"/>
  <c r="L11" i="5"/>
  <c r="K11" i="5"/>
  <c r="J11" i="5"/>
  <c r="I11" i="5"/>
  <c r="H11" i="5"/>
  <c r="G11" i="5"/>
  <c r="F11" i="5"/>
  <c r="E11" i="5"/>
  <c r="D11" i="5"/>
  <c r="C11" i="5"/>
  <c r="M10" i="5"/>
  <c r="L10" i="5"/>
  <c r="K10" i="5"/>
  <c r="J10" i="5"/>
  <c r="I10" i="5"/>
  <c r="H10" i="5"/>
  <c r="G10" i="5"/>
  <c r="F10" i="5"/>
  <c r="E10" i="5"/>
  <c r="D10" i="5"/>
  <c r="C10" i="5"/>
  <c r="M9" i="5"/>
  <c r="L9" i="5"/>
  <c r="K9" i="5"/>
  <c r="J9" i="5"/>
  <c r="I9" i="5"/>
  <c r="H9" i="5"/>
  <c r="G9" i="5"/>
  <c r="F9" i="5"/>
  <c r="E9" i="5"/>
  <c r="D9" i="5"/>
  <c r="C9" i="5"/>
  <c r="M8" i="5"/>
  <c r="L8" i="5"/>
  <c r="K8" i="5"/>
  <c r="J8" i="5"/>
  <c r="I8" i="5"/>
  <c r="H8" i="5"/>
  <c r="G8" i="5"/>
  <c r="F8" i="5"/>
  <c r="E8" i="5"/>
  <c r="D8" i="5"/>
  <c r="C8" i="5"/>
  <c r="M7" i="5"/>
  <c r="L7" i="5"/>
  <c r="K7" i="5"/>
  <c r="J7" i="5"/>
  <c r="I7" i="5"/>
  <c r="H7" i="5"/>
  <c r="G7" i="5"/>
  <c r="F7" i="5"/>
  <c r="E7" i="5"/>
  <c r="D7" i="5"/>
  <c r="C7" i="5"/>
  <c r="M6" i="5"/>
  <c r="L6" i="5"/>
  <c r="K6" i="5"/>
  <c r="J6" i="5"/>
  <c r="I6" i="5"/>
  <c r="H6" i="5"/>
  <c r="G6" i="5"/>
  <c r="F6" i="5"/>
  <c r="E6" i="5"/>
  <c r="D6" i="5"/>
  <c r="C6" i="5"/>
  <c r="M5" i="5"/>
  <c r="L5" i="5"/>
  <c r="K5" i="5"/>
  <c r="J5" i="5"/>
  <c r="I5" i="5"/>
  <c r="H5" i="5"/>
  <c r="G5" i="5"/>
  <c r="F5" i="5"/>
  <c r="E5" i="5"/>
  <c r="D5" i="5"/>
  <c r="C5" i="5"/>
  <c r="M4" i="5"/>
  <c r="L4" i="5"/>
  <c r="K4" i="5"/>
  <c r="J4" i="5"/>
  <c r="I4" i="5"/>
  <c r="H4" i="5"/>
  <c r="G4" i="5"/>
  <c r="F4" i="5"/>
  <c r="E4" i="5"/>
  <c r="D4" i="5"/>
  <c r="C4" i="5"/>
  <c r="M3" i="5"/>
  <c r="L3" i="5"/>
  <c r="K3" i="5"/>
  <c r="J3" i="5"/>
  <c r="I3" i="5"/>
  <c r="H3" i="5"/>
  <c r="G3" i="5"/>
  <c r="F3" i="5"/>
  <c r="E3" i="5"/>
  <c r="D3" i="5"/>
  <c r="C3" i="5"/>
  <c r="M2" i="5"/>
  <c r="L2" i="5"/>
  <c r="K2" i="5"/>
  <c r="J2" i="5"/>
  <c r="I2" i="5"/>
  <c r="H2" i="5"/>
  <c r="G2" i="5"/>
  <c r="F2" i="5"/>
  <c r="E2" i="5"/>
  <c r="D2" i="5"/>
  <c r="C2" i="5"/>
  <c r="M21" i="4"/>
  <c r="L21" i="4"/>
  <c r="K21" i="4"/>
  <c r="J21" i="4"/>
  <c r="I21" i="4"/>
  <c r="H21" i="4"/>
  <c r="G21" i="4"/>
  <c r="F21" i="4"/>
  <c r="E21" i="4"/>
  <c r="D21" i="4"/>
  <c r="C21" i="4"/>
  <c r="M20" i="4"/>
  <c r="L20" i="4"/>
  <c r="K20" i="4"/>
  <c r="J20" i="4"/>
  <c r="I20" i="4"/>
  <c r="H20" i="4"/>
  <c r="G20" i="4"/>
  <c r="F20" i="4"/>
  <c r="E20" i="4"/>
  <c r="D20" i="4"/>
  <c r="C20" i="4"/>
  <c r="M19" i="4"/>
  <c r="L19" i="4"/>
  <c r="K19" i="4"/>
  <c r="J19" i="4"/>
  <c r="I19" i="4"/>
  <c r="H19" i="4"/>
  <c r="G19" i="4"/>
  <c r="F19" i="4"/>
  <c r="E19" i="4"/>
  <c r="D19" i="4"/>
  <c r="C19" i="4"/>
  <c r="M18" i="4"/>
  <c r="L18" i="4"/>
  <c r="K18" i="4"/>
  <c r="J18" i="4"/>
  <c r="I18" i="4"/>
  <c r="H18" i="4"/>
  <c r="G18" i="4"/>
  <c r="F18" i="4"/>
  <c r="E18" i="4"/>
  <c r="D18" i="4"/>
  <c r="C18" i="4"/>
  <c r="M17" i="4"/>
  <c r="L17" i="4"/>
  <c r="K17" i="4"/>
  <c r="J17" i="4"/>
  <c r="I17" i="4"/>
  <c r="H17" i="4"/>
  <c r="G17" i="4"/>
  <c r="F17" i="4"/>
  <c r="E17" i="4"/>
  <c r="D17" i="4"/>
  <c r="C17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L14" i="4"/>
  <c r="K14" i="4"/>
  <c r="J14" i="4"/>
  <c r="I14" i="4"/>
  <c r="H14" i="4"/>
  <c r="G14" i="4"/>
  <c r="F14" i="4"/>
  <c r="E14" i="4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K11" i="4"/>
  <c r="J11" i="4"/>
  <c r="I11" i="4"/>
  <c r="H11" i="4"/>
  <c r="G11" i="4"/>
  <c r="F11" i="4"/>
  <c r="E11" i="4"/>
  <c r="D11" i="4"/>
  <c r="C11" i="4"/>
  <c r="M10" i="4"/>
  <c r="L10" i="4"/>
  <c r="K10" i="4"/>
  <c r="J10" i="4"/>
  <c r="I10" i="4"/>
  <c r="H10" i="4"/>
  <c r="G10" i="4"/>
  <c r="F10" i="4"/>
  <c r="E10" i="4"/>
  <c r="D10" i="4"/>
  <c r="C10" i="4"/>
  <c r="M9" i="4"/>
  <c r="L9" i="4"/>
  <c r="K9" i="4"/>
  <c r="J9" i="4"/>
  <c r="I9" i="4"/>
  <c r="H9" i="4"/>
  <c r="G9" i="4"/>
  <c r="F9" i="4"/>
  <c r="E9" i="4"/>
  <c r="D9" i="4"/>
  <c r="C9" i="4"/>
  <c r="M8" i="4"/>
  <c r="L8" i="4"/>
  <c r="K8" i="4"/>
  <c r="J8" i="4"/>
  <c r="I8" i="4"/>
  <c r="H8" i="4"/>
  <c r="G8" i="4"/>
  <c r="F8" i="4"/>
  <c r="E8" i="4"/>
  <c r="D8" i="4"/>
  <c r="C8" i="4"/>
  <c r="M7" i="4"/>
  <c r="L7" i="4"/>
  <c r="K7" i="4"/>
  <c r="J7" i="4"/>
  <c r="I7" i="4"/>
  <c r="H7" i="4"/>
  <c r="G7" i="4"/>
  <c r="F7" i="4"/>
  <c r="E7" i="4"/>
  <c r="D7" i="4"/>
  <c r="C7" i="4"/>
  <c r="M6" i="4"/>
  <c r="L6" i="4"/>
  <c r="K6" i="4"/>
  <c r="J6" i="4"/>
  <c r="I6" i="4"/>
  <c r="H6" i="4"/>
  <c r="G6" i="4"/>
  <c r="F6" i="4"/>
  <c r="E6" i="4"/>
  <c r="D6" i="4"/>
  <c r="C6" i="4"/>
  <c r="M5" i="4"/>
  <c r="L5" i="4"/>
  <c r="K5" i="4"/>
  <c r="J5" i="4"/>
  <c r="I5" i="4"/>
  <c r="H5" i="4"/>
  <c r="G5" i="4"/>
  <c r="F5" i="4"/>
  <c r="E5" i="4"/>
  <c r="D5" i="4"/>
  <c r="C5" i="4"/>
  <c r="M4" i="4"/>
  <c r="L4" i="4"/>
  <c r="K4" i="4"/>
  <c r="J4" i="4"/>
  <c r="I4" i="4"/>
  <c r="H4" i="4"/>
  <c r="G4" i="4"/>
  <c r="F4" i="4"/>
  <c r="E4" i="4"/>
  <c r="D4" i="4"/>
  <c r="C4" i="4"/>
  <c r="M3" i="4"/>
  <c r="L3" i="4"/>
  <c r="K3" i="4"/>
  <c r="J3" i="4"/>
  <c r="I3" i="4"/>
  <c r="H3" i="4"/>
  <c r="G3" i="4"/>
  <c r="F3" i="4"/>
  <c r="E3" i="4"/>
  <c r="D3" i="4"/>
  <c r="C3" i="4"/>
  <c r="M2" i="4"/>
  <c r="L2" i="4"/>
  <c r="K2" i="4"/>
  <c r="J2" i="4"/>
  <c r="I2" i="4"/>
  <c r="H2" i="4"/>
  <c r="G2" i="4"/>
  <c r="F2" i="4"/>
  <c r="E2" i="4"/>
  <c r="D2" i="4"/>
  <c r="C2" i="4"/>
  <c r="M21" i="3"/>
  <c r="L21" i="3"/>
  <c r="K21" i="3"/>
  <c r="J21" i="3"/>
  <c r="I21" i="3"/>
  <c r="H21" i="3"/>
  <c r="G21" i="3"/>
  <c r="F21" i="3"/>
  <c r="E21" i="3"/>
  <c r="D21" i="3"/>
  <c r="C21" i="3"/>
  <c r="M20" i="3"/>
  <c r="L20" i="3"/>
  <c r="K20" i="3"/>
  <c r="J20" i="3"/>
  <c r="I20" i="3"/>
  <c r="H20" i="3"/>
  <c r="G20" i="3"/>
  <c r="F20" i="3"/>
  <c r="E20" i="3"/>
  <c r="D20" i="3"/>
  <c r="C20" i="3"/>
  <c r="M19" i="3"/>
  <c r="L19" i="3"/>
  <c r="K19" i="3"/>
  <c r="J19" i="3"/>
  <c r="I19" i="3"/>
  <c r="H19" i="3"/>
  <c r="G19" i="3"/>
  <c r="F19" i="3"/>
  <c r="E19" i="3"/>
  <c r="D19" i="3"/>
  <c r="C19" i="3"/>
  <c r="M18" i="3"/>
  <c r="L18" i="3"/>
  <c r="K18" i="3"/>
  <c r="J18" i="3"/>
  <c r="I18" i="3"/>
  <c r="H18" i="3"/>
  <c r="G18" i="3"/>
  <c r="F18" i="3"/>
  <c r="E18" i="3"/>
  <c r="D18" i="3"/>
  <c r="C18" i="3"/>
  <c r="M17" i="3"/>
  <c r="L17" i="3"/>
  <c r="K17" i="3"/>
  <c r="J17" i="3"/>
  <c r="I17" i="3"/>
  <c r="H17" i="3"/>
  <c r="G17" i="3"/>
  <c r="F17" i="3"/>
  <c r="E17" i="3"/>
  <c r="D17" i="3"/>
  <c r="C17" i="3"/>
  <c r="M16" i="3"/>
  <c r="L16" i="3"/>
  <c r="K16" i="3"/>
  <c r="J16" i="3"/>
  <c r="I16" i="3"/>
  <c r="H16" i="3"/>
  <c r="G16" i="3"/>
  <c r="F16" i="3"/>
  <c r="E16" i="3"/>
  <c r="D16" i="3"/>
  <c r="C16" i="3"/>
  <c r="M15" i="3"/>
  <c r="L15" i="3"/>
  <c r="K15" i="3"/>
  <c r="J15" i="3"/>
  <c r="I15" i="3"/>
  <c r="H15" i="3"/>
  <c r="G15" i="3"/>
  <c r="F15" i="3"/>
  <c r="E15" i="3"/>
  <c r="D15" i="3"/>
  <c r="C15" i="3"/>
  <c r="M14" i="3"/>
  <c r="L14" i="3"/>
  <c r="K14" i="3"/>
  <c r="J14" i="3"/>
  <c r="I14" i="3"/>
  <c r="H14" i="3"/>
  <c r="G14" i="3"/>
  <c r="F14" i="3"/>
  <c r="E14" i="3"/>
  <c r="D14" i="3"/>
  <c r="C14" i="3"/>
  <c r="M13" i="3"/>
  <c r="L13" i="3"/>
  <c r="K13" i="3"/>
  <c r="J13" i="3"/>
  <c r="I13" i="3"/>
  <c r="H13" i="3"/>
  <c r="G13" i="3"/>
  <c r="F13" i="3"/>
  <c r="E13" i="3"/>
  <c r="D13" i="3"/>
  <c r="C13" i="3"/>
  <c r="M12" i="3"/>
  <c r="L12" i="3"/>
  <c r="K12" i="3"/>
  <c r="J12" i="3"/>
  <c r="I12" i="3"/>
  <c r="H12" i="3"/>
  <c r="G12" i="3"/>
  <c r="F12" i="3"/>
  <c r="E12" i="3"/>
  <c r="D12" i="3"/>
  <c r="C12" i="3"/>
  <c r="M11" i="3"/>
  <c r="L11" i="3"/>
  <c r="K11" i="3"/>
  <c r="J11" i="3"/>
  <c r="I11" i="3"/>
  <c r="H11" i="3"/>
  <c r="G11" i="3"/>
  <c r="F11" i="3"/>
  <c r="E11" i="3"/>
  <c r="D11" i="3"/>
  <c r="C11" i="3"/>
  <c r="M10" i="3"/>
  <c r="L10" i="3"/>
  <c r="K10" i="3"/>
  <c r="J10" i="3"/>
  <c r="I10" i="3"/>
  <c r="H10" i="3"/>
  <c r="G10" i="3"/>
  <c r="F10" i="3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M4" i="3"/>
  <c r="L4" i="3"/>
  <c r="K4" i="3"/>
  <c r="J4" i="3"/>
  <c r="I4" i="3"/>
  <c r="H4" i="3"/>
  <c r="G4" i="3"/>
  <c r="F4" i="3"/>
  <c r="E4" i="3"/>
  <c r="D4" i="3"/>
  <c r="C4" i="3"/>
  <c r="M3" i="3"/>
  <c r="L3" i="3"/>
  <c r="K3" i="3"/>
  <c r="J3" i="3"/>
  <c r="I3" i="3"/>
  <c r="H3" i="3"/>
  <c r="G3" i="3"/>
  <c r="F3" i="3"/>
  <c r="E3" i="3"/>
  <c r="D3" i="3"/>
  <c r="C3" i="3"/>
  <c r="M2" i="3"/>
  <c r="L2" i="3"/>
  <c r="K2" i="3"/>
  <c r="J2" i="3"/>
  <c r="I2" i="3"/>
  <c r="H2" i="3"/>
  <c r="G2" i="3"/>
  <c r="F2" i="3"/>
  <c r="E2" i="3"/>
  <c r="D2" i="3"/>
  <c r="C2" i="3"/>
  <c r="A21" i="6"/>
  <c r="A21" i="5"/>
  <c r="A21" i="4"/>
  <c r="A21" i="3"/>
  <c r="A21" i="1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H12" authorId="0" shapeId="0" xr:uid="{BE3B32FC-DC8C-44C8-8ED1-DF12BE5C38F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0.3 technically, but here hourly production from ENTSO-E is used.</t>
        </r>
      </text>
    </comment>
  </commentList>
</comments>
</file>

<file path=xl/sharedStrings.xml><?xml version="1.0" encoding="utf-8"?>
<sst xmlns="http://schemas.openxmlformats.org/spreadsheetml/2006/main" count="200" uniqueCount="40">
  <si>
    <t>BAL</t>
  </si>
  <si>
    <t>Technology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</si>
  <si>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</si>
  <si>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</si>
  <si>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</si>
  <si>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</si>
  <si>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</si>
  <si>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</si>
  <si>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</si>
  <si>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</si>
  <si>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</si>
  <si>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</si>
  <si>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</si>
  <si>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</si>
  <si>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</si>
  <si>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</si>
  <si>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</si>
  <si>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</si>
  <si>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</si>
  <si>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</si>
  <si>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</si>
  <si>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max_shutdown_ramp</t>
  </si>
  <si>
    <t>min_shutdown_ramp</t>
  </si>
  <si>
    <t>max_start_up_ramp</t>
  </si>
  <si>
    <t>min_start_up_ramp</t>
  </si>
  <si>
    <t>ramp_up_limit</t>
  </si>
  <si>
    <t>ramp_down_limit</t>
  </si>
  <si>
    <t>Hydro Water Reservoir</t>
  </si>
  <si>
    <t>minimum_operating_point</t>
  </si>
  <si>
    <t>DEN</t>
  </si>
  <si>
    <t>FIN</t>
  </si>
  <si>
    <t>NOR</t>
  </si>
  <si>
    <t>SWE</t>
  </si>
  <si>
    <t>ramp_up_cost</t>
  </si>
  <si>
    <t>ramp_down_cost</t>
  </si>
  <si>
    <t>start_up_cost</t>
  </si>
  <si>
    <t>shut_down_cost</t>
  </si>
  <si>
    <t>References</t>
  </si>
  <si>
    <t>All hydroelectric power</t>
  </si>
  <si>
    <t>EU HYPERBOLE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</si>
</sst>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0" fillId="4" borderId="0" xfId="0" applyFill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5" borderId="0" xfId="0" applyFill="1"/>
    <xf numFmtId="0" fontId="7" fillId="0" borderId="0" xfId="4"/>
  </cellXfs>
  <cellStyles count="5">
    <cellStyle name="Gut 2" xfId="1" xr:uid="{4971B245-68E0-5349-9F69-2E7984AD53BF}"/>
    <cellStyle name="Hyperlink" xfId="4" builtinId="8"/>
    <cellStyle name="Normal" xfId="0" builtinId="0"/>
    <cellStyle name="Schlecht 2" xfId="2" xr:uid="{29E57799-1D7B-584E-A1FD-81FF41699E51}"/>
    <cellStyle name="Standard 2" xfId="3" xr:uid="{5913DD96-8963-A444-AE63-480E6733A2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ordis.europa.eu/project/id/608532/repor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CBF5-2EE4-A84D-844F-88372C6685C6}">
  <dimension ref="A1:N24"/>
  <sheetViews>
    <sheetView tabSelected="1" zoomScale="125" workbookViewId="0">
      <selection activeCell="H12" sqref="H12"/>
    </sheetView>
  </sheetViews>
  <sheetFormatPr defaultColWidth="11" defaultRowHeight="15.75" x14ac:dyDescent="0.25"/>
  <cols>
    <col min="1" max="1" width="28.625" bestFit="1" customWidth="1"/>
    <col min="2" max="2" width="19.125" bestFit="1" customWidth="1"/>
    <col min="3" max="3" width="18.875" bestFit="1" customWidth="1"/>
    <col min="4" max="4" width="18" bestFit="1" customWidth="1"/>
    <col min="5" max="5" width="17.625" bestFit="1" customWidth="1"/>
    <col min="6" max="6" width="13.375" bestFit="1" customWidth="1"/>
    <col min="7" max="7" width="15.875" bestFit="1" customWidth="1"/>
    <col min="8" max="8" width="23.5" bestFit="1" customWidth="1"/>
    <col min="9" max="9" width="12.875" bestFit="1" customWidth="1"/>
    <col min="10" max="10" width="15.375" bestFit="1" customWidth="1"/>
    <col min="11" max="11" width="12.375" bestFit="1" customWidth="1"/>
    <col min="12" max="12" width="14.5" bestFit="1" customWidth="1"/>
    <col min="13" max="13" width="28.625" bestFit="1" customWidth="1"/>
    <col min="14" max="14" width="17.5" bestFit="1" customWidth="1"/>
  </cols>
  <sheetData>
    <row r="1" spans="1:14" x14ac:dyDescent="0.25">
      <c r="A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8" t="s">
        <v>25</v>
      </c>
      <c r="G1" s="8" t="s">
        <v>26</v>
      </c>
      <c r="H1" s="1" t="s">
        <v>28</v>
      </c>
      <c r="I1" s="1" t="s">
        <v>33</v>
      </c>
      <c r="J1" s="1" t="s">
        <v>34</v>
      </c>
      <c r="K1" s="8" t="s">
        <v>35</v>
      </c>
      <c r="L1" s="8" t="s">
        <v>36</v>
      </c>
      <c r="N1" s="6"/>
    </row>
    <row r="2" spans="1:14" x14ac:dyDescent="0.25">
      <c r="A2" t="s">
        <v>2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0.2</v>
      </c>
      <c r="I2">
        <v>1.8</v>
      </c>
      <c r="J2">
        <v>1.8</v>
      </c>
      <c r="K2">
        <v>36</v>
      </c>
      <c r="L2">
        <v>17.5</v>
      </c>
      <c r="M2" s="4"/>
      <c r="N2" s="7"/>
    </row>
    <row r="3" spans="1:14" x14ac:dyDescent="0.25">
      <c r="A3" t="s">
        <v>3</v>
      </c>
      <c r="B3">
        <v>1</v>
      </c>
      <c r="C3">
        <v>0</v>
      </c>
      <c r="D3">
        <v>0.5</v>
      </c>
      <c r="E3">
        <v>0</v>
      </c>
      <c r="F3">
        <v>0.5</v>
      </c>
      <c r="G3">
        <v>0.5</v>
      </c>
      <c r="H3">
        <v>0.4</v>
      </c>
      <c r="I3">
        <v>1.8</v>
      </c>
      <c r="J3">
        <v>1.8</v>
      </c>
      <c r="K3">
        <v>58</v>
      </c>
      <c r="L3">
        <v>17.5</v>
      </c>
      <c r="M3" s="5"/>
      <c r="N3" s="2"/>
    </row>
    <row r="4" spans="1:14" x14ac:dyDescent="0.25">
      <c r="A4" t="s">
        <v>4</v>
      </c>
      <c r="B4">
        <v>1</v>
      </c>
      <c r="C4">
        <v>0</v>
      </c>
      <c r="D4">
        <v>0.5</v>
      </c>
      <c r="E4">
        <v>0</v>
      </c>
      <c r="F4">
        <v>0.5</v>
      </c>
      <c r="G4">
        <v>0.5</v>
      </c>
      <c r="H4">
        <v>0.4</v>
      </c>
      <c r="I4">
        <v>0.52500000000000002</v>
      </c>
      <c r="J4">
        <v>0.52500000000000002</v>
      </c>
      <c r="K4">
        <v>85</v>
      </c>
      <c r="L4">
        <v>8.5</v>
      </c>
      <c r="M4" s="4"/>
      <c r="N4" s="7"/>
    </row>
    <row r="5" spans="1:14" x14ac:dyDescent="0.25">
      <c r="A5" t="s">
        <v>5</v>
      </c>
      <c r="B5">
        <v>1</v>
      </c>
      <c r="C5">
        <v>0</v>
      </c>
      <c r="D5">
        <v>0.5</v>
      </c>
      <c r="E5">
        <v>0</v>
      </c>
      <c r="F5">
        <v>0.5</v>
      </c>
      <c r="G5">
        <v>0.5</v>
      </c>
      <c r="H5">
        <v>0.4</v>
      </c>
      <c r="I5">
        <v>0.52500000000000002</v>
      </c>
      <c r="J5">
        <v>0.52500000000000002</v>
      </c>
      <c r="K5">
        <v>85</v>
      </c>
      <c r="L5">
        <v>8.5</v>
      </c>
      <c r="M5" s="4"/>
      <c r="N5" s="7"/>
    </row>
    <row r="6" spans="1:14" x14ac:dyDescent="0.25">
      <c r="A6" t="s">
        <v>6</v>
      </c>
      <c r="B6">
        <v>1</v>
      </c>
      <c r="C6">
        <v>0</v>
      </c>
      <c r="D6">
        <v>0.3</v>
      </c>
      <c r="E6">
        <v>0</v>
      </c>
      <c r="F6">
        <v>0.5</v>
      </c>
      <c r="G6">
        <v>0.5</v>
      </c>
      <c r="H6">
        <v>0.25</v>
      </c>
      <c r="I6">
        <v>1.8</v>
      </c>
      <c r="J6">
        <v>1.8</v>
      </c>
      <c r="K6">
        <v>35</v>
      </c>
      <c r="L6">
        <v>17.5</v>
      </c>
      <c r="M6" s="4"/>
      <c r="N6" s="7"/>
    </row>
    <row r="7" spans="1:14" x14ac:dyDescent="0.25">
      <c r="A7" t="s">
        <v>7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0.3</v>
      </c>
      <c r="I7">
        <v>1.8</v>
      </c>
      <c r="J7">
        <v>1.8</v>
      </c>
      <c r="K7">
        <v>46</v>
      </c>
      <c r="L7">
        <v>17.5</v>
      </c>
      <c r="M7" s="4"/>
      <c r="N7" s="7"/>
    </row>
    <row r="8" spans="1:14" x14ac:dyDescent="0.25">
      <c r="A8" t="s">
        <v>8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0.3</v>
      </c>
      <c r="I8">
        <v>1.8</v>
      </c>
      <c r="J8">
        <v>1.8</v>
      </c>
      <c r="K8">
        <v>46</v>
      </c>
      <c r="L8">
        <v>17.5</v>
      </c>
      <c r="M8" s="4"/>
      <c r="N8" s="7"/>
    </row>
    <row r="9" spans="1:14" x14ac:dyDescent="0.25">
      <c r="A9" t="s">
        <v>9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0.2</v>
      </c>
      <c r="I9">
        <v>1.8</v>
      </c>
      <c r="J9">
        <v>1.8</v>
      </c>
      <c r="K9">
        <v>58</v>
      </c>
      <c r="L9">
        <v>17.5</v>
      </c>
      <c r="M9" s="4"/>
      <c r="N9" s="3"/>
    </row>
    <row r="10" spans="1:14" x14ac:dyDescent="0.25">
      <c r="A10" t="s">
        <v>10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 s="4"/>
      <c r="N10" s="7"/>
    </row>
    <row r="11" spans="1:14" x14ac:dyDescent="0.25">
      <c r="A11" t="s">
        <v>11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0.3</v>
      </c>
      <c r="I11">
        <v>0</v>
      </c>
      <c r="J11">
        <v>0</v>
      </c>
      <c r="K11">
        <v>2.5</v>
      </c>
      <c r="L11">
        <v>0.25</v>
      </c>
      <c r="M11" s="4"/>
      <c r="N11" s="7"/>
    </row>
    <row r="12" spans="1:14" x14ac:dyDescent="0.25">
      <c r="A12" t="s">
        <v>12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2.5</v>
      </c>
      <c r="L12">
        <v>0.25</v>
      </c>
      <c r="M12" s="4"/>
      <c r="N12" s="7"/>
    </row>
    <row r="13" spans="1:14" x14ac:dyDescent="0.25">
      <c r="A13" t="s">
        <v>13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 s="5"/>
      <c r="N13" s="2"/>
    </row>
    <row r="14" spans="1:14" x14ac:dyDescent="0.25">
      <c r="A14" t="s">
        <v>14</v>
      </c>
      <c r="B14">
        <v>1</v>
      </c>
      <c r="C14">
        <v>0</v>
      </c>
      <c r="D14">
        <v>0.05</v>
      </c>
      <c r="E14">
        <v>0</v>
      </c>
      <c r="F14">
        <v>0.15</v>
      </c>
      <c r="G14">
        <v>0.15</v>
      </c>
      <c r="H14">
        <v>0.5</v>
      </c>
      <c r="I14">
        <v>0</v>
      </c>
      <c r="J14">
        <v>0</v>
      </c>
      <c r="K14">
        <v>35</v>
      </c>
      <c r="L14">
        <v>1000</v>
      </c>
      <c r="M14" s="4"/>
      <c r="N14" s="7"/>
    </row>
    <row r="15" spans="1:14" x14ac:dyDescent="0.25">
      <c r="A15" t="s">
        <v>15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 s="4"/>
      <c r="N15" s="4"/>
    </row>
    <row r="16" spans="1:14" x14ac:dyDescent="0.25">
      <c r="A16" t="s">
        <v>16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 s="4"/>
      <c r="N16" s="4"/>
    </row>
    <row r="17" spans="1:14" x14ac:dyDescent="0.25">
      <c r="A17" t="s">
        <v>17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 s="4"/>
      <c r="N17" s="7"/>
    </row>
    <row r="18" spans="1:14" x14ac:dyDescent="0.25">
      <c r="A18" t="s">
        <v>18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0.2</v>
      </c>
      <c r="I18">
        <v>1.8</v>
      </c>
      <c r="J18">
        <v>1.8</v>
      </c>
      <c r="K18">
        <v>36</v>
      </c>
      <c r="L18">
        <v>17.5</v>
      </c>
      <c r="M18" s="4"/>
      <c r="N18" s="7"/>
    </row>
    <row r="19" spans="1:14" x14ac:dyDescent="0.25">
      <c r="A19" t="s">
        <v>19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 s="4"/>
      <c r="N19" s="7"/>
    </row>
    <row r="20" spans="1:14" x14ac:dyDescent="0.25">
      <c r="A20" t="s">
        <v>20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 s="4"/>
      <c r="N20" s="7"/>
    </row>
    <row r="21" spans="1:14" x14ac:dyDescent="0.25">
      <c r="A21" t="s">
        <v>27</v>
      </c>
      <c r="B21">
        <v>1</v>
      </c>
      <c r="C21">
        <v>0</v>
      </c>
      <c r="D21">
        <v>0.4</v>
      </c>
      <c r="E21">
        <v>0</v>
      </c>
      <c r="F21">
        <v>1</v>
      </c>
      <c r="G21">
        <v>1</v>
      </c>
      <c r="H21">
        <v>0.3</v>
      </c>
      <c r="I21">
        <v>0</v>
      </c>
      <c r="J21">
        <v>0</v>
      </c>
      <c r="K21">
        <v>2.5</v>
      </c>
      <c r="L21">
        <v>0.25</v>
      </c>
      <c r="M21" s="4"/>
      <c r="N21" s="7"/>
    </row>
    <row r="23" spans="1:14" x14ac:dyDescent="0.25">
      <c r="A23" t="s">
        <v>37</v>
      </c>
    </row>
    <row r="24" spans="1:14" x14ac:dyDescent="0.25">
      <c r="A24" t="s">
        <v>38</v>
      </c>
      <c r="B24" s="9" t="s">
        <v>39</v>
      </c>
    </row>
  </sheetData>
  <hyperlinks>
    <hyperlink ref="B24" r:id="rId1" xr:uid="{868C5248-1133-49B6-ADE2-EE1C827D22A3}"/>
  </hyperlinks>
  <pageMargins left="0.7" right="0.7" top="0.78740157499999996" bottom="0.78740157499999996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12AE-BC11-B248-BF1F-D6F6E7736FD3}">
  <dimension ref="A1:M21"/>
  <sheetViews>
    <sheetView workbookViewId="0">
      <selection activeCell="C11" sqref="C11"/>
    </sheetView>
  </sheetViews>
  <sheetFormatPr defaultColWidth="11" defaultRowHeight="15.75" x14ac:dyDescent="0.25"/>
  <cols>
    <col min="1" max="1" width="32.5" bestFit="1" customWidth="1"/>
    <col min="2" max="2" width="28.625" bestFit="1" customWidth="1"/>
    <col min="3" max="3" width="19.125" bestFit="1" customWidth="1"/>
    <col min="4" max="4" width="18.875" bestFit="1" customWidth="1"/>
    <col min="5" max="5" width="18" bestFit="1" customWidth="1"/>
    <col min="6" max="6" width="17.625" bestFit="1" customWidth="1"/>
    <col min="7" max="7" width="13.375" bestFit="1" customWidth="1"/>
    <col min="8" max="8" width="15.875" bestFit="1" customWidth="1"/>
    <col min="9" max="9" width="23.5" bestFit="1" customWidth="1"/>
    <col min="10" max="10" width="12.875" bestFit="1" customWidth="1"/>
    <col min="11" max="11" width="15.375" bestFit="1" customWidth="1"/>
    <col min="12" max="12" width="12.375" bestFit="1" customWidth="1"/>
    <col min="13" max="13" width="14.5" bestFit="1" customWidth="1"/>
    <col min="14" max="14" width="28.625" bestFit="1" customWidth="1"/>
  </cols>
  <sheetData>
    <row r="1" spans="1:13" x14ac:dyDescent="0.25">
      <c r="A1" t="s">
        <v>0</v>
      </c>
      <c r="B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1" t="s">
        <v>28</v>
      </c>
      <c r="J1" s="1" t="s">
        <v>33</v>
      </c>
      <c r="K1" s="1" t="s">
        <v>34</v>
      </c>
      <c r="L1" s="8" t="s">
        <v>35</v>
      </c>
      <c r="M1" s="8" t="s">
        <v>36</v>
      </c>
    </row>
    <row r="2" spans="1:13" x14ac:dyDescent="0.25">
      <c r="A2" t="str">
        <f>$A$1&amp;"_biomass"</f>
        <v>BAL_biomass</v>
      </c>
      <c r="B2" t="s">
        <v>2</v>
      </c>
      <c r="C2">
        <f>ramping_data!B2</f>
        <v>1</v>
      </c>
      <c r="D2">
        <f>ramping_data!C2</f>
        <v>0</v>
      </c>
      <c r="E2">
        <f>ramping_data!D2</f>
        <v>1</v>
      </c>
      <c r="F2">
        <f>ramping_data!E2</f>
        <v>0</v>
      </c>
      <c r="G2">
        <f>ramping_data!F2</f>
        <v>1</v>
      </c>
      <c r="H2">
        <f>ramping_data!G2</f>
        <v>1</v>
      </c>
      <c r="I2">
        <f>ramping_data!H2</f>
        <v>0.2</v>
      </c>
      <c r="J2">
        <f>ramping_data!I2</f>
        <v>1.8</v>
      </c>
      <c r="K2">
        <f>ramping_data!J2</f>
        <v>1.8</v>
      </c>
      <c r="L2">
        <f>ramping_data!K2</f>
        <v>36</v>
      </c>
      <c r="M2">
        <f>ramping_data!L2</f>
        <v>17.5</v>
      </c>
    </row>
    <row r="3" spans="1:13" x14ac:dyDescent="0.25">
      <c r="A3" t="str">
        <f>$A$1&amp;"_brown-coal_lignite"</f>
        <v>BAL_brown-coal_lignite</v>
      </c>
      <c r="B3" t="s">
        <v>3</v>
      </c>
      <c r="C3">
        <f>ramping_data!B3</f>
        <v>1</v>
      </c>
      <c r="D3">
        <f>ramping_data!C3</f>
        <v>0</v>
      </c>
      <c r="E3">
        <f>ramping_data!D3</f>
        <v>0.5</v>
      </c>
      <c r="F3">
        <f>ramping_data!E3</f>
        <v>0</v>
      </c>
      <c r="G3">
        <f>ramping_data!F3</f>
        <v>0.5</v>
      </c>
      <c r="H3">
        <f>ramping_data!G3</f>
        <v>0.5</v>
      </c>
      <c r="I3">
        <f>ramping_data!H3</f>
        <v>0.4</v>
      </c>
      <c r="J3">
        <f>ramping_data!I3</f>
        <v>1.8</v>
      </c>
      <c r="K3">
        <f>ramping_data!J3</f>
        <v>1.8</v>
      </c>
      <c r="L3">
        <f>ramping_data!K3</f>
        <v>58</v>
      </c>
      <c r="M3">
        <f>ramping_data!L3</f>
        <v>17.5</v>
      </c>
    </row>
    <row r="4" spans="1:13" x14ac:dyDescent="0.25">
      <c r="A4" t="str">
        <f>$A$1&amp;"_gas-coal-derived"</f>
        <v>BAL_gas-coal-derived</v>
      </c>
      <c r="B4" t="s">
        <v>4</v>
      </c>
      <c r="C4">
        <f>ramping_data!B4</f>
        <v>1</v>
      </c>
      <c r="D4">
        <f>ramping_data!C4</f>
        <v>0</v>
      </c>
      <c r="E4">
        <f>ramping_data!D4</f>
        <v>0.5</v>
      </c>
      <c r="F4">
        <f>ramping_data!E4</f>
        <v>0</v>
      </c>
      <c r="G4">
        <f>ramping_data!F4</f>
        <v>0.5</v>
      </c>
      <c r="H4">
        <f>ramping_data!G4</f>
        <v>0.5</v>
      </c>
      <c r="I4">
        <f>ramping_data!H4</f>
        <v>0.4</v>
      </c>
      <c r="J4">
        <f>ramping_data!I4</f>
        <v>0.52500000000000002</v>
      </c>
      <c r="K4">
        <f>ramping_data!J4</f>
        <v>0.52500000000000002</v>
      </c>
      <c r="L4">
        <f>ramping_data!K4</f>
        <v>85</v>
      </c>
      <c r="M4">
        <f>ramping_data!L4</f>
        <v>8.5</v>
      </c>
    </row>
    <row r="5" spans="1:13" x14ac:dyDescent="0.25">
      <c r="A5" t="str">
        <f>$A$1&amp;"_gas"</f>
        <v>BAL_gas</v>
      </c>
      <c r="B5" t="s">
        <v>5</v>
      </c>
      <c r="C5">
        <f>ramping_data!B5</f>
        <v>1</v>
      </c>
      <c r="D5">
        <f>ramping_data!C5</f>
        <v>0</v>
      </c>
      <c r="E5">
        <f>ramping_data!D5</f>
        <v>0.5</v>
      </c>
      <c r="F5">
        <f>ramping_data!E5</f>
        <v>0</v>
      </c>
      <c r="G5">
        <f>ramping_data!F5</f>
        <v>0.5</v>
      </c>
      <c r="H5">
        <f>ramping_data!G5</f>
        <v>0.5</v>
      </c>
      <c r="I5">
        <f>ramping_data!H5</f>
        <v>0.4</v>
      </c>
      <c r="J5">
        <f>ramping_data!I5</f>
        <v>0.52500000000000002</v>
      </c>
      <c r="K5">
        <f>ramping_data!J5</f>
        <v>0.52500000000000002</v>
      </c>
      <c r="L5">
        <f>ramping_data!K5</f>
        <v>85</v>
      </c>
      <c r="M5">
        <f>ramping_data!L5</f>
        <v>8.5</v>
      </c>
    </row>
    <row r="6" spans="1:13" x14ac:dyDescent="0.25">
      <c r="A6" t="str">
        <f>$A$1&amp;"_hard-coal"</f>
        <v>BAL_hard-coal</v>
      </c>
      <c r="B6" t="s">
        <v>6</v>
      </c>
      <c r="C6">
        <f>ramping_data!B6</f>
        <v>1</v>
      </c>
      <c r="D6">
        <f>ramping_data!C6</f>
        <v>0</v>
      </c>
      <c r="E6">
        <f>ramping_data!D6</f>
        <v>0.3</v>
      </c>
      <c r="F6">
        <f>ramping_data!E6</f>
        <v>0</v>
      </c>
      <c r="G6">
        <f>ramping_data!F6</f>
        <v>0.5</v>
      </c>
      <c r="H6">
        <f>ramping_data!G6</f>
        <v>0.5</v>
      </c>
      <c r="I6">
        <f>ramping_data!H6</f>
        <v>0.25</v>
      </c>
      <c r="J6">
        <f>ramping_data!I6</f>
        <v>1.8</v>
      </c>
      <c r="K6">
        <f>ramping_data!J6</f>
        <v>1.8</v>
      </c>
      <c r="L6">
        <f>ramping_data!K6</f>
        <v>35</v>
      </c>
      <c r="M6">
        <f>ramping_data!L6</f>
        <v>17.5</v>
      </c>
    </row>
    <row r="7" spans="1:13" x14ac:dyDescent="0.25">
      <c r="A7" t="str">
        <f>$A$1&amp;"_oil"</f>
        <v>BAL_oil</v>
      </c>
      <c r="B7" t="s">
        <v>7</v>
      </c>
      <c r="C7">
        <f>ramping_data!B7</f>
        <v>1</v>
      </c>
      <c r="D7">
        <f>ramping_data!C7</f>
        <v>0</v>
      </c>
      <c r="E7">
        <f>ramping_data!D7</f>
        <v>1</v>
      </c>
      <c r="F7">
        <f>ramping_data!E7</f>
        <v>0</v>
      </c>
      <c r="G7">
        <f>ramping_data!F7</f>
        <v>1</v>
      </c>
      <c r="H7">
        <f>ramping_data!G7</f>
        <v>1</v>
      </c>
      <c r="I7">
        <f>ramping_data!H7</f>
        <v>0.3</v>
      </c>
      <c r="J7">
        <f>ramping_data!I7</f>
        <v>1.8</v>
      </c>
      <c r="K7">
        <f>ramping_data!J7</f>
        <v>1.8</v>
      </c>
      <c r="L7">
        <f>ramping_data!K7</f>
        <v>46</v>
      </c>
      <c r="M7">
        <f>ramping_data!L7</f>
        <v>17.5</v>
      </c>
    </row>
    <row r="8" spans="1:13" x14ac:dyDescent="0.25">
      <c r="A8" t="str">
        <f>$A$1&amp;"_oil-shale"</f>
        <v>BAL_oil-shale</v>
      </c>
      <c r="B8" t="s">
        <v>8</v>
      </c>
      <c r="C8">
        <f>ramping_data!B8</f>
        <v>1</v>
      </c>
      <c r="D8">
        <f>ramping_data!C8</f>
        <v>0</v>
      </c>
      <c r="E8">
        <f>ramping_data!D8</f>
        <v>1</v>
      </c>
      <c r="F8">
        <f>ramping_data!E8</f>
        <v>0</v>
      </c>
      <c r="G8">
        <f>ramping_data!F8</f>
        <v>1</v>
      </c>
      <c r="H8">
        <f>ramping_data!G8</f>
        <v>1</v>
      </c>
      <c r="I8">
        <f>ramping_data!H8</f>
        <v>0.3</v>
      </c>
      <c r="J8">
        <f>ramping_data!I8</f>
        <v>1.8</v>
      </c>
      <c r="K8">
        <f>ramping_data!J8</f>
        <v>1.8</v>
      </c>
      <c r="L8">
        <f>ramping_data!K8</f>
        <v>46</v>
      </c>
      <c r="M8">
        <f>ramping_data!L8</f>
        <v>17.5</v>
      </c>
    </row>
    <row r="9" spans="1:13" x14ac:dyDescent="0.25">
      <c r="A9" t="str">
        <f>$A$1&amp;"_peat"</f>
        <v>BAL_peat</v>
      </c>
      <c r="B9" t="s">
        <v>9</v>
      </c>
      <c r="C9">
        <f>ramping_data!B9</f>
        <v>1</v>
      </c>
      <c r="D9">
        <f>ramping_data!C9</f>
        <v>0</v>
      </c>
      <c r="E9">
        <f>ramping_data!D9</f>
        <v>1</v>
      </c>
      <c r="F9">
        <f>ramping_data!E9</f>
        <v>0</v>
      </c>
      <c r="G9">
        <f>ramping_data!F9</f>
        <v>1</v>
      </c>
      <c r="H9">
        <f>ramping_data!G9</f>
        <v>1</v>
      </c>
      <c r="I9">
        <f>ramping_data!H9</f>
        <v>0.2</v>
      </c>
      <c r="J9">
        <f>ramping_data!I9</f>
        <v>1.8</v>
      </c>
      <c r="K9">
        <f>ramping_data!J9</f>
        <v>1.8</v>
      </c>
      <c r="L9">
        <f>ramping_data!K9</f>
        <v>58</v>
      </c>
      <c r="M9">
        <f>ramping_data!L9</f>
        <v>17.5</v>
      </c>
    </row>
    <row r="10" spans="1:13" x14ac:dyDescent="0.25">
      <c r="A10" t="str">
        <f>$A$1&amp;"_geothermal"</f>
        <v>BAL_geothermal</v>
      </c>
      <c r="B10" t="s">
        <v>10</v>
      </c>
      <c r="C10">
        <f>ramping_data!B10</f>
        <v>1</v>
      </c>
      <c r="D10">
        <f>ramping_data!C10</f>
        <v>0</v>
      </c>
      <c r="E10">
        <f>ramping_data!D10</f>
        <v>1</v>
      </c>
      <c r="F10">
        <f>ramping_data!E10</f>
        <v>0</v>
      </c>
      <c r="G10">
        <f>ramping_data!F10</f>
        <v>1</v>
      </c>
      <c r="H10">
        <f>ramping_data!G10</f>
        <v>1</v>
      </c>
      <c r="I10">
        <f>ramping_data!H10</f>
        <v>0</v>
      </c>
      <c r="J10">
        <f>ramping_data!I10</f>
        <v>0</v>
      </c>
      <c r="K10">
        <f>ramping_data!J10</f>
        <v>0</v>
      </c>
      <c r="L10">
        <f>ramping_data!K10</f>
        <v>0</v>
      </c>
      <c r="M10">
        <f>ramping_data!L10</f>
        <v>0</v>
      </c>
    </row>
    <row r="11" spans="1:13" x14ac:dyDescent="0.25">
      <c r="A11" t="str">
        <f>$A$1&amp;"_hydro-pumped"</f>
        <v>BAL_hydro-pumped</v>
      </c>
      <c r="B11" t="s">
        <v>11</v>
      </c>
      <c r="C11">
        <f>ramping_data!B11</f>
        <v>1</v>
      </c>
      <c r="D11">
        <f>ramping_data!C11</f>
        <v>0</v>
      </c>
      <c r="E11">
        <f>ramping_data!D11</f>
        <v>1</v>
      </c>
      <c r="F11">
        <f>ramping_data!E11</f>
        <v>0</v>
      </c>
      <c r="G11">
        <f>ramping_data!F11</f>
        <v>1</v>
      </c>
      <c r="H11">
        <f>ramping_data!G11</f>
        <v>1</v>
      </c>
      <c r="I11">
        <f>ramping_data!H11</f>
        <v>0.3</v>
      </c>
      <c r="J11">
        <f>ramping_data!I11</f>
        <v>0</v>
      </c>
      <c r="K11">
        <f>ramping_data!J11</f>
        <v>0</v>
      </c>
      <c r="L11">
        <f>ramping_data!K11</f>
        <v>2.5</v>
      </c>
      <c r="M11">
        <f>ramping_data!L11</f>
        <v>0.25</v>
      </c>
    </row>
    <row r="12" spans="1:13" x14ac:dyDescent="0.25">
      <c r="A12" t="str">
        <f>$A$1&amp;"_hydro-ror"</f>
        <v>BAL_hydro-ror</v>
      </c>
      <c r="B12" t="s">
        <v>12</v>
      </c>
      <c r="C12">
        <f>ramping_data!B12</f>
        <v>1</v>
      </c>
      <c r="D12">
        <f>ramping_data!C12</f>
        <v>0</v>
      </c>
      <c r="E12">
        <f>ramping_data!D12</f>
        <v>1</v>
      </c>
      <c r="F12">
        <f>ramping_data!E12</f>
        <v>0</v>
      </c>
      <c r="G12">
        <f>ramping_data!F12</f>
        <v>1</v>
      </c>
      <c r="H12">
        <f>ramping_data!G12</f>
        <v>1</v>
      </c>
      <c r="I12">
        <f>ramping_data!H12</f>
        <v>0</v>
      </c>
      <c r="J12">
        <f>ramping_data!I12</f>
        <v>0</v>
      </c>
      <c r="K12">
        <f>ramping_data!J12</f>
        <v>0</v>
      </c>
      <c r="L12">
        <f>ramping_data!K12</f>
        <v>2.5</v>
      </c>
      <c r="M12">
        <f>ramping_data!L12</f>
        <v>0.25</v>
      </c>
    </row>
    <row r="13" spans="1:13" x14ac:dyDescent="0.25">
      <c r="A13" t="str">
        <f>$A$1&amp;"_marine"</f>
        <v>BAL_marine</v>
      </c>
      <c r="B13" t="s">
        <v>13</v>
      </c>
      <c r="C13">
        <f>ramping_data!B13</f>
        <v>1</v>
      </c>
      <c r="D13">
        <f>ramping_data!C13</f>
        <v>0</v>
      </c>
      <c r="E13">
        <f>ramping_data!D13</f>
        <v>1</v>
      </c>
      <c r="F13">
        <f>ramping_data!E13</f>
        <v>0</v>
      </c>
      <c r="G13">
        <f>ramping_data!F13</f>
        <v>1</v>
      </c>
      <c r="H13">
        <f>ramping_data!G13</f>
        <v>1</v>
      </c>
      <c r="I13">
        <f>ramping_data!H13</f>
        <v>0</v>
      </c>
      <c r="J13">
        <f>ramping_data!I13</f>
        <v>0</v>
      </c>
      <c r="K13">
        <f>ramping_data!J13</f>
        <v>0</v>
      </c>
      <c r="L13">
        <f>ramping_data!K13</f>
        <v>0</v>
      </c>
      <c r="M13">
        <f>ramping_data!L13</f>
        <v>0</v>
      </c>
    </row>
    <row r="14" spans="1:13" x14ac:dyDescent="0.25">
      <c r="A14" t="str">
        <f>$A$1&amp;"_nuclear"</f>
        <v>BAL_nuclear</v>
      </c>
      <c r="B14" t="s">
        <v>14</v>
      </c>
      <c r="C14">
        <f>ramping_data!B14</f>
        <v>1</v>
      </c>
      <c r="D14">
        <f>ramping_data!C14</f>
        <v>0</v>
      </c>
      <c r="E14">
        <f>ramping_data!D14</f>
        <v>0.05</v>
      </c>
      <c r="F14">
        <f>ramping_data!E14</f>
        <v>0</v>
      </c>
      <c r="G14">
        <f>ramping_data!F14</f>
        <v>0.15</v>
      </c>
      <c r="H14">
        <f>ramping_data!G14</f>
        <v>0.15</v>
      </c>
      <c r="I14">
        <f>ramping_data!H14</f>
        <v>0.5</v>
      </c>
      <c r="J14">
        <f>ramping_data!I14</f>
        <v>0</v>
      </c>
      <c r="K14">
        <f>ramping_data!J14</f>
        <v>0</v>
      </c>
      <c r="L14">
        <f>ramping_data!K14</f>
        <v>35</v>
      </c>
      <c r="M14">
        <f>ramping_data!L14</f>
        <v>1000</v>
      </c>
    </row>
    <row r="15" spans="1:13" x14ac:dyDescent="0.25">
      <c r="A15" t="str">
        <f>$A$1&amp;"_other"</f>
        <v>BAL_other</v>
      </c>
      <c r="B15" t="s">
        <v>15</v>
      </c>
      <c r="C15">
        <f>ramping_data!B15</f>
        <v>1</v>
      </c>
      <c r="D15">
        <f>ramping_data!C15</f>
        <v>0</v>
      </c>
      <c r="E15">
        <f>ramping_data!D15</f>
        <v>1</v>
      </c>
      <c r="F15">
        <f>ramping_data!E15</f>
        <v>0</v>
      </c>
      <c r="G15">
        <f>ramping_data!F15</f>
        <v>1</v>
      </c>
      <c r="H15">
        <f>ramping_data!G15</f>
        <v>1</v>
      </c>
      <c r="I15">
        <f>ramping_data!H15</f>
        <v>0</v>
      </c>
      <c r="J15">
        <f>ramping_data!I15</f>
        <v>1</v>
      </c>
      <c r="K15">
        <f>ramping_data!J15</f>
        <v>1</v>
      </c>
      <c r="L15">
        <f>ramping_data!K15</f>
        <v>0</v>
      </c>
      <c r="M15">
        <f>ramping_data!L15</f>
        <v>0</v>
      </c>
    </row>
    <row r="16" spans="1:13" x14ac:dyDescent="0.25">
      <c r="A16" t="str">
        <f>$A$1&amp;"_other-ren"</f>
        <v>BAL_other-ren</v>
      </c>
      <c r="B16" t="s">
        <v>16</v>
      </c>
      <c r="C16">
        <f>ramping_data!B16</f>
        <v>1</v>
      </c>
      <c r="D16">
        <f>ramping_data!C16</f>
        <v>0</v>
      </c>
      <c r="E16">
        <f>ramping_data!D16</f>
        <v>1</v>
      </c>
      <c r="F16">
        <f>ramping_data!E16</f>
        <v>0</v>
      </c>
      <c r="G16">
        <f>ramping_data!F16</f>
        <v>1</v>
      </c>
      <c r="H16">
        <f>ramping_data!G16</f>
        <v>1</v>
      </c>
      <c r="I16">
        <f>ramping_data!H16</f>
        <v>0</v>
      </c>
      <c r="J16">
        <f>ramping_data!I16</f>
        <v>0</v>
      </c>
      <c r="K16">
        <f>ramping_data!J16</f>
        <v>0</v>
      </c>
      <c r="L16">
        <f>ramping_data!K16</f>
        <v>0</v>
      </c>
      <c r="M16">
        <f>ramping_data!L16</f>
        <v>0</v>
      </c>
    </row>
    <row r="17" spans="1:13" x14ac:dyDescent="0.25">
      <c r="A17" t="str">
        <f>$A$1&amp;"_solar"</f>
        <v>BAL_solar</v>
      </c>
      <c r="B17" t="s">
        <v>17</v>
      </c>
      <c r="C17">
        <f>ramping_data!B17</f>
        <v>1</v>
      </c>
      <c r="D17">
        <f>ramping_data!C17</f>
        <v>0</v>
      </c>
      <c r="E17">
        <f>ramping_data!D17</f>
        <v>1</v>
      </c>
      <c r="F17">
        <f>ramping_data!E17</f>
        <v>0</v>
      </c>
      <c r="G17">
        <f>ramping_data!F17</f>
        <v>1</v>
      </c>
      <c r="H17">
        <f>ramping_data!G17</f>
        <v>1</v>
      </c>
      <c r="I17">
        <f>ramping_data!H17</f>
        <v>0</v>
      </c>
      <c r="J17">
        <f>ramping_data!I17</f>
        <v>0</v>
      </c>
      <c r="K17">
        <f>ramping_data!J17</f>
        <v>0</v>
      </c>
      <c r="L17">
        <f>ramping_data!K17</f>
        <v>0</v>
      </c>
      <c r="M17">
        <f>ramping_data!L17</f>
        <v>0</v>
      </c>
    </row>
    <row r="18" spans="1:13" x14ac:dyDescent="0.25">
      <c r="A18" t="str">
        <f>$A$1&amp;"_waste"</f>
        <v>BAL_waste</v>
      </c>
      <c r="B18" t="s">
        <v>18</v>
      </c>
      <c r="C18">
        <f>ramping_data!B18</f>
        <v>1</v>
      </c>
      <c r="D18">
        <f>ramping_data!C18</f>
        <v>0</v>
      </c>
      <c r="E18">
        <f>ramping_data!D18</f>
        <v>1</v>
      </c>
      <c r="F18">
        <f>ramping_data!E18</f>
        <v>0</v>
      </c>
      <c r="G18">
        <f>ramping_data!F18</f>
        <v>1</v>
      </c>
      <c r="H18">
        <f>ramping_data!G18</f>
        <v>1</v>
      </c>
      <c r="I18">
        <f>ramping_data!H18</f>
        <v>0.2</v>
      </c>
      <c r="J18">
        <f>ramping_data!I18</f>
        <v>1.8</v>
      </c>
      <c r="K18">
        <f>ramping_data!J18</f>
        <v>1.8</v>
      </c>
      <c r="L18">
        <f>ramping_data!K18</f>
        <v>36</v>
      </c>
      <c r="M18">
        <f>ramping_data!L18</f>
        <v>17.5</v>
      </c>
    </row>
    <row r="19" spans="1:13" x14ac:dyDescent="0.25">
      <c r="A19" t="str">
        <f>$A$1&amp;"_wind-off"</f>
        <v>BAL_wind-off</v>
      </c>
      <c r="B19" t="s">
        <v>19</v>
      </c>
      <c r="C19">
        <f>ramping_data!B19</f>
        <v>1</v>
      </c>
      <c r="D19">
        <f>ramping_data!C19</f>
        <v>0</v>
      </c>
      <c r="E19">
        <f>ramping_data!D19</f>
        <v>1</v>
      </c>
      <c r="F19">
        <f>ramping_data!E19</f>
        <v>0</v>
      </c>
      <c r="G19">
        <f>ramping_data!F19</f>
        <v>1</v>
      </c>
      <c r="H19">
        <f>ramping_data!G19</f>
        <v>1</v>
      </c>
      <c r="I19">
        <f>ramping_data!H19</f>
        <v>0</v>
      </c>
      <c r="J19">
        <f>ramping_data!I19</f>
        <v>0</v>
      </c>
      <c r="K19">
        <f>ramping_data!J19</f>
        <v>0</v>
      </c>
      <c r="L19">
        <f>ramping_data!K19</f>
        <v>0</v>
      </c>
      <c r="M19">
        <f>ramping_data!L19</f>
        <v>0</v>
      </c>
    </row>
    <row r="20" spans="1:13" x14ac:dyDescent="0.25">
      <c r="A20" t="str">
        <f>$A$1&amp;"_wind-on"</f>
        <v>BAL_wind-on</v>
      </c>
      <c r="B20" t="s">
        <v>20</v>
      </c>
      <c r="C20">
        <f>ramping_data!B20</f>
        <v>1</v>
      </c>
      <c r="D20">
        <f>ramping_data!C20</f>
        <v>0</v>
      </c>
      <c r="E20">
        <f>ramping_data!D20</f>
        <v>1</v>
      </c>
      <c r="F20">
        <f>ramping_data!E20</f>
        <v>0</v>
      </c>
      <c r="G20">
        <f>ramping_data!F20</f>
        <v>1</v>
      </c>
      <c r="H20">
        <f>ramping_data!G20</f>
        <v>1</v>
      </c>
      <c r="I20">
        <f>ramping_data!H20</f>
        <v>0</v>
      </c>
      <c r="J20">
        <f>ramping_data!I20</f>
        <v>0</v>
      </c>
      <c r="K20">
        <f>ramping_data!J20</f>
        <v>0</v>
      </c>
      <c r="L20">
        <f>ramping_data!K20</f>
        <v>0</v>
      </c>
      <c r="M20">
        <f>ramping_data!L20</f>
        <v>0</v>
      </c>
    </row>
    <row r="21" spans="1:13" x14ac:dyDescent="0.25">
      <c r="A21" t="str">
        <f>$A$1&amp;"_hydro-reservoir"</f>
        <v>BAL_hydro-reservoir</v>
      </c>
      <c r="B21" t="s">
        <v>27</v>
      </c>
      <c r="C21">
        <f>ramping_data!B21</f>
        <v>1</v>
      </c>
      <c r="D21">
        <f>ramping_data!C21</f>
        <v>0</v>
      </c>
      <c r="E21">
        <f>ramping_data!D21</f>
        <v>0.4</v>
      </c>
      <c r="F21">
        <f>ramping_data!E21</f>
        <v>0</v>
      </c>
      <c r="G21">
        <f>ramping_data!F21</f>
        <v>1</v>
      </c>
      <c r="H21">
        <f>ramping_data!G21</f>
        <v>1</v>
      </c>
      <c r="I21">
        <f>ramping_data!H21</f>
        <v>0.3</v>
      </c>
      <c r="J21">
        <f>ramping_data!I21</f>
        <v>0</v>
      </c>
      <c r="K21">
        <f>ramping_data!J21</f>
        <v>0</v>
      </c>
      <c r="L21">
        <f>ramping_data!K21</f>
        <v>2.5</v>
      </c>
      <c r="M21">
        <f>ramping_data!L21</f>
        <v>0.25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C386-88C9-544E-99C3-482192C10718}">
  <dimension ref="A1:M21"/>
  <sheetViews>
    <sheetView workbookViewId="0">
      <selection activeCell="C2" sqref="C2:M21"/>
    </sheetView>
  </sheetViews>
  <sheetFormatPr defaultColWidth="11" defaultRowHeight="15.75" x14ac:dyDescent="0.25"/>
  <cols>
    <col min="1" max="1" width="32.5" bestFit="1" customWidth="1"/>
    <col min="2" max="2" width="28.625" bestFit="1" customWidth="1"/>
    <col min="3" max="3" width="19.125" bestFit="1" customWidth="1"/>
    <col min="4" max="4" width="18.875" bestFit="1" customWidth="1"/>
    <col min="5" max="5" width="18" bestFit="1" customWidth="1"/>
    <col min="6" max="6" width="17.625" bestFit="1" customWidth="1"/>
    <col min="7" max="7" width="13.375" bestFit="1" customWidth="1"/>
    <col min="8" max="8" width="15.875" bestFit="1" customWidth="1"/>
    <col min="9" max="9" width="23.5" bestFit="1" customWidth="1"/>
    <col min="10" max="10" width="12.875" bestFit="1" customWidth="1"/>
    <col min="11" max="11" width="15.375" bestFit="1" customWidth="1"/>
    <col min="12" max="12" width="12.375" bestFit="1" customWidth="1"/>
    <col min="13" max="13" width="14.5" bestFit="1" customWidth="1"/>
    <col min="14" max="14" width="28.625" bestFit="1" customWidth="1"/>
  </cols>
  <sheetData>
    <row r="1" spans="1:13" x14ac:dyDescent="0.25">
      <c r="A1" t="s">
        <v>29</v>
      </c>
      <c r="B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1" t="s">
        <v>28</v>
      </c>
      <c r="J1" s="1" t="s">
        <v>33</v>
      </c>
      <c r="K1" s="1" t="s">
        <v>34</v>
      </c>
      <c r="L1" s="8" t="s">
        <v>35</v>
      </c>
      <c r="M1" s="8" t="s">
        <v>36</v>
      </c>
    </row>
    <row r="2" spans="1:13" x14ac:dyDescent="0.25">
      <c r="A2" t="str">
        <f>$A$1&amp;"_biomass"</f>
        <v>DEN_biomass</v>
      </c>
      <c r="B2" t="s">
        <v>2</v>
      </c>
      <c r="C2">
        <f>ramping_data!B2</f>
        <v>1</v>
      </c>
      <c r="D2">
        <f>ramping_data!C2</f>
        <v>0</v>
      </c>
      <c r="E2">
        <f>ramping_data!D2</f>
        <v>1</v>
      </c>
      <c r="F2">
        <f>ramping_data!E2</f>
        <v>0</v>
      </c>
      <c r="G2">
        <f>ramping_data!F2</f>
        <v>1</v>
      </c>
      <c r="H2">
        <f>ramping_data!G2</f>
        <v>1</v>
      </c>
      <c r="I2">
        <f>ramping_data!H2</f>
        <v>0.2</v>
      </c>
      <c r="J2">
        <f>ramping_data!I2</f>
        <v>1.8</v>
      </c>
      <c r="K2">
        <f>ramping_data!J2</f>
        <v>1.8</v>
      </c>
      <c r="L2">
        <f>ramping_data!K2</f>
        <v>36</v>
      </c>
      <c r="M2">
        <f>ramping_data!L2</f>
        <v>17.5</v>
      </c>
    </row>
    <row r="3" spans="1:13" x14ac:dyDescent="0.25">
      <c r="A3" t="str">
        <f>$A$1&amp;"_brown-coal_lignite"</f>
        <v>DEN_brown-coal_lignite</v>
      </c>
      <c r="B3" t="s">
        <v>3</v>
      </c>
      <c r="C3">
        <f>ramping_data!B3</f>
        <v>1</v>
      </c>
      <c r="D3">
        <f>ramping_data!C3</f>
        <v>0</v>
      </c>
      <c r="E3">
        <f>ramping_data!D3</f>
        <v>0.5</v>
      </c>
      <c r="F3">
        <f>ramping_data!E3</f>
        <v>0</v>
      </c>
      <c r="G3">
        <f>ramping_data!F3</f>
        <v>0.5</v>
      </c>
      <c r="H3">
        <f>ramping_data!G3</f>
        <v>0.5</v>
      </c>
      <c r="I3">
        <f>ramping_data!H3</f>
        <v>0.4</v>
      </c>
      <c r="J3">
        <f>ramping_data!I3</f>
        <v>1.8</v>
      </c>
      <c r="K3">
        <f>ramping_data!J3</f>
        <v>1.8</v>
      </c>
      <c r="L3">
        <f>ramping_data!K3</f>
        <v>58</v>
      </c>
      <c r="M3">
        <f>ramping_data!L3</f>
        <v>17.5</v>
      </c>
    </row>
    <row r="4" spans="1:13" x14ac:dyDescent="0.25">
      <c r="A4" t="str">
        <f>$A$1&amp;"_gas-coal-derived"</f>
        <v>DEN_gas-coal-derived</v>
      </c>
      <c r="B4" t="s">
        <v>4</v>
      </c>
      <c r="C4">
        <f>ramping_data!B4</f>
        <v>1</v>
      </c>
      <c r="D4">
        <f>ramping_data!C4</f>
        <v>0</v>
      </c>
      <c r="E4">
        <f>ramping_data!D4</f>
        <v>0.5</v>
      </c>
      <c r="F4">
        <f>ramping_data!E4</f>
        <v>0</v>
      </c>
      <c r="G4">
        <f>ramping_data!F4</f>
        <v>0.5</v>
      </c>
      <c r="H4">
        <f>ramping_data!G4</f>
        <v>0.5</v>
      </c>
      <c r="I4">
        <f>ramping_data!H4</f>
        <v>0.4</v>
      </c>
      <c r="J4">
        <f>ramping_data!I4</f>
        <v>0.52500000000000002</v>
      </c>
      <c r="K4">
        <f>ramping_data!J4</f>
        <v>0.52500000000000002</v>
      </c>
      <c r="L4">
        <f>ramping_data!K4</f>
        <v>85</v>
      </c>
      <c r="M4">
        <f>ramping_data!L4</f>
        <v>8.5</v>
      </c>
    </row>
    <row r="5" spans="1:13" x14ac:dyDescent="0.25">
      <c r="A5" t="str">
        <f>$A$1&amp;"_gas"</f>
        <v>DEN_gas</v>
      </c>
      <c r="B5" t="s">
        <v>5</v>
      </c>
      <c r="C5">
        <f>ramping_data!B5</f>
        <v>1</v>
      </c>
      <c r="D5">
        <f>ramping_data!C5</f>
        <v>0</v>
      </c>
      <c r="E5">
        <f>ramping_data!D5</f>
        <v>0.5</v>
      </c>
      <c r="F5">
        <f>ramping_data!E5</f>
        <v>0</v>
      </c>
      <c r="G5">
        <f>ramping_data!F5</f>
        <v>0.5</v>
      </c>
      <c r="H5">
        <f>ramping_data!G5</f>
        <v>0.5</v>
      </c>
      <c r="I5">
        <f>ramping_data!H5</f>
        <v>0.4</v>
      </c>
      <c r="J5">
        <f>ramping_data!I5</f>
        <v>0.52500000000000002</v>
      </c>
      <c r="K5">
        <f>ramping_data!J5</f>
        <v>0.52500000000000002</v>
      </c>
      <c r="L5">
        <f>ramping_data!K5</f>
        <v>85</v>
      </c>
      <c r="M5">
        <f>ramping_data!L5</f>
        <v>8.5</v>
      </c>
    </row>
    <row r="6" spans="1:13" x14ac:dyDescent="0.25">
      <c r="A6" t="str">
        <f>$A$1&amp;"_hard-coal"</f>
        <v>DEN_hard-coal</v>
      </c>
      <c r="B6" t="s">
        <v>6</v>
      </c>
      <c r="C6">
        <f>ramping_data!B6</f>
        <v>1</v>
      </c>
      <c r="D6">
        <f>ramping_data!C6</f>
        <v>0</v>
      </c>
      <c r="E6">
        <f>ramping_data!D6</f>
        <v>0.3</v>
      </c>
      <c r="F6">
        <f>ramping_data!E6</f>
        <v>0</v>
      </c>
      <c r="G6">
        <f>ramping_data!F6</f>
        <v>0.5</v>
      </c>
      <c r="H6">
        <f>ramping_data!G6</f>
        <v>0.5</v>
      </c>
      <c r="I6">
        <f>ramping_data!H6</f>
        <v>0.25</v>
      </c>
      <c r="J6">
        <f>ramping_data!I6</f>
        <v>1.8</v>
      </c>
      <c r="K6">
        <f>ramping_data!J6</f>
        <v>1.8</v>
      </c>
      <c r="L6">
        <f>ramping_data!K6</f>
        <v>35</v>
      </c>
      <c r="M6">
        <f>ramping_data!L6</f>
        <v>17.5</v>
      </c>
    </row>
    <row r="7" spans="1:13" x14ac:dyDescent="0.25">
      <c r="A7" t="str">
        <f>$A$1&amp;"_oil"</f>
        <v>DEN_oil</v>
      </c>
      <c r="B7" t="s">
        <v>7</v>
      </c>
      <c r="C7">
        <f>ramping_data!B7</f>
        <v>1</v>
      </c>
      <c r="D7">
        <f>ramping_data!C7</f>
        <v>0</v>
      </c>
      <c r="E7">
        <f>ramping_data!D7</f>
        <v>1</v>
      </c>
      <c r="F7">
        <f>ramping_data!E7</f>
        <v>0</v>
      </c>
      <c r="G7">
        <f>ramping_data!F7</f>
        <v>1</v>
      </c>
      <c r="H7">
        <f>ramping_data!G7</f>
        <v>1</v>
      </c>
      <c r="I7">
        <f>ramping_data!H7</f>
        <v>0.3</v>
      </c>
      <c r="J7">
        <f>ramping_data!I7</f>
        <v>1.8</v>
      </c>
      <c r="K7">
        <f>ramping_data!J7</f>
        <v>1.8</v>
      </c>
      <c r="L7">
        <f>ramping_data!K7</f>
        <v>46</v>
      </c>
      <c r="M7">
        <f>ramping_data!L7</f>
        <v>17.5</v>
      </c>
    </row>
    <row r="8" spans="1:13" x14ac:dyDescent="0.25">
      <c r="A8" t="str">
        <f>$A$1&amp;"_oil-shale"</f>
        <v>DEN_oil-shale</v>
      </c>
      <c r="B8" t="s">
        <v>8</v>
      </c>
      <c r="C8">
        <f>ramping_data!B8</f>
        <v>1</v>
      </c>
      <c r="D8">
        <f>ramping_data!C8</f>
        <v>0</v>
      </c>
      <c r="E8">
        <f>ramping_data!D8</f>
        <v>1</v>
      </c>
      <c r="F8">
        <f>ramping_data!E8</f>
        <v>0</v>
      </c>
      <c r="G8">
        <f>ramping_data!F8</f>
        <v>1</v>
      </c>
      <c r="H8">
        <f>ramping_data!G8</f>
        <v>1</v>
      </c>
      <c r="I8">
        <f>ramping_data!H8</f>
        <v>0.3</v>
      </c>
      <c r="J8">
        <f>ramping_data!I8</f>
        <v>1.8</v>
      </c>
      <c r="K8">
        <f>ramping_data!J8</f>
        <v>1.8</v>
      </c>
      <c r="L8">
        <f>ramping_data!K8</f>
        <v>46</v>
      </c>
      <c r="M8">
        <f>ramping_data!L8</f>
        <v>17.5</v>
      </c>
    </row>
    <row r="9" spans="1:13" x14ac:dyDescent="0.25">
      <c r="A9" t="str">
        <f>$A$1&amp;"_peat"</f>
        <v>DEN_peat</v>
      </c>
      <c r="B9" t="s">
        <v>9</v>
      </c>
      <c r="C9">
        <f>ramping_data!B9</f>
        <v>1</v>
      </c>
      <c r="D9">
        <f>ramping_data!C9</f>
        <v>0</v>
      </c>
      <c r="E9">
        <f>ramping_data!D9</f>
        <v>1</v>
      </c>
      <c r="F9">
        <f>ramping_data!E9</f>
        <v>0</v>
      </c>
      <c r="G9">
        <f>ramping_data!F9</f>
        <v>1</v>
      </c>
      <c r="H9">
        <f>ramping_data!G9</f>
        <v>1</v>
      </c>
      <c r="I9">
        <f>ramping_data!H9</f>
        <v>0.2</v>
      </c>
      <c r="J9">
        <f>ramping_data!I9</f>
        <v>1.8</v>
      </c>
      <c r="K9">
        <f>ramping_data!J9</f>
        <v>1.8</v>
      </c>
      <c r="L9">
        <f>ramping_data!K9</f>
        <v>58</v>
      </c>
      <c r="M9">
        <f>ramping_data!L9</f>
        <v>17.5</v>
      </c>
    </row>
    <row r="10" spans="1:13" x14ac:dyDescent="0.25">
      <c r="A10" t="str">
        <f>$A$1&amp;"_geothermal"</f>
        <v>DEN_geothermal</v>
      </c>
      <c r="B10" t="s">
        <v>10</v>
      </c>
      <c r="C10">
        <f>ramping_data!B10</f>
        <v>1</v>
      </c>
      <c r="D10">
        <f>ramping_data!C10</f>
        <v>0</v>
      </c>
      <c r="E10">
        <f>ramping_data!D10</f>
        <v>1</v>
      </c>
      <c r="F10">
        <f>ramping_data!E10</f>
        <v>0</v>
      </c>
      <c r="G10">
        <f>ramping_data!F10</f>
        <v>1</v>
      </c>
      <c r="H10">
        <f>ramping_data!G10</f>
        <v>1</v>
      </c>
      <c r="I10">
        <f>ramping_data!H10</f>
        <v>0</v>
      </c>
      <c r="J10">
        <f>ramping_data!I10</f>
        <v>0</v>
      </c>
      <c r="K10">
        <f>ramping_data!J10</f>
        <v>0</v>
      </c>
      <c r="L10">
        <f>ramping_data!K10</f>
        <v>0</v>
      </c>
      <c r="M10">
        <f>ramping_data!L10</f>
        <v>0</v>
      </c>
    </row>
    <row r="11" spans="1:13" x14ac:dyDescent="0.25">
      <c r="A11" t="str">
        <f>$A$1&amp;"_hydro-pumped"</f>
        <v>DEN_hydro-pumped</v>
      </c>
      <c r="B11" t="s">
        <v>11</v>
      </c>
      <c r="C11">
        <f>ramping_data!B11</f>
        <v>1</v>
      </c>
      <c r="D11">
        <f>ramping_data!C11</f>
        <v>0</v>
      </c>
      <c r="E11">
        <f>ramping_data!D11</f>
        <v>1</v>
      </c>
      <c r="F11">
        <f>ramping_data!E11</f>
        <v>0</v>
      </c>
      <c r="G11">
        <f>ramping_data!F11</f>
        <v>1</v>
      </c>
      <c r="H11">
        <f>ramping_data!G11</f>
        <v>1</v>
      </c>
      <c r="I11">
        <f>ramping_data!H11</f>
        <v>0.3</v>
      </c>
      <c r="J11">
        <f>ramping_data!I11</f>
        <v>0</v>
      </c>
      <c r="K11">
        <f>ramping_data!J11</f>
        <v>0</v>
      </c>
      <c r="L11">
        <f>ramping_data!K11</f>
        <v>2.5</v>
      </c>
      <c r="M11">
        <f>ramping_data!L11</f>
        <v>0.25</v>
      </c>
    </row>
    <row r="12" spans="1:13" x14ac:dyDescent="0.25">
      <c r="A12" t="str">
        <f>$A$1&amp;"_hydro-ror"</f>
        <v>DEN_hydro-ror</v>
      </c>
      <c r="B12" t="s">
        <v>12</v>
      </c>
      <c r="C12">
        <f>ramping_data!B12</f>
        <v>1</v>
      </c>
      <c r="D12">
        <f>ramping_data!C12</f>
        <v>0</v>
      </c>
      <c r="E12">
        <f>ramping_data!D12</f>
        <v>1</v>
      </c>
      <c r="F12">
        <f>ramping_data!E12</f>
        <v>0</v>
      </c>
      <c r="G12">
        <f>ramping_data!F12</f>
        <v>1</v>
      </c>
      <c r="H12">
        <f>ramping_data!G12</f>
        <v>1</v>
      </c>
      <c r="I12">
        <f>ramping_data!H12</f>
        <v>0</v>
      </c>
      <c r="J12">
        <f>ramping_data!I12</f>
        <v>0</v>
      </c>
      <c r="K12">
        <f>ramping_data!J12</f>
        <v>0</v>
      </c>
      <c r="L12">
        <f>ramping_data!K12</f>
        <v>2.5</v>
      </c>
      <c r="M12">
        <f>ramping_data!L12</f>
        <v>0.25</v>
      </c>
    </row>
    <row r="13" spans="1:13" x14ac:dyDescent="0.25">
      <c r="A13" t="str">
        <f>$A$1&amp;"_marine"</f>
        <v>DEN_marine</v>
      </c>
      <c r="B13" t="s">
        <v>13</v>
      </c>
      <c r="C13">
        <f>ramping_data!B13</f>
        <v>1</v>
      </c>
      <c r="D13">
        <f>ramping_data!C13</f>
        <v>0</v>
      </c>
      <c r="E13">
        <f>ramping_data!D13</f>
        <v>1</v>
      </c>
      <c r="F13">
        <f>ramping_data!E13</f>
        <v>0</v>
      </c>
      <c r="G13">
        <f>ramping_data!F13</f>
        <v>1</v>
      </c>
      <c r="H13">
        <f>ramping_data!G13</f>
        <v>1</v>
      </c>
      <c r="I13">
        <f>ramping_data!H13</f>
        <v>0</v>
      </c>
      <c r="J13">
        <f>ramping_data!I13</f>
        <v>0</v>
      </c>
      <c r="K13">
        <f>ramping_data!J13</f>
        <v>0</v>
      </c>
      <c r="L13">
        <f>ramping_data!K13</f>
        <v>0</v>
      </c>
      <c r="M13">
        <f>ramping_data!L13</f>
        <v>0</v>
      </c>
    </row>
    <row r="14" spans="1:13" x14ac:dyDescent="0.25">
      <c r="A14" t="str">
        <f>$A$1&amp;"_nuclear"</f>
        <v>DEN_nuclear</v>
      </c>
      <c r="B14" t="s">
        <v>14</v>
      </c>
      <c r="C14">
        <f>ramping_data!B14</f>
        <v>1</v>
      </c>
      <c r="D14">
        <f>ramping_data!C14</f>
        <v>0</v>
      </c>
      <c r="E14">
        <f>ramping_data!D14</f>
        <v>0.05</v>
      </c>
      <c r="F14">
        <f>ramping_data!E14</f>
        <v>0</v>
      </c>
      <c r="G14">
        <f>ramping_data!F14</f>
        <v>0.15</v>
      </c>
      <c r="H14">
        <f>ramping_data!G14</f>
        <v>0.15</v>
      </c>
      <c r="I14">
        <f>ramping_data!H14</f>
        <v>0.5</v>
      </c>
      <c r="J14">
        <f>ramping_data!I14</f>
        <v>0</v>
      </c>
      <c r="K14">
        <f>ramping_data!J14</f>
        <v>0</v>
      </c>
      <c r="L14">
        <f>ramping_data!K14</f>
        <v>35</v>
      </c>
      <c r="M14">
        <f>ramping_data!L14</f>
        <v>1000</v>
      </c>
    </row>
    <row r="15" spans="1:13" x14ac:dyDescent="0.25">
      <c r="A15" t="str">
        <f>$A$1&amp;"_other"</f>
        <v>DEN_other</v>
      </c>
      <c r="B15" t="s">
        <v>15</v>
      </c>
      <c r="C15">
        <f>ramping_data!B15</f>
        <v>1</v>
      </c>
      <c r="D15">
        <f>ramping_data!C15</f>
        <v>0</v>
      </c>
      <c r="E15">
        <f>ramping_data!D15</f>
        <v>1</v>
      </c>
      <c r="F15">
        <f>ramping_data!E15</f>
        <v>0</v>
      </c>
      <c r="G15">
        <f>ramping_data!F15</f>
        <v>1</v>
      </c>
      <c r="H15">
        <f>ramping_data!G15</f>
        <v>1</v>
      </c>
      <c r="I15">
        <f>ramping_data!H15</f>
        <v>0</v>
      </c>
      <c r="J15">
        <f>ramping_data!I15</f>
        <v>1</v>
      </c>
      <c r="K15">
        <f>ramping_data!J15</f>
        <v>1</v>
      </c>
      <c r="L15">
        <f>ramping_data!K15</f>
        <v>0</v>
      </c>
      <c r="M15">
        <f>ramping_data!L15</f>
        <v>0</v>
      </c>
    </row>
    <row r="16" spans="1:13" x14ac:dyDescent="0.25">
      <c r="A16" t="str">
        <f>$A$1&amp;"_other-ren"</f>
        <v>DEN_other-ren</v>
      </c>
      <c r="B16" t="s">
        <v>16</v>
      </c>
      <c r="C16">
        <f>ramping_data!B16</f>
        <v>1</v>
      </c>
      <c r="D16">
        <f>ramping_data!C16</f>
        <v>0</v>
      </c>
      <c r="E16">
        <f>ramping_data!D16</f>
        <v>1</v>
      </c>
      <c r="F16">
        <f>ramping_data!E16</f>
        <v>0</v>
      </c>
      <c r="G16">
        <f>ramping_data!F16</f>
        <v>1</v>
      </c>
      <c r="H16">
        <f>ramping_data!G16</f>
        <v>1</v>
      </c>
      <c r="I16">
        <f>ramping_data!H16</f>
        <v>0</v>
      </c>
      <c r="J16">
        <f>ramping_data!I16</f>
        <v>0</v>
      </c>
      <c r="K16">
        <f>ramping_data!J16</f>
        <v>0</v>
      </c>
      <c r="L16">
        <f>ramping_data!K16</f>
        <v>0</v>
      </c>
      <c r="M16">
        <f>ramping_data!L16</f>
        <v>0</v>
      </c>
    </row>
    <row r="17" spans="1:13" x14ac:dyDescent="0.25">
      <c r="A17" t="str">
        <f>$A$1&amp;"_solar"</f>
        <v>DEN_solar</v>
      </c>
      <c r="B17" t="s">
        <v>17</v>
      </c>
      <c r="C17">
        <f>ramping_data!B17</f>
        <v>1</v>
      </c>
      <c r="D17">
        <f>ramping_data!C17</f>
        <v>0</v>
      </c>
      <c r="E17">
        <f>ramping_data!D17</f>
        <v>1</v>
      </c>
      <c r="F17">
        <f>ramping_data!E17</f>
        <v>0</v>
      </c>
      <c r="G17">
        <f>ramping_data!F17</f>
        <v>1</v>
      </c>
      <c r="H17">
        <f>ramping_data!G17</f>
        <v>1</v>
      </c>
      <c r="I17">
        <f>ramping_data!H17</f>
        <v>0</v>
      </c>
      <c r="J17">
        <f>ramping_data!I17</f>
        <v>0</v>
      </c>
      <c r="K17">
        <f>ramping_data!J17</f>
        <v>0</v>
      </c>
      <c r="L17">
        <f>ramping_data!K17</f>
        <v>0</v>
      </c>
      <c r="M17">
        <f>ramping_data!L17</f>
        <v>0</v>
      </c>
    </row>
    <row r="18" spans="1:13" x14ac:dyDescent="0.25">
      <c r="A18" t="str">
        <f>$A$1&amp;"_waste"</f>
        <v>DEN_waste</v>
      </c>
      <c r="B18" t="s">
        <v>18</v>
      </c>
      <c r="C18">
        <f>ramping_data!B18</f>
        <v>1</v>
      </c>
      <c r="D18">
        <f>ramping_data!C18</f>
        <v>0</v>
      </c>
      <c r="E18">
        <f>ramping_data!D18</f>
        <v>1</v>
      </c>
      <c r="F18">
        <f>ramping_data!E18</f>
        <v>0</v>
      </c>
      <c r="G18">
        <f>ramping_data!F18</f>
        <v>1</v>
      </c>
      <c r="H18">
        <f>ramping_data!G18</f>
        <v>1</v>
      </c>
      <c r="I18">
        <f>ramping_data!H18</f>
        <v>0.2</v>
      </c>
      <c r="J18">
        <f>ramping_data!I18</f>
        <v>1.8</v>
      </c>
      <c r="K18">
        <f>ramping_data!J18</f>
        <v>1.8</v>
      </c>
      <c r="L18">
        <f>ramping_data!K18</f>
        <v>36</v>
      </c>
      <c r="M18">
        <f>ramping_data!L18</f>
        <v>17.5</v>
      </c>
    </row>
    <row r="19" spans="1:13" x14ac:dyDescent="0.25">
      <c r="A19" t="str">
        <f>$A$1&amp;"_wind-off"</f>
        <v>DEN_wind-off</v>
      </c>
      <c r="B19" t="s">
        <v>19</v>
      </c>
      <c r="C19">
        <f>ramping_data!B19</f>
        <v>1</v>
      </c>
      <c r="D19">
        <f>ramping_data!C19</f>
        <v>0</v>
      </c>
      <c r="E19">
        <f>ramping_data!D19</f>
        <v>1</v>
      </c>
      <c r="F19">
        <f>ramping_data!E19</f>
        <v>0</v>
      </c>
      <c r="G19">
        <f>ramping_data!F19</f>
        <v>1</v>
      </c>
      <c r="H19">
        <f>ramping_data!G19</f>
        <v>1</v>
      </c>
      <c r="I19">
        <f>ramping_data!H19</f>
        <v>0</v>
      </c>
      <c r="J19">
        <f>ramping_data!I19</f>
        <v>0</v>
      </c>
      <c r="K19">
        <f>ramping_data!J19</f>
        <v>0</v>
      </c>
      <c r="L19">
        <f>ramping_data!K19</f>
        <v>0</v>
      </c>
      <c r="M19">
        <f>ramping_data!L19</f>
        <v>0</v>
      </c>
    </row>
    <row r="20" spans="1:13" x14ac:dyDescent="0.25">
      <c r="A20" t="str">
        <f>$A$1&amp;"_wind-on"</f>
        <v>DEN_wind-on</v>
      </c>
      <c r="B20" t="s">
        <v>20</v>
      </c>
      <c r="C20">
        <f>ramping_data!B20</f>
        <v>1</v>
      </c>
      <c r="D20">
        <f>ramping_data!C20</f>
        <v>0</v>
      </c>
      <c r="E20">
        <f>ramping_data!D20</f>
        <v>1</v>
      </c>
      <c r="F20">
        <f>ramping_data!E20</f>
        <v>0</v>
      </c>
      <c r="G20">
        <f>ramping_data!F20</f>
        <v>1</v>
      </c>
      <c r="H20">
        <f>ramping_data!G20</f>
        <v>1</v>
      </c>
      <c r="I20">
        <f>ramping_data!H20</f>
        <v>0</v>
      </c>
      <c r="J20">
        <f>ramping_data!I20</f>
        <v>0</v>
      </c>
      <c r="K20">
        <f>ramping_data!J20</f>
        <v>0</v>
      </c>
      <c r="L20">
        <f>ramping_data!K20</f>
        <v>0</v>
      </c>
      <c r="M20">
        <f>ramping_data!L20</f>
        <v>0</v>
      </c>
    </row>
    <row r="21" spans="1:13" x14ac:dyDescent="0.25">
      <c r="A21" t="str">
        <f>$A$1&amp;"_hydro-reservoir"</f>
        <v>DEN_hydro-reservoir</v>
      </c>
      <c r="B21" t="s">
        <v>27</v>
      </c>
      <c r="C21">
        <f>ramping_data!B21</f>
        <v>1</v>
      </c>
      <c r="D21">
        <f>ramping_data!C21</f>
        <v>0</v>
      </c>
      <c r="E21">
        <f>ramping_data!D21</f>
        <v>0.4</v>
      </c>
      <c r="F21">
        <f>ramping_data!E21</f>
        <v>0</v>
      </c>
      <c r="G21">
        <f>ramping_data!F21</f>
        <v>1</v>
      </c>
      <c r="H21">
        <f>ramping_data!G21</f>
        <v>1</v>
      </c>
      <c r="I21">
        <f>ramping_data!H21</f>
        <v>0.3</v>
      </c>
      <c r="J21">
        <f>ramping_data!I21</f>
        <v>0</v>
      </c>
      <c r="K21">
        <f>ramping_data!J21</f>
        <v>0</v>
      </c>
      <c r="L21">
        <f>ramping_data!K21</f>
        <v>2.5</v>
      </c>
      <c r="M21">
        <f>ramping_data!L21</f>
        <v>0.25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C16A-95C1-9247-AD22-58DE32B4687A}">
  <dimension ref="A1:M21"/>
  <sheetViews>
    <sheetView workbookViewId="0">
      <selection activeCell="C2" sqref="C2:M21"/>
    </sheetView>
  </sheetViews>
  <sheetFormatPr defaultColWidth="11" defaultRowHeight="15.75" x14ac:dyDescent="0.25"/>
  <cols>
    <col min="1" max="1" width="32.5" bestFit="1" customWidth="1"/>
    <col min="2" max="2" width="28.625" bestFit="1" customWidth="1"/>
    <col min="3" max="3" width="19.125" bestFit="1" customWidth="1"/>
    <col min="4" max="4" width="18.875" bestFit="1" customWidth="1"/>
    <col min="5" max="5" width="18" bestFit="1" customWidth="1"/>
    <col min="6" max="6" width="17.625" bestFit="1" customWidth="1"/>
    <col min="7" max="7" width="13.375" bestFit="1" customWidth="1"/>
    <col min="8" max="8" width="15.875" bestFit="1" customWidth="1"/>
    <col min="9" max="9" width="23.5" bestFit="1" customWidth="1"/>
    <col min="10" max="10" width="12.875" bestFit="1" customWidth="1"/>
    <col min="11" max="11" width="15.375" bestFit="1" customWidth="1"/>
    <col min="12" max="12" width="12.375" bestFit="1" customWidth="1"/>
    <col min="13" max="13" width="14.5" bestFit="1" customWidth="1"/>
    <col min="14" max="14" width="28.625" bestFit="1" customWidth="1"/>
  </cols>
  <sheetData>
    <row r="1" spans="1:13" x14ac:dyDescent="0.25">
      <c r="A1" t="s">
        <v>30</v>
      </c>
      <c r="B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1" t="s">
        <v>28</v>
      </c>
      <c r="J1" s="1" t="s">
        <v>33</v>
      </c>
      <c r="K1" s="1" t="s">
        <v>34</v>
      </c>
      <c r="L1" s="8" t="s">
        <v>35</v>
      </c>
      <c r="M1" s="8" t="s">
        <v>36</v>
      </c>
    </row>
    <row r="2" spans="1:13" x14ac:dyDescent="0.25">
      <c r="A2" t="str">
        <f>$A$1&amp;"_biomass"</f>
        <v>FIN_biomass</v>
      </c>
      <c r="B2" t="s">
        <v>2</v>
      </c>
      <c r="C2">
        <f>ramping_data!B2</f>
        <v>1</v>
      </c>
      <c r="D2">
        <f>ramping_data!C2</f>
        <v>0</v>
      </c>
      <c r="E2">
        <f>ramping_data!D2</f>
        <v>1</v>
      </c>
      <c r="F2">
        <f>ramping_data!E2</f>
        <v>0</v>
      </c>
      <c r="G2">
        <f>ramping_data!F2</f>
        <v>1</v>
      </c>
      <c r="H2">
        <f>ramping_data!G2</f>
        <v>1</v>
      </c>
      <c r="I2">
        <f>ramping_data!H2</f>
        <v>0.2</v>
      </c>
      <c r="J2">
        <f>ramping_data!I2</f>
        <v>1.8</v>
      </c>
      <c r="K2">
        <f>ramping_data!J2</f>
        <v>1.8</v>
      </c>
      <c r="L2">
        <f>ramping_data!K2</f>
        <v>36</v>
      </c>
      <c r="M2">
        <f>ramping_data!L2</f>
        <v>17.5</v>
      </c>
    </row>
    <row r="3" spans="1:13" x14ac:dyDescent="0.25">
      <c r="A3" t="str">
        <f>$A$1&amp;"_brown-coal_lignite"</f>
        <v>FIN_brown-coal_lignite</v>
      </c>
      <c r="B3" t="s">
        <v>3</v>
      </c>
      <c r="C3">
        <f>ramping_data!B3</f>
        <v>1</v>
      </c>
      <c r="D3">
        <f>ramping_data!C3</f>
        <v>0</v>
      </c>
      <c r="E3">
        <f>ramping_data!D3</f>
        <v>0.5</v>
      </c>
      <c r="F3">
        <f>ramping_data!E3</f>
        <v>0</v>
      </c>
      <c r="G3">
        <f>ramping_data!F3</f>
        <v>0.5</v>
      </c>
      <c r="H3">
        <f>ramping_data!G3</f>
        <v>0.5</v>
      </c>
      <c r="I3">
        <f>ramping_data!H3</f>
        <v>0.4</v>
      </c>
      <c r="J3">
        <f>ramping_data!I3</f>
        <v>1.8</v>
      </c>
      <c r="K3">
        <f>ramping_data!J3</f>
        <v>1.8</v>
      </c>
      <c r="L3">
        <f>ramping_data!K3</f>
        <v>58</v>
      </c>
      <c r="M3">
        <f>ramping_data!L3</f>
        <v>17.5</v>
      </c>
    </row>
    <row r="4" spans="1:13" x14ac:dyDescent="0.25">
      <c r="A4" t="str">
        <f>$A$1&amp;"_gas-coal-derived"</f>
        <v>FIN_gas-coal-derived</v>
      </c>
      <c r="B4" t="s">
        <v>4</v>
      </c>
      <c r="C4">
        <f>ramping_data!B4</f>
        <v>1</v>
      </c>
      <c r="D4">
        <f>ramping_data!C4</f>
        <v>0</v>
      </c>
      <c r="E4">
        <f>ramping_data!D4</f>
        <v>0.5</v>
      </c>
      <c r="F4">
        <f>ramping_data!E4</f>
        <v>0</v>
      </c>
      <c r="G4">
        <f>ramping_data!F4</f>
        <v>0.5</v>
      </c>
      <c r="H4">
        <f>ramping_data!G4</f>
        <v>0.5</v>
      </c>
      <c r="I4">
        <f>ramping_data!H4</f>
        <v>0.4</v>
      </c>
      <c r="J4">
        <f>ramping_data!I4</f>
        <v>0.52500000000000002</v>
      </c>
      <c r="K4">
        <f>ramping_data!J4</f>
        <v>0.52500000000000002</v>
      </c>
      <c r="L4">
        <f>ramping_data!K4</f>
        <v>85</v>
      </c>
      <c r="M4">
        <f>ramping_data!L4</f>
        <v>8.5</v>
      </c>
    </row>
    <row r="5" spans="1:13" x14ac:dyDescent="0.25">
      <c r="A5" t="str">
        <f>$A$1&amp;"_gas"</f>
        <v>FIN_gas</v>
      </c>
      <c r="B5" t="s">
        <v>5</v>
      </c>
      <c r="C5">
        <f>ramping_data!B5</f>
        <v>1</v>
      </c>
      <c r="D5">
        <f>ramping_data!C5</f>
        <v>0</v>
      </c>
      <c r="E5">
        <f>ramping_data!D5</f>
        <v>0.5</v>
      </c>
      <c r="F5">
        <f>ramping_data!E5</f>
        <v>0</v>
      </c>
      <c r="G5">
        <f>ramping_data!F5</f>
        <v>0.5</v>
      </c>
      <c r="H5">
        <f>ramping_data!G5</f>
        <v>0.5</v>
      </c>
      <c r="I5">
        <f>ramping_data!H5</f>
        <v>0.4</v>
      </c>
      <c r="J5">
        <f>ramping_data!I5</f>
        <v>0.52500000000000002</v>
      </c>
      <c r="K5">
        <f>ramping_data!J5</f>
        <v>0.52500000000000002</v>
      </c>
      <c r="L5">
        <f>ramping_data!K5</f>
        <v>85</v>
      </c>
      <c r="M5">
        <f>ramping_data!L5</f>
        <v>8.5</v>
      </c>
    </row>
    <row r="6" spans="1:13" x14ac:dyDescent="0.25">
      <c r="A6" t="str">
        <f>$A$1&amp;"_hard-coal"</f>
        <v>FIN_hard-coal</v>
      </c>
      <c r="B6" t="s">
        <v>6</v>
      </c>
      <c r="C6">
        <f>ramping_data!B6</f>
        <v>1</v>
      </c>
      <c r="D6">
        <f>ramping_data!C6</f>
        <v>0</v>
      </c>
      <c r="E6">
        <f>ramping_data!D6</f>
        <v>0.3</v>
      </c>
      <c r="F6">
        <f>ramping_data!E6</f>
        <v>0</v>
      </c>
      <c r="G6">
        <f>ramping_data!F6</f>
        <v>0.5</v>
      </c>
      <c r="H6">
        <f>ramping_data!G6</f>
        <v>0.5</v>
      </c>
      <c r="I6">
        <f>ramping_data!H6</f>
        <v>0.25</v>
      </c>
      <c r="J6">
        <f>ramping_data!I6</f>
        <v>1.8</v>
      </c>
      <c r="K6">
        <f>ramping_data!J6</f>
        <v>1.8</v>
      </c>
      <c r="L6">
        <f>ramping_data!K6</f>
        <v>35</v>
      </c>
      <c r="M6">
        <f>ramping_data!L6</f>
        <v>17.5</v>
      </c>
    </row>
    <row r="7" spans="1:13" x14ac:dyDescent="0.25">
      <c r="A7" t="str">
        <f>$A$1&amp;"_oil"</f>
        <v>FIN_oil</v>
      </c>
      <c r="B7" t="s">
        <v>7</v>
      </c>
      <c r="C7">
        <f>ramping_data!B7</f>
        <v>1</v>
      </c>
      <c r="D7">
        <f>ramping_data!C7</f>
        <v>0</v>
      </c>
      <c r="E7">
        <f>ramping_data!D7</f>
        <v>1</v>
      </c>
      <c r="F7">
        <f>ramping_data!E7</f>
        <v>0</v>
      </c>
      <c r="G7">
        <f>ramping_data!F7</f>
        <v>1</v>
      </c>
      <c r="H7">
        <f>ramping_data!G7</f>
        <v>1</v>
      </c>
      <c r="I7">
        <f>ramping_data!H7</f>
        <v>0.3</v>
      </c>
      <c r="J7">
        <f>ramping_data!I7</f>
        <v>1.8</v>
      </c>
      <c r="K7">
        <f>ramping_data!J7</f>
        <v>1.8</v>
      </c>
      <c r="L7">
        <f>ramping_data!K7</f>
        <v>46</v>
      </c>
      <c r="M7">
        <f>ramping_data!L7</f>
        <v>17.5</v>
      </c>
    </row>
    <row r="8" spans="1:13" x14ac:dyDescent="0.25">
      <c r="A8" t="str">
        <f>$A$1&amp;"_oil-shale"</f>
        <v>FIN_oil-shale</v>
      </c>
      <c r="B8" t="s">
        <v>8</v>
      </c>
      <c r="C8">
        <f>ramping_data!B8</f>
        <v>1</v>
      </c>
      <c r="D8">
        <f>ramping_data!C8</f>
        <v>0</v>
      </c>
      <c r="E8">
        <f>ramping_data!D8</f>
        <v>1</v>
      </c>
      <c r="F8">
        <f>ramping_data!E8</f>
        <v>0</v>
      </c>
      <c r="G8">
        <f>ramping_data!F8</f>
        <v>1</v>
      </c>
      <c r="H8">
        <f>ramping_data!G8</f>
        <v>1</v>
      </c>
      <c r="I8">
        <f>ramping_data!H8</f>
        <v>0.3</v>
      </c>
      <c r="J8">
        <f>ramping_data!I8</f>
        <v>1.8</v>
      </c>
      <c r="K8">
        <f>ramping_data!J8</f>
        <v>1.8</v>
      </c>
      <c r="L8">
        <f>ramping_data!K8</f>
        <v>46</v>
      </c>
      <c r="M8">
        <f>ramping_data!L8</f>
        <v>17.5</v>
      </c>
    </row>
    <row r="9" spans="1:13" x14ac:dyDescent="0.25">
      <c r="A9" t="str">
        <f>$A$1&amp;"_peat"</f>
        <v>FIN_peat</v>
      </c>
      <c r="B9" t="s">
        <v>9</v>
      </c>
      <c r="C9">
        <f>ramping_data!B9</f>
        <v>1</v>
      </c>
      <c r="D9">
        <f>ramping_data!C9</f>
        <v>0</v>
      </c>
      <c r="E9">
        <f>ramping_data!D9</f>
        <v>1</v>
      </c>
      <c r="F9">
        <f>ramping_data!E9</f>
        <v>0</v>
      </c>
      <c r="G9">
        <f>ramping_data!F9</f>
        <v>1</v>
      </c>
      <c r="H9">
        <f>ramping_data!G9</f>
        <v>1</v>
      </c>
      <c r="I9">
        <f>ramping_data!H9</f>
        <v>0.2</v>
      </c>
      <c r="J9">
        <f>ramping_data!I9</f>
        <v>1.8</v>
      </c>
      <c r="K9">
        <f>ramping_data!J9</f>
        <v>1.8</v>
      </c>
      <c r="L9">
        <f>ramping_data!K9</f>
        <v>58</v>
      </c>
      <c r="M9">
        <f>ramping_data!L9</f>
        <v>17.5</v>
      </c>
    </row>
    <row r="10" spans="1:13" x14ac:dyDescent="0.25">
      <c r="A10" t="str">
        <f>$A$1&amp;"_geothermal"</f>
        <v>FIN_geothermal</v>
      </c>
      <c r="B10" t="s">
        <v>10</v>
      </c>
      <c r="C10">
        <f>ramping_data!B10</f>
        <v>1</v>
      </c>
      <c r="D10">
        <f>ramping_data!C10</f>
        <v>0</v>
      </c>
      <c r="E10">
        <f>ramping_data!D10</f>
        <v>1</v>
      </c>
      <c r="F10">
        <f>ramping_data!E10</f>
        <v>0</v>
      </c>
      <c r="G10">
        <f>ramping_data!F10</f>
        <v>1</v>
      </c>
      <c r="H10">
        <f>ramping_data!G10</f>
        <v>1</v>
      </c>
      <c r="I10">
        <f>ramping_data!H10</f>
        <v>0</v>
      </c>
      <c r="J10">
        <f>ramping_data!I10</f>
        <v>0</v>
      </c>
      <c r="K10">
        <f>ramping_data!J10</f>
        <v>0</v>
      </c>
      <c r="L10">
        <f>ramping_data!K10</f>
        <v>0</v>
      </c>
      <c r="M10">
        <f>ramping_data!L10</f>
        <v>0</v>
      </c>
    </row>
    <row r="11" spans="1:13" x14ac:dyDescent="0.25">
      <c r="A11" t="str">
        <f>$A$1&amp;"_hydro-pumped"</f>
        <v>FIN_hydro-pumped</v>
      </c>
      <c r="B11" t="s">
        <v>11</v>
      </c>
      <c r="C11">
        <f>ramping_data!B11</f>
        <v>1</v>
      </c>
      <c r="D11">
        <f>ramping_data!C11</f>
        <v>0</v>
      </c>
      <c r="E11">
        <f>ramping_data!D11</f>
        <v>1</v>
      </c>
      <c r="F11">
        <f>ramping_data!E11</f>
        <v>0</v>
      </c>
      <c r="G11">
        <f>ramping_data!F11</f>
        <v>1</v>
      </c>
      <c r="H11">
        <f>ramping_data!G11</f>
        <v>1</v>
      </c>
      <c r="I11">
        <f>ramping_data!H11</f>
        <v>0.3</v>
      </c>
      <c r="J11">
        <f>ramping_data!I11</f>
        <v>0</v>
      </c>
      <c r="K11">
        <f>ramping_data!J11</f>
        <v>0</v>
      </c>
      <c r="L11">
        <f>ramping_data!K11</f>
        <v>2.5</v>
      </c>
      <c r="M11">
        <f>ramping_data!L11</f>
        <v>0.25</v>
      </c>
    </row>
    <row r="12" spans="1:13" x14ac:dyDescent="0.25">
      <c r="A12" t="str">
        <f>$A$1&amp;"_hydro-ror"</f>
        <v>FIN_hydro-ror</v>
      </c>
      <c r="B12" t="s">
        <v>12</v>
      </c>
      <c r="C12">
        <f>ramping_data!B12</f>
        <v>1</v>
      </c>
      <c r="D12">
        <f>ramping_data!C12</f>
        <v>0</v>
      </c>
      <c r="E12">
        <f>ramping_data!D12</f>
        <v>1</v>
      </c>
      <c r="F12">
        <f>ramping_data!E12</f>
        <v>0</v>
      </c>
      <c r="G12">
        <f>ramping_data!F12</f>
        <v>1</v>
      </c>
      <c r="H12">
        <f>ramping_data!G12</f>
        <v>1</v>
      </c>
      <c r="I12">
        <f>ramping_data!H12</f>
        <v>0</v>
      </c>
      <c r="J12">
        <f>ramping_data!I12</f>
        <v>0</v>
      </c>
      <c r="K12">
        <f>ramping_data!J12</f>
        <v>0</v>
      </c>
      <c r="L12">
        <f>ramping_data!K12</f>
        <v>2.5</v>
      </c>
      <c r="M12">
        <f>ramping_data!L12</f>
        <v>0.25</v>
      </c>
    </row>
    <row r="13" spans="1:13" x14ac:dyDescent="0.25">
      <c r="A13" t="str">
        <f>$A$1&amp;"_marine"</f>
        <v>FIN_marine</v>
      </c>
      <c r="B13" t="s">
        <v>13</v>
      </c>
      <c r="C13">
        <f>ramping_data!B13</f>
        <v>1</v>
      </c>
      <c r="D13">
        <f>ramping_data!C13</f>
        <v>0</v>
      </c>
      <c r="E13">
        <f>ramping_data!D13</f>
        <v>1</v>
      </c>
      <c r="F13">
        <f>ramping_data!E13</f>
        <v>0</v>
      </c>
      <c r="G13">
        <f>ramping_data!F13</f>
        <v>1</v>
      </c>
      <c r="H13">
        <f>ramping_data!G13</f>
        <v>1</v>
      </c>
      <c r="I13">
        <f>ramping_data!H13</f>
        <v>0</v>
      </c>
      <c r="J13">
        <f>ramping_data!I13</f>
        <v>0</v>
      </c>
      <c r="K13">
        <f>ramping_data!J13</f>
        <v>0</v>
      </c>
      <c r="L13">
        <f>ramping_data!K13</f>
        <v>0</v>
      </c>
      <c r="M13">
        <f>ramping_data!L13</f>
        <v>0</v>
      </c>
    </row>
    <row r="14" spans="1:13" x14ac:dyDescent="0.25">
      <c r="A14" t="str">
        <f>$A$1&amp;"_nuclear"</f>
        <v>FIN_nuclear</v>
      </c>
      <c r="B14" t="s">
        <v>14</v>
      </c>
      <c r="C14">
        <f>ramping_data!B14</f>
        <v>1</v>
      </c>
      <c r="D14">
        <f>ramping_data!C14</f>
        <v>0</v>
      </c>
      <c r="E14">
        <f>ramping_data!D14</f>
        <v>0.05</v>
      </c>
      <c r="F14">
        <f>ramping_data!E14</f>
        <v>0</v>
      </c>
      <c r="G14">
        <f>ramping_data!F14</f>
        <v>0.15</v>
      </c>
      <c r="H14">
        <f>ramping_data!G14</f>
        <v>0.15</v>
      </c>
      <c r="I14">
        <f>ramping_data!H14</f>
        <v>0.5</v>
      </c>
      <c r="J14">
        <f>ramping_data!I14</f>
        <v>0</v>
      </c>
      <c r="K14">
        <f>ramping_data!J14</f>
        <v>0</v>
      </c>
      <c r="L14">
        <f>ramping_data!K14</f>
        <v>35</v>
      </c>
      <c r="M14">
        <f>ramping_data!L14</f>
        <v>1000</v>
      </c>
    </row>
    <row r="15" spans="1:13" x14ac:dyDescent="0.25">
      <c r="A15" t="str">
        <f>$A$1&amp;"_other"</f>
        <v>FIN_other</v>
      </c>
      <c r="B15" t="s">
        <v>15</v>
      </c>
      <c r="C15">
        <f>ramping_data!B15</f>
        <v>1</v>
      </c>
      <c r="D15">
        <f>ramping_data!C15</f>
        <v>0</v>
      </c>
      <c r="E15">
        <f>ramping_data!D15</f>
        <v>1</v>
      </c>
      <c r="F15">
        <f>ramping_data!E15</f>
        <v>0</v>
      </c>
      <c r="G15">
        <f>ramping_data!F15</f>
        <v>1</v>
      </c>
      <c r="H15">
        <f>ramping_data!G15</f>
        <v>1</v>
      </c>
      <c r="I15">
        <f>ramping_data!H15</f>
        <v>0</v>
      </c>
      <c r="J15">
        <f>ramping_data!I15</f>
        <v>1</v>
      </c>
      <c r="K15">
        <f>ramping_data!J15</f>
        <v>1</v>
      </c>
      <c r="L15">
        <f>ramping_data!K15</f>
        <v>0</v>
      </c>
      <c r="M15">
        <f>ramping_data!L15</f>
        <v>0</v>
      </c>
    </row>
    <row r="16" spans="1:13" x14ac:dyDescent="0.25">
      <c r="A16" t="str">
        <f>$A$1&amp;"_other-ren"</f>
        <v>FIN_other-ren</v>
      </c>
      <c r="B16" t="s">
        <v>16</v>
      </c>
      <c r="C16">
        <f>ramping_data!B16</f>
        <v>1</v>
      </c>
      <c r="D16">
        <f>ramping_data!C16</f>
        <v>0</v>
      </c>
      <c r="E16">
        <f>ramping_data!D16</f>
        <v>1</v>
      </c>
      <c r="F16">
        <f>ramping_data!E16</f>
        <v>0</v>
      </c>
      <c r="G16">
        <f>ramping_data!F16</f>
        <v>1</v>
      </c>
      <c r="H16">
        <f>ramping_data!G16</f>
        <v>1</v>
      </c>
      <c r="I16">
        <f>ramping_data!H16</f>
        <v>0</v>
      </c>
      <c r="J16">
        <f>ramping_data!I16</f>
        <v>0</v>
      </c>
      <c r="K16">
        <f>ramping_data!J16</f>
        <v>0</v>
      </c>
      <c r="L16">
        <f>ramping_data!K16</f>
        <v>0</v>
      </c>
      <c r="M16">
        <f>ramping_data!L16</f>
        <v>0</v>
      </c>
    </row>
    <row r="17" spans="1:13" x14ac:dyDescent="0.25">
      <c r="A17" t="str">
        <f>$A$1&amp;"_solar"</f>
        <v>FIN_solar</v>
      </c>
      <c r="B17" t="s">
        <v>17</v>
      </c>
      <c r="C17">
        <f>ramping_data!B17</f>
        <v>1</v>
      </c>
      <c r="D17">
        <f>ramping_data!C17</f>
        <v>0</v>
      </c>
      <c r="E17">
        <f>ramping_data!D17</f>
        <v>1</v>
      </c>
      <c r="F17">
        <f>ramping_data!E17</f>
        <v>0</v>
      </c>
      <c r="G17">
        <f>ramping_data!F17</f>
        <v>1</v>
      </c>
      <c r="H17">
        <f>ramping_data!G17</f>
        <v>1</v>
      </c>
      <c r="I17">
        <f>ramping_data!H17</f>
        <v>0</v>
      </c>
      <c r="J17">
        <f>ramping_data!I17</f>
        <v>0</v>
      </c>
      <c r="K17">
        <f>ramping_data!J17</f>
        <v>0</v>
      </c>
      <c r="L17">
        <f>ramping_data!K17</f>
        <v>0</v>
      </c>
      <c r="M17">
        <f>ramping_data!L17</f>
        <v>0</v>
      </c>
    </row>
    <row r="18" spans="1:13" x14ac:dyDescent="0.25">
      <c r="A18" t="str">
        <f>$A$1&amp;"_waste"</f>
        <v>FIN_waste</v>
      </c>
      <c r="B18" t="s">
        <v>18</v>
      </c>
      <c r="C18">
        <f>ramping_data!B18</f>
        <v>1</v>
      </c>
      <c r="D18">
        <f>ramping_data!C18</f>
        <v>0</v>
      </c>
      <c r="E18">
        <f>ramping_data!D18</f>
        <v>1</v>
      </c>
      <c r="F18">
        <f>ramping_data!E18</f>
        <v>0</v>
      </c>
      <c r="G18">
        <f>ramping_data!F18</f>
        <v>1</v>
      </c>
      <c r="H18">
        <f>ramping_data!G18</f>
        <v>1</v>
      </c>
      <c r="I18">
        <f>ramping_data!H18</f>
        <v>0.2</v>
      </c>
      <c r="J18">
        <f>ramping_data!I18</f>
        <v>1.8</v>
      </c>
      <c r="K18">
        <f>ramping_data!J18</f>
        <v>1.8</v>
      </c>
      <c r="L18">
        <f>ramping_data!K18</f>
        <v>36</v>
      </c>
      <c r="M18">
        <f>ramping_data!L18</f>
        <v>17.5</v>
      </c>
    </row>
    <row r="19" spans="1:13" x14ac:dyDescent="0.25">
      <c r="A19" t="str">
        <f>$A$1&amp;"_wind-off"</f>
        <v>FIN_wind-off</v>
      </c>
      <c r="B19" t="s">
        <v>19</v>
      </c>
      <c r="C19">
        <f>ramping_data!B19</f>
        <v>1</v>
      </c>
      <c r="D19">
        <f>ramping_data!C19</f>
        <v>0</v>
      </c>
      <c r="E19">
        <f>ramping_data!D19</f>
        <v>1</v>
      </c>
      <c r="F19">
        <f>ramping_data!E19</f>
        <v>0</v>
      </c>
      <c r="G19">
        <f>ramping_data!F19</f>
        <v>1</v>
      </c>
      <c r="H19">
        <f>ramping_data!G19</f>
        <v>1</v>
      </c>
      <c r="I19">
        <f>ramping_data!H19</f>
        <v>0</v>
      </c>
      <c r="J19">
        <f>ramping_data!I19</f>
        <v>0</v>
      </c>
      <c r="K19">
        <f>ramping_data!J19</f>
        <v>0</v>
      </c>
      <c r="L19">
        <f>ramping_data!K19</f>
        <v>0</v>
      </c>
      <c r="M19">
        <f>ramping_data!L19</f>
        <v>0</v>
      </c>
    </row>
    <row r="20" spans="1:13" x14ac:dyDescent="0.25">
      <c r="A20" t="str">
        <f>$A$1&amp;"_wind-on"</f>
        <v>FIN_wind-on</v>
      </c>
      <c r="B20" t="s">
        <v>20</v>
      </c>
      <c r="C20">
        <f>ramping_data!B20</f>
        <v>1</v>
      </c>
      <c r="D20">
        <f>ramping_data!C20</f>
        <v>0</v>
      </c>
      <c r="E20">
        <f>ramping_data!D20</f>
        <v>1</v>
      </c>
      <c r="F20">
        <f>ramping_data!E20</f>
        <v>0</v>
      </c>
      <c r="G20">
        <f>ramping_data!F20</f>
        <v>1</v>
      </c>
      <c r="H20">
        <f>ramping_data!G20</f>
        <v>1</v>
      </c>
      <c r="I20">
        <f>ramping_data!H20</f>
        <v>0</v>
      </c>
      <c r="J20">
        <f>ramping_data!I20</f>
        <v>0</v>
      </c>
      <c r="K20">
        <f>ramping_data!J20</f>
        <v>0</v>
      </c>
      <c r="L20">
        <f>ramping_data!K20</f>
        <v>0</v>
      </c>
      <c r="M20">
        <f>ramping_data!L20</f>
        <v>0</v>
      </c>
    </row>
    <row r="21" spans="1:13" x14ac:dyDescent="0.25">
      <c r="A21" t="str">
        <f>$A$1&amp;"_hydro-reservoir"</f>
        <v>FIN_hydro-reservoir</v>
      </c>
      <c r="B21" t="s">
        <v>27</v>
      </c>
      <c r="C21">
        <f>ramping_data!B21</f>
        <v>1</v>
      </c>
      <c r="D21">
        <f>ramping_data!C21</f>
        <v>0</v>
      </c>
      <c r="E21">
        <f>ramping_data!D21</f>
        <v>0.4</v>
      </c>
      <c r="F21">
        <f>ramping_data!E21</f>
        <v>0</v>
      </c>
      <c r="G21">
        <f>ramping_data!F21</f>
        <v>1</v>
      </c>
      <c r="H21">
        <f>ramping_data!G21</f>
        <v>1</v>
      </c>
      <c r="I21">
        <f>ramping_data!H21</f>
        <v>0.3</v>
      </c>
      <c r="J21">
        <f>ramping_data!I21</f>
        <v>0</v>
      </c>
      <c r="K21">
        <f>ramping_data!J21</f>
        <v>0</v>
      </c>
      <c r="L21">
        <f>ramping_data!K21</f>
        <v>2.5</v>
      </c>
      <c r="M21">
        <f>ramping_data!L21</f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9779-6D50-E146-82CF-3F54CF008BA2}">
  <dimension ref="A1:M21"/>
  <sheetViews>
    <sheetView workbookViewId="0">
      <selection activeCell="C5" sqref="C5"/>
    </sheetView>
  </sheetViews>
  <sheetFormatPr defaultColWidth="11" defaultRowHeight="15.75" x14ac:dyDescent="0.25"/>
  <cols>
    <col min="1" max="1" width="34.125" bestFit="1" customWidth="1"/>
    <col min="2" max="2" width="28.625" bestFit="1" customWidth="1"/>
    <col min="3" max="3" width="19.125" bestFit="1" customWidth="1"/>
    <col min="4" max="4" width="18.875" bestFit="1" customWidth="1"/>
    <col min="5" max="5" width="18" bestFit="1" customWidth="1"/>
    <col min="6" max="6" width="17.625" bestFit="1" customWidth="1"/>
    <col min="7" max="7" width="13.375" bestFit="1" customWidth="1"/>
    <col min="8" max="8" width="15.875" bestFit="1" customWidth="1"/>
    <col min="9" max="9" width="23.5" bestFit="1" customWidth="1"/>
    <col min="10" max="10" width="12.875" bestFit="1" customWidth="1"/>
    <col min="11" max="11" width="15.375" bestFit="1" customWidth="1"/>
    <col min="12" max="12" width="12.375" bestFit="1" customWidth="1"/>
    <col min="13" max="13" width="14.5" bestFit="1" customWidth="1"/>
    <col min="14" max="14" width="28.625" bestFit="1" customWidth="1"/>
  </cols>
  <sheetData>
    <row r="1" spans="1:13" x14ac:dyDescent="0.25">
      <c r="A1" t="s">
        <v>31</v>
      </c>
      <c r="B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1" t="s">
        <v>28</v>
      </c>
      <c r="J1" s="1" t="s">
        <v>33</v>
      </c>
      <c r="K1" s="1" t="s">
        <v>34</v>
      </c>
      <c r="L1" s="8" t="s">
        <v>35</v>
      </c>
      <c r="M1" s="8" t="s">
        <v>36</v>
      </c>
    </row>
    <row r="2" spans="1:13" x14ac:dyDescent="0.25">
      <c r="A2" t="str">
        <f>$A$1&amp;"_biomass"</f>
        <v>NOR_biomass</v>
      </c>
      <c r="B2" t="s">
        <v>2</v>
      </c>
      <c r="C2">
        <f>ramping_data!B2</f>
        <v>1</v>
      </c>
      <c r="D2">
        <f>ramping_data!C2</f>
        <v>0</v>
      </c>
      <c r="E2">
        <f>ramping_data!D2</f>
        <v>1</v>
      </c>
      <c r="F2">
        <f>ramping_data!E2</f>
        <v>0</v>
      </c>
      <c r="G2">
        <f>ramping_data!F2</f>
        <v>1</v>
      </c>
      <c r="H2">
        <f>ramping_data!G2</f>
        <v>1</v>
      </c>
      <c r="I2">
        <f>ramping_data!H2</f>
        <v>0.2</v>
      </c>
      <c r="J2">
        <f>ramping_data!I2</f>
        <v>1.8</v>
      </c>
      <c r="K2">
        <f>ramping_data!J2</f>
        <v>1.8</v>
      </c>
      <c r="L2">
        <f>ramping_data!K2</f>
        <v>36</v>
      </c>
      <c r="M2">
        <f>ramping_data!L2</f>
        <v>17.5</v>
      </c>
    </row>
    <row r="3" spans="1:13" x14ac:dyDescent="0.25">
      <c r="A3" t="str">
        <f>$A$1&amp;"_brown-coal_lignite"</f>
        <v>NOR_brown-coal_lignite</v>
      </c>
      <c r="B3" t="s">
        <v>3</v>
      </c>
      <c r="C3">
        <f>ramping_data!B3</f>
        <v>1</v>
      </c>
      <c r="D3">
        <f>ramping_data!C3</f>
        <v>0</v>
      </c>
      <c r="E3">
        <f>ramping_data!D3</f>
        <v>0.5</v>
      </c>
      <c r="F3">
        <f>ramping_data!E3</f>
        <v>0</v>
      </c>
      <c r="G3">
        <f>ramping_data!F3</f>
        <v>0.5</v>
      </c>
      <c r="H3">
        <f>ramping_data!G3</f>
        <v>0.5</v>
      </c>
      <c r="I3">
        <f>ramping_data!H3</f>
        <v>0.4</v>
      </c>
      <c r="J3">
        <f>ramping_data!I3</f>
        <v>1.8</v>
      </c>
      <c r="K3">
        <f>ramping_data!J3</f>
        <v>1.8</v>
      </c>
      <c r="L3">
        <f>ramping_data!K3</f>
        <v>58</v>
      </c>
      <c r="M3">
        <f>ramping_data!L3</f>
        <v>17.5</v>
      </c>
    </row>
    <row r="4" spans="1:13" x14ac:dyDescent="0.25">
      <c r="A4" t="str">
        <f>$A$1&amp;"_gas-coal-derived"</f>
        <v>NOR_gas-coal-derived</v>
      </c>
      <c r="B4" t="s">
        <v>4</v>
      </c>
      <c r="C4">
        <f>ramping_data!B4</f>
        <v>1</v>
      </c>
      <c r="D4">
        <f>ramping_data!C4</f>
        <v>0</v>
      </c>
      <c r="E4">
        <f>ramping_data!D4</f>
        <v>0.5</v>
      </c>
      <c r="F4">
        <f>ramping_data!E4</f>
        <v>0</v>
      </c>
      <c r="G4">
        <f>ramping_data!F4</f>
        <v>0.5</v>
      </c>
      <c r="H4">
        <f>ramping_data!G4</f>
        <v>0.5</v>
      </c>
      <c r="I4">
        <f>ramping_data!H4</f>
        <v>0.4</v>
      </c>
      <c r="J4">
        <f>ramping_data!I4</f>
        <v>0.52500000000000002</v>
      </c>
      <c r="K4">
        <f>ramping_data!J4</f>
        <v>0.52500000000000002</v>
      </c>
      <c r="L4">
        <f>ramping_data!K4</f>
        <v>85</v>
      </c>
      <c r="M4">
        <f>ramping_data!L4</f>
        <v>8.5</v>
      </c>
    </row>
    <row r="5" spans="1:13" x14ac:dyDescent="0.25">
      <c r="A5" t="str">
        <f>$A$1&amp;"_gas"</f>
        <v>NOR_gas</v>
      </c>
      <c r="B5" t="s">
        <v>5</v>
      </c>
      <c r="C5">
        <f>ramping_data!B5</f>
        <v>1</v>
      </c>
      <c r="D5">
        <f>ramping_data!C5</f>
        <v>0</v>
      </c>
      <c r="E5">
        <f>ramping_data!D5</f>
        <v>0.5</v>
      </c>
      <c r="F5">
        <f>ramping_data!E5</f>
        <v>0</v>
      </c>
      <c r="G5">
        <f>ramping_data!F5</f>
        <v>0.5</v>
      </c>
      <c r="H5">
        <f>ramping_data!G5</f>
        <v>0.5</v>
      </c>
      <c r="I5">
        <f>ramping_data!H5</f>
        <v>0.4</v>
      </c>
      <c r="J5">
        <f>ramping_data!I5</f>
        <v>0.52500000000000002</v>
      </c>
      <c r="K5">
        <f>ramping_data!J5</f>
        <v>0.52500000000000002</v>
      </c>
      <c r="L5">
        <f>ramping_data!K5</f>
        <v>85</v>
      </c>
      <c r="M5">
        <f>ramping_data!L5</f>
        <v>8.5</v>
      </c>
    </row>
    <row r="6" spans="1:13" x14ac:dyDescent="0.25">
      <c r="A6" t="str">
        <f>$A$1&amp;"_hard-coal"</f>
        <v>NOR_hard-coal</v>
      </c>
      <c r="B6" t="s">
        <v>6</v>
      </c>
      <c r="C6">
        <f>ramping_data!B6</f>
        <v>1</v>
      </c>
      <c r="D6">
        <f>ramping_data!C6</f>
        <v>0</v>
      </c>
      <c r="E6">
        <f>ramping_data!D6</f>
        <v>0.3</v>
      </c>
      <c r="F6">
        <f>ramping_data!E6</f>
        <v>0</v>
      </c>
      <c r="G6">
        <f>ramping_data!F6</f>
        <v>0.5</v>
      </c>
      <c r="H6">
        <f>ramping_data!G6</f>
        <v>0.5</v>
      </c>
      <c r="I6">
        <f>ramping_data!H6</f>
        <v>0.25</v>
      </c>
      <c r="J6">
        <f>ramping_data!I6</f>
        <v>1.8</v>
      </c>
      <c r="K6">
        <f>ramping_data!J6</f>
        <v>1.8</v>
      </c>
      <c r="L6">
        <f>ramping_data!K6</f>
        <v>35</v>
      </c>
      <c r="M6">
        <f>ramping_data!L6</f>
        <v>17.5</v>
      </c>
    </row>
    <row r="7" spans="1:13" x14ac:dyDescent="0.25">
      <c r="A7" t="str">
        <f>$A$1&amp;"_oil"</f>
        <v>NOR_oil</v>
      </c>
      <c r="B7" t="s">
        <v>7</v>
      </c>
      <c r="C7">
        <f>ramping_data!B7</f>
        <v>1</v>
      </c>
      <c r="D7">
        <f>ramping_data!C7</f>
        <v>0</v>
      </c>
      <c r="E7">
        <f>ramping_data!D7</f>
        <v>1</v>
      </c>
      <c r="F7">
        <f>ramping_data!E7</f>
        <v>0</v>
      </c>
      <c r="G7">
        <f>ramping_data!F7</f>
        <v>1</v>
      </c>
      <c r="H7">
        <f>ramping_data!G7</f>
        <v>1</v>
      </c>
      <c r="I7">
        <f>ramping_data!H7</f>
        <v>0.3</v>
      </c>
      <c r="J7">
        <f>ramping_data!I7</f>
        <v>1.8</v>
      </c>
      <c r="K7">
        <f>ramping_data!J7</f>
        <v>1.8</v>
      </c>
      <c r="L7">
        <f>ramping_data!K7</f>
        <v>46</v>
      </c>
      <c r="M7">
        <f>ramping_data!L7</f>
        <v>17.5</v>
      </c>
    </row>
    <row r="8" spans="1:13" x14ac:dyDescent="0.25">
      <c r="A8" t="str">
        <f>$A$1&amp;"_oil-shale"</f>
        <v>NOR_oil-shale</v>
      </c>
      <c r="B8" t="s">
        <v>8</v>
      </c>
      <c r="C8">
        <f>ramping_data!B8</f>
        <v>1</v>
      </c>
      <c r="D8">
        <f>ramping_data!C8</f>
        <v>0</v>
      </c>
      <c r="E8">
        <f>ramping_data!D8</f>
        <v>1</v>
      </c>
      <c r="F8">
        <f>ramping_data!E8</f>
        <v>0</v>
      </c>
      <c r="G8">
        <f>ramping_data!F8</f>
        <v>1</v>
      </c>
      <c r="H8">
        <f>ramping_data!G8</f>
        <v>1</v>
      </c>
      <c r="I8">
        <f>ramping_data!H8</f>
        <v>0.3</v>
      </c>
      <c r="J8">
        <f>ramping_data!I8</f>
        <v>1.8</v>
      </c>
      <c r="K8">
        <f>ramping_data!J8</f>
        <v>1.8</v>
      </c>
      <c r="L8">
        <f>ramping_data!K8</f>
        <v>46</v>
      </c>
      <c r="M8">
        <f>ramping_data!L8</f>
        <v>17.5</v>
      </c>
    </row>
    <row r="9" spans="1:13" x14ac:dyDescent="0.25">
      <c r="A9" t="str">
        <f>$A$1&amp;"_peat"</f>
        <v>NOR_peat</v>
      </c>
      <c r="B9" t="s">
        <v>9</v>
      </c>
      <c r="C9">
        <f>ramping_data!B9</f>
        <v>1</v>
      </c>
      <c r="D9">
        <f>ramping_data!C9</f>
        <v>0</v>
      </c>
      <c r="E9">
        <f>ramping_data!D9</f>
        <v>1</v>
      </c>
      <c r="F9">
        <f>ramping_data!E9</f>
        <v>0</v>
      </c>
      <c r="G9">
        <f>ramping_data!F9</f>
        <v>1</v>
      </c>
      <c r="H9">
        <f>ramping_data!G9</f>
        <v>1</v>
      </c>
      <c r="I9">
        <f>ramping_data!H9</f>
        <v>0.2</v>
      </c>
      <c r="J9">
        <f>ramping_data!I9</f>
        <v>1.8</v>
      </c>
      <c r="K9">
        <f>ramping_data!J9</f>
        <v>1.8</v>
      </c>
      <c r="L9">
        <f>ramping_data!K9</f>
        <v>58</v>
      </c>
      <c r="M9">
        <f>ramping_data!L9</f>
        <v>17.5</v>
      </c>
    </row>
    <row r="10" spans="1:13" x14ac:dyDescent="0.25">
      <c r="A10" t="str">
        <f>$A$1&amp;"_geothermal"</f>
        <v>NOR_geothermal</v>
      </c>
      <c r="B10" t="s">
        <v>10</v>
      </c>
      <c r="C10">
        <f>ramping_data!B10</f>
        <v>1</v>
      </c>
      <c r="D10">
        <f>ramping_data!C10</f>
        <v>0</v>
      </c>
      <c r="E10">
        <f>ramping_data!D10</f>
        <v>1</v>
      </c>
      <c r="F10">
        <f>ramping_data!E10</f>
        <v>0</v>
      </c>
      <c r="G10">
        <f>ramping_data!F10</f>
        <v>1</v>
      </c>
      <c r="H10">
        <f>ramping_data!G10</f>
        <v>1</v>
      </c>
      <c r="I10">
        <f>ramping_data!H10</f>
        <v>0</v>
      </c>
      <c r="J10">
        <f>ramping_data!I10</f>
        <v>0</v>
      </c>
      <c r="K10">
        <f>ramping_data!J10</f>
        <v>0</v>
      </c>
      <c r="L10">
        <f>ramping_data!K10</f>
        <v>0</v>
      </c>
      <c r="M10">
        <f>ramping_data!L10</f>
        <v>0</v>
      </c>
    </row>
    <row r="11" spans="1:13" x14ac:dyDescent="0.25">
      <c r="A11" t="str">
        <f>$A$1&amp;"_hydro-pumped"</f>
        <v>NOR_hydro-pumped</v>
      </c>
      <c r="B11" t="s">
        <v>11</v>
      </c>
      <c r="C11">
        <f>ramping_data!B11</f>
        <v>1</v>
      </c>
      <c r="D11">
        <f>ramping_data!C11</f>
        <v>0</v>
      </c>
      <c r="E11">
        <f>ramping_data!D11</f>
        <v>1</v>
      </c>
      <c r="F11">
        <f>ramping_data!E11</f>
        <v>0</v>
      </c>
      <c r="G11">
        <f>ramping_data!F11</f>
        <v>1</v>
      </c>
      <c r="H11">
        <f>ramping_data!G11</f>
        <v>1</v>
      </c>
      <c r="I11">
        <f>ramping_data!H11</f>
        <v>0.3</v>
      </c>
      <c r="J11">
        <f>ramping_data!I11</f>
        <v>0</v>
      </c>
      <c r="K11">
        <f>ramping_data!J11</f>
        <v>0</v>
      </c>
      <c r="L11">
        <f>ramping_data!K11</f>
        <v>2.5</v>
      </c>
      <c r="M11">
        <f>ramping_data!L11</f>
        <v>0.25</v>
      </c>
    </row>
    <row r="12" spans="1:13" x14ac:dyDescent="0.25">
      <c r="A12" t="str">
        <f>$A$1&amp;"_hydro-ror"</f>
        <v>NOR_hydro-ror</v>
      </c>
      <c r="B12" t="s">
        <v>12</v>
      </c>
      <c r="C12">
        <f>ramping_data!B12</f>
        <v>1</v>
      </c>
      <c r="D12">
        <f>ramping_data!C12</f>
        <v>0</v>
      </c>
      <c r="E12">
        <f>ramping_data!D12</f>
        <v>1</v>
      </c>
      <c r="F12">
        <f>ramping_data!E12</f>
        <v>0</v>
      </c>
      <c r="G12">
        <f>ramping_data!F12</f>
        <v>1</v>
      </c>
      <c r="H12">
        <f>ramping_data!G12</f>
        <v>1</v>
      </c>
      <c r="I12">
        <f>ramping_data!H12</f>
        <v>0</v>
      </c>
      <c r="J12">
        <f>ramping_data!I12</f>
        <v>0</v>
      </c>
      <c r="K12">
        <f>ramping_data!J12</f>
        <v>0</v>
      </c>
      <c r="L12">
        <f>ramping_data!K12</f>
        <v>2.5</v>
      </c>
      <c r="M12">
        <f>ramping_data!L12</f>
        <v>0.25</v>
      </c>
    </row>
    <row r="13" spans="1:13" x14ac:dyDescent="0.25">
      <c r="A13" t="str">
        <f>$A$1&amp;"_marine"</f>
        <v>NOR_marine</v>
      </c>
      <c r="B13" t="s">
        <v>13</v>
      </c>
      <c r="C13">
        <f>ramping_data!B13</f>
        <v>1</v>
      </c>
      <c r="D13">
        <f>ramping_data!C13</f>
        <v>0</v>
      </c>
      <c r="E13">
        <f>ramping_data!D13</f>
        <v>1</v>
      </c>
      <c r="F13">
        <f>ramping_data!E13</f>
        <v>0</v>
      </c>
      <c r="G13">
        <f>ramping_data!F13</f>
        <v>1</v>
      </c>
      <c r="H13">
        <f>ramping_data!G13</f>
        <v>1</v>
      </c>
      <c r="I13">
        <f>ramping_data!H13</f>
        <v>0</v>
      </c>
      <c r="J13">
        <f>ramping_data!I13</f>
        <v>0</v>
      </c>
      <c r="K13">
        <f>ramping_data!J13</f>
        <v>0</v>
      </c>
      <c r="L13">
        <f>ramping_data!K13</f>
        <v>0</v>
      </c>
      <c r="M13">
        <f>ramping_data!L13</f>
        <v>0</v>
      </c>
    </row>
    <row r="14" spans="1:13" x14ac:dyDescent="0.25">
      <c r="A14" t="str">
        <f>$A$1&amp;"_nuclear"</f>
        <v>NOR_nuclear</v>
      </c>
      <c r="B14" t="s">
        <v>14</v>
      </c>
      <c r="C14">
        <f>ramping_data!B14</f>
        <v>1</v>
      </c>
      <c r="D14">
        <f>ramping_data!C14</f>
        <v>0</v>
      </c>
      <c r="E14">
        <f>ramping_data!D14</f>
        <v>0.05</v>
      </c>
      <c r="F14">
        <f>ramping_data!E14</f>
        <v>0</v>
      </c>
      <c r="G14">
        <f>ramping_data!F14</f>
        <v>0.15</v>
      </c>
      <c r="H14">
        <f>ramping_data!G14</f>
        <v>0.15</v>
      </c>
      <c r="I14">
        <f>ramping_data!H14</f>
        <v>0.5</v>
      </c>
      <c r="J14">
        <f>ramping_data!I14</f>
        <v>0</v>
      </c>
      <c r="K14">
        <f>ramping_data!J14</f>
        <v>0</v>
      </c>
      <c r="L14">
        <f>ramping_data!K14</f>
        <v>35</v>
      </c>
      <c r="M14">
        <f>ramping_data!L14</f>
        <v>1000</v>
      </c>
    </row>
    <row r="15" spans="1:13" x14ac:dyDescent="0.25">
      <c r="A15" t="str">
        <f>$A$1&amp;"_other"</f>
        <v>NOR_other</v>
      </c>
      <c r="B15" t="s">
        <v>15</v>
      </c>
      <c r="C15">
        <f>ramping_data!B15</f>
        <v>1</v>
      </c>
      <c r="D15">
        <f>ramping_data!C15</f>
        <v>0</v>
      </c>
      <c r="E15">
        <f>ramping_data!D15</f>
        <v>1</v>
      </c>
      <c r="F15">
        <f>ramping_data!E15</f>
        <v>0</v>
      </c>
      <c r="G15">
        <f>ramping_data!F15</f>
        <v>1</v>
      </c>
      <c r="H15">
        <f>ramping_data!G15</f>
        <v>1</v>
      </c>
      <c r="I15">
        <f>ramping_data!H15</f>
        <v>0</v>
      </c>
      <c r="J15">
        <f>ramping_data!I15</f>
        <v>1</v>
      </c>
      <c r="K15">
        <f>ramping_data!J15</f>
        <v>1</v>
      </c>
      <c r="L15">
        <f>ramping_data!K15</f>
        <v>0</v>
      </c>
      <c r="M15">
        <f>ramping_data!L15</f>
        <v>0</v>
      </c>
    </row>
    <row r="16" spans="1:13" x14ac:dyDescent="0.25">
      <c r="A16" t="str">
        <f>$A$1&amp;"_other-ren"</f>
        <v>NOR_other-ren</v>
      </c>
      <c r="B16" t="s">
        <v>16</v>
      </c>
      <c r="C16">
        <f>ramping_data!B16</f>
        <v>1</v>
      </c>
      <c r="D16">
        <f>ramping_data!C16</f>
        <v>0</v>
      </c>
      <c r="E16">
        <f>ramping_data!D16</f>
        <v>1</v>
      </c>
      <c r="F16">
        <f>ramping_data!E16</f>
        <v>0</v>
      </c>
      <c r="G16">
        <f>ramping_data!F16</f>
        <v>1</v>
      </c>
      <c r="H16">
        <f>ramping_data!G16</f>
        <v>1</v>
      </c>
      <c r="I16">
        <f>ramping_data!H16</f>
        <v>0</v>
      </c>
      <c r="J16">
        <f>ramping_data!I16</f>
        <v>0</v>
      </c>
      <c r="K16">
        <f>ramping_data!J16</f>
        <v>0</v>
      </c>
      <c r="L16">
        <f>ramping_data!K16</f>
        <v>0</v>
      </c>
      <c r="M16">
        <f>ramping_data!L16</f>
        <v>0</v>
      </c>
    </row>
    <row r="17" spans="1:13" x14ac:dyDescent="0.25">
      <c r="A17" t="str">
        <f>$A$1&amp;"_solar"</f>
        <v>NOR_solar</v>
      </c>
      <c r="B17" t="s">
        <v>17</v>
      </c>
      <c r="C17">
        <f>ramping_data!B17</f>
        <v>1</v>
      </c>
      <c r="D17">
        <f>ramping_data!C17</f>
        <v>0</v>
      </c>
      <c r="E17">
        <f>ramping_data!D17</f>
        <v>1</v>
      </c>
      <c r="F17">
        <f>ramping_data!E17</f>
        <v>0</v>
      </c>
      <c r="G17">
        <f>ramping_data!F17</f>
        <v>1</v>
      </c>
      <c r="H17">
        <f>ramping_data!G17</f>
        <v>1</v>
      </c>
      <c r="I17">
        <f>ramping_data!H17</f>
        <v>0</v>
      </c>
      <c r="J17">
        <f>ramping_data!I17</f>
        <v>0</v>
      </c>
      <c r="K17">
        <f>ramping_data!J17</f>
        <v>0</v>
      </c>
      <c r="L17">
        <f>ramping_data!K17</f>
        <v>0</v>
      </c>
      <c r="M17">
        <f>ramping_data!L17</f>
        <v>0</v>
      </c>
    </row>
    <row r="18" spans="1:13" x14ac:dyDescent="0.25">
      <c r="A18" t="str">
        <f>$A$1&amp;"_waste"</f>
        <v>NOR_waste</v>
      </c>
      <c r="B18" t="s">
        <v>18</v>
      </c>
      <c r="C18">
        <f>ramping_data!B18</f>
        <v>1</v>
      </c>
      <c r="D18">
        <f>ramping_data!C18</f>
        <v>0</v>
      </c>
      <c r="E18">
        <f>ramping_data!D18</f>
        <v>1</v>
      </c>
      <c r="F18">
        <f>ramping_data!E18</f>
        <v>0</v>
      </c>
      <c r="G18">
        <f>ramping_data!F18</f>
        <v>1</v>
      </c>
      <c r="H18">
        <f>ramping_data!G18</f>
        <v>1</v>
      </c>
      <c r="I18">
        <f>ramping_data!H18</f>
        <v>0.2</v>
      </c>
      <c r="J18">
        <f>ramping_data!I18</f>
        <v>1.8</v>
      </c>
      <c r="K18">
        <f>ramping_data!J18</f>
        <v>1.8</v>
      </c>
      <c r="L18">
        <f>ramping_data!K18</f>
        <v>36</v>
      </c>
      <c r="M18">
        <f>ramping_data!L18</f>
        <v>17.5</v>
      </c>
    </row>
    <row r="19" spans="1:13" x14ac:dyDescent="0.25">
      <c r="A19" t="str">
        <f>$A$1&amp;"_wind-off"</f>
        <v>NOR_wind-off</v>
      </c>
      <c r="B19" t="s">
        <v>19</v>
      </c>
      <c r="C19">
        <f>ramping_data!B19</f>
        <v>1</v>
      </c>
      <c r="D19">
        <f>ramping_data!C19</f>
        <v>0</v>
      </c>
      <c r="E19">
        <f>ramping_data!D19</f>
        <v>1</v>
      </c>
      <c r="F19">
        <f>ramping_data!E19</f>
        <v>0</v>
      </c>
      <c r="G19">
        <f>ramping_data!F19</f>
        <v>1</v>
      </c>
      <c r="H19">
        <f>ramping_data!G19</f>
        <v>1</v>
      </c>
      <c r="I19">
        <f>ramping_data!H19</f>
        <v>0</v>
      </c>
      <c r="J19">
        <f>ramping_data!I19</f>
        <v>0</v>
      </c>
      <c r="K19">
        <f>ramping_data!J19</f>
        <v>0</v>
      </c>
      <c r="L19">
        <f>ramping_data!K19</f>
        <v>0</v>
      </c>
      <c r="M19">
        <f>ramping_data!L19</f>
        <v>0</v>
      </c>
    </row>
    <row r="20" spans="1:13" x14ac:dyDescent="0.25">
      <c r="A20" t="str">
        <f>$A$1&amp;"_wind-on"</f>
        <v>NOR_wind-on</v>
      </c>
      <c r="B20" t="s">
        <v>20</v>
      </c>
      <c r="C20">
        <f>ramping_data!B20</f>
        <v>1</v>
      </c>
      <c r="D20">
        <f>ramping_data!C20</f>
        <v>0</v>
      </c>
      <c r="E20">
        <f>ramping_data!D20</f>
        <v>1</v>
      </c>
      <c r="F20">
        <f>ramping_data!E20</f>
        <v>0</v>
      </c>
      <c r="G20">
        <f>ramping_data!F20</f>
        <v>1</v>
      </c>
      <c r="H20">
        <f>ramping_data!G20</f>
        <v>1</v>
      </c>
      <c r="I20">
        <f>ramping_data!H20</f>
        <v>0</v>
      </c>
      <c r="J20">
        <f>ramping_data!I20</f>
        <v>0</v>
      </c>
      <c r="K20">
        <f>ramping_data!J20</f>
        <v>0</v>
      </c>
      <c r="L20">
        <f>ramping_data!K20</f>
        <v>0</v>
      </c>
      <c r="M20">
        <f>ramping_data!L20</f>
        <v>0</v>
      </c>
    </row>
    <row r="21" spans="1:13" x14ac:dyDescent="0.25">
      <c r="A21" t="str">
        <f>$A$1&amp;"_hydro-reservoir"</f>
        <v>NOR_hydro-reservoir</v>
      </c>
      <c r="B21" t="s">
        <v>27</v>
      </c>
      <c r="C21">
        <f>ramping_data!B21</f>
        <v>1</v>
      </c>
      <c r="D21">
        <f>ramping_data!C21</f>
        <v>0</v>
      </c>
      <c r="E21">
        <f>ramping_data!D21</f>
        <v>0.4</v>
      </c>
      <c r="F21">
        <f>ramping_data!E21</f>
        <v>0</v>
      </c>
      <c r="G21">
        <f>ramping_data!F21</f>
        <v>1</v>
      </c>
      <c r="H21">
        <f>ramping_data!G21</f>
        <v>1</v>
      </c>
      <c r="I21">
        <f>ramping_data!H21</f>
        <v>0.3</v>
      </c>
      <c r="J21">
        <f>ramping_data!I21</f>
        <v>0</v>
      </c>
      <c r="K21">
        <f>ramping_data!J21</f>
        <v>0</v>
      </c>
      <c r="L21">
        <f>ramping_data!K21</f>
        <v>2.5</v>
      </c>
      <c r="M21">
        <f>ramping_data!L21</f>
        <v>0.25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295C-BD32-6F47-8A38-40C16F9B0550}">
  <dimension ref="A1:M21"/>
  <sheetViews>
    <sheetView workbookViewId="0">
      <selection activeCell="D15" sqref="D15"/>
    </sheetView>
  </sheetViews>
  <sheetFormatPr defaultColWidth="11" defaultRowHeight="15.75" x14ac:dyDescent="0.25"/>
  <cols>
    <col min="1" max="1" width="33.125" bestFit="1" customWidth="1"/>
    <col min="2" max="2" width="28.625" bestFit="1" customWidth="1"/>
    <col min="3" max="3" width="19.125" bestFit="1" customWidth="1"/>
    <col min="4" max="4" width="18.875" bestFit="1" customWidth="1"/>
    <col min="5" max="5" width="18" bestFit="1" customWidth="1"/>
    <col min="6" max="6" width="17.625" bestFit="1" customWidth="1"/>
    <col min="7" max="7" width="13.375" bestFit="1" customWidth="1"/>
    <col min="8" max="8" width="15.875" bestFit="1" customWidth="1"/>
    <col min="9" max="9" width="23.5" bestFit="1" customWidth="1"/>
    <col min="10" max="10" width="12.875" bestFit="1" customWidth="1"/>
    <col min="11" max="11" width="15.375" bestFit="1" customWidth="1"/>
    <col min="12" max="12" width="12.375" bestFit="1" customWidth="1"/>
    <col min="13" max="13" width="14.5" bestFit="1" customWidth="1"/>
    <col min="14" max="14" width="28.625" bestFit="1" customWidth="1"/>
  </cols>
  <sheetData>
    <row r="1" spans="1:13" x14ac:dyDescent="0.25">
      <c r="A1" t="s">
        <v>32</v>
      </c>
      <c r="B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1" t="s">
        <v>28</v>
      </c>
      <c r="J1" s="1" t="s">
        <v>33</v>
      </c>
      <c r="K1" s="1" t="s">
        <v>34</v>
      </c>
      <c r="L1" s="8" t="s">
        <v>35</v>
      </c>
      <c r="M1" s="8" t="s">
        <v>36</v>
      </c>
    </row>
    <row r="2" spans="1:13" x14ac:dyDescent="0.25">
      <c r="A2" t="str">
        <f>$A$1&amp;"_biomass"</f>
        <v>SWE_biomass</v>
      </c>
      <c r="B2" t="s">
        <v>2</v>
      </c>
      <c r="C2">
        <f>ramping_data!B2</f>
        <v>1</v>
      </c>
      <c r="D2">
        <f>ramping_data!C2</f>
        <v>0</v>
      </c>
      <c r="E2">
        <f>ramping_data!D2</f>
        <v>1</v>
      </c>
      <c r="F2">
        <f>ramping_data!E2</f>
        <v>0</v>
      </c>
      <c r="G2">
        <f>ramping_data!F2</f>
        <v>1</v>
      </c>
      <c r="H2">
        <f>ramping_data!G2</f>
        <v>1</v>
      </c>
      <c r="I2">
        <f>ramping_data!H2</f>
        <v>0.2</v>
      </c>
      <c r="J2">
        <f>ramping_data!I2</f>
        <v>1.8</v>
      </c>
      <c r="K2">
        <f>ramping_data!J2</f>
        <v>1.8</v>
      </c>
      <c r="L2">
        <f>ramping_data!K2</f>
        <v>36</v>
      </c>
      <c r="M2">
        <f>ramping_data!L2</f>
        <v>17.5</v>
      </c>
    </row>
    <row r="3" spans="1:13" x14ac:dyDescent="0.25">
      <c r="A3" t="str">
        <f>$A$1&amp;"_brown-coal_lignite"</f>
        <v>SWE_brown-coal_lignite</v>
      </c>
      <c r="B3" t="s">
        <v>3</v>
      </c>
      <c r="C3">
        <f>ramping_data!B3</f>
        <v>1</v>
      </c>
      <c r="D3">
        <f>ramping_data!C3</f>
        <v>0</v>
      </c>
      <c r="E3">
        <f>ramping_data!D3</f>
        <v>0.5</v>
      </c>
      <c r="F3">
        <f>ramping_data!E3</f>
        <v>0</v>
      </c>
      <c r="G3">
        <f>ramping_data!F3</f>
        <v>0.5</v>
      </c>
      <c r="H3">
        <f>ramping_data!G3</f>
        <v>0.5</v>
      </c>
      <c r="I3">
        <f>ramping_data!H3</f>
        <v>0.4</v>
      </c>
      <c r="J3">
        <f>ramping_data!I3</f>
        <v>1.8</v>
      </c>
      <c r="K3">
        <f>ramping_data!J3</f>
        <v>1.8</v>
      </c>
      <c r="L3">
        <f>ramping_data!K3</f>
        <v>58</v>
      </c>
      <c r="M3">
        <f>ramping_data!L3</f>
        <v>17.5</v>
      </c>
    </row>
    <row r="4" spans="1:13" x14ac:dyDescent="0.25">
      <c r="A4" t="str">
        <f>$A$1&amp;"_gas-coal-derived"</f>
        <v>SWE_gas-coal-derived</v>
      </c>
      <c r="B4" t="s">
        <v>4</v>
      </c>
      <c r="C4">
        <f>ramping_data!B4</f>
        <v>1</v>
      </c>
      <c r="D4">
        <f>ramping_data!C4</f>
        <v>0</v>
      </c>
      <c r="E4">
        <f>ramping_data!D4</f>
        <v>0.5</v>
      </c>
      <c r="F4">
        <f>ramping_data!E4</f>
        <v>0</v>
      </c>
      <c r="G4">
        <f>ramping_data!F4</f>
        <v>0.5</v>
      </c>
      <c r="H4">
        <f>ramping_data!G4</f>
        <v>0.5</v>
      </c>
      <c r="I4">
        <f>ramping_data!H4</f>
        <v>0.4</v>
      </c>
      <c r="J4">
        <f>ramping_data!I4</f>
        <v>0.52500000000000002</v>
      </c>
      <c r="K4">
        <f>ramping_data!J4</f>
        <v>0.52500000000000002</v>
      </c>
      <c r="L4">
        <f>ramping_data!K4</f>
        <v>85</v>
      </c>
      <c r="M4">
        <f>ramping_data!L4</f>
        <v>8.5</v>
      </c>
    </row>
    <row r="5" spans="1:13" x14ac:dyDescent="0.25">
      <c r="A5" t="str">
        <f>$A$1&amp;"_gas"</f>
        <v>SWE_gas</v>
      </c>
      <c r="B5" t="s">
        <v>5</v>
      </c>
      <c r="C5">
        <f>ramping_data!B5</f>
        <v>1</v>
      </c>
      <c r="D5">
        <f>ramping_data!C5</f>
        <v>0</v>
      </c>
      <c r="E5">
        <f>ramping_data!D5</f>
        <v>0.5</v>
      </c>
      <c r="F5">
        <f>ramping_data!E5</f>
        <v>0</v>
      </c>
      <c r="G5">
        <f>ramping_data!F5</f>
        <v>0.5</v>
      </c>
      <c r="H5">
        <f>ramping_data!G5</f>
        <v>0.5</v>
      </c>
      <c r="I5">
        <f>ramping_data!H5</f>
        <v>0.4</v>
      </c>
      <c r="J5">
        <f>ramping_data!I5</f>
        <v>0.52500000000000002</v>
      </c>
      <c r="K5">
        <f>ramping_data!J5</f>
        <v>0.52500000000000002</v>
      </c>
      <c r="L5">
        <f>ramping_data!K5</f>
        <v>85</v>
      </c>
      <c r="M5">
        <f>ramping_data!L5</f>
        <v>8.5</v>
      </c>
    </row>
    <row r="6" spans="1:13" x14ac:dyDescent="0.25">
      <c r="A6" t="str">
        <f>$A$1&amp;"_hard-coal"</f>
        <v>SWE_hard-coal</v>
      </c>
      <c r="B6" t="s">
        <v>6</v>
      </c>
      <c r="C6">
        <f>ramping_data!B6</f>
        <v>1</v>
      </c>
      <c r="D6">
        <f>ramping_data!C6</f>
        <v>0</v>
      </c>
      <c r="E6">
        <f>ramping_data!D6</f>
        <v>0.3</v>
      </c>
      <c r="F6">
        <f>ramping_data!E6</f>
        <v>0</v>
      </c>
      <c r="G6">
        <f>ramping_data!F6</f>
        <v>0.5</v>
      </c>
      <c r="H6">
        <f>ramping_data!G6</f>
        <v>0.5</v>
      </c>
      <c r="I6">
        <f>ramping_data!H6</f>
        <v>0.25</v>
      </c>
      <c r="J6">
        <f>ramping_data!I6</f>
        <v>1.8</v>
      </c>
      <c r="K6">
        <f>ramping_data!J6</f>
        <v>1.8</v>
      </c>
      <c r="L6">
        <f>ramping_data!K6</f>
        <v>35</v>
      </c>
      <c r="M6">
        <f>ramping_data!L6</f>
        <v>17.5</v>
      </c>
    </row>
    <row r="7" spans="1:13" x14ac:dyDescent="0.25">
      <c r="A7" t="str">
        <f>$A$1&amp;"_oil"</f>
        <v>SWE_oil</v>
      </c>
      <c r="B7" t="s">
        <v>7</v>
      </c>
      <c r="C7">
        <f>ramping_data!B7</f>
        <v>1</v>
      </c>
      <c r="D7">
        <f>ramping_data!C7</f>
        <v>0</v>
      </c>
      <c r="E7">
        <f>ramping_data!D7</f>
        <v>1</v>
      </c>
      <c r="F7">
        <f>ramping_data!E7</f>
        <v>0</v>
      </c>
      <c r="G7">
        <f>ramping_data!F7</f>
        <v>1</v>
      </c>
      <c r="H7">
        <f>ramping_data!G7</f>
        <v>1</v>
      </c>
      <c r="I7">
        <f>ramping_data!H7</f>
        <v>0.3</v>
      </c>
      <c r="J7">
        <f>ramping_data!I7</f>
        <v>1.8</v>
      </c>
      <c r="K7">
        <f>ramping_data!J7</f>
        <v>1.8</v>
      </c>
      <c r="L7">
        <f>ramping_data!K7</f>
        <v>46</v>
      </c>
      <c r="M7">
        <f>ramping_data!L7</f>
        <v>17.5</v>
      </c>
    </row>
    <row r="8" spans="1:13" x14ac:dyDescent="0.25">
      <c r="A8" t="str">
        <f>$A$1&amp;"_oil-shale"</f>
        <v>SWE_oil-shale</v>
      </c>
      <c r="B8" t="s">
        <v>8</v>
      </c>
      <c r="C8">
        <f>ramping_data!B8</f>
        <v>1</v>
      </c>
      <c r="D8">
        <f>ramping_data!C8</f>
        <v>0</v>
      </c>
      <c r="E8">
        <f>ramping_data!D8</f>
        <v>1</v>
      </c>
      <c r="F8">
        <f>ramping_data!E8</f>
        <v>0</v>
      </c>
      <c r="G8">
        <f>ramping_data!F8</f>
        <v>1</v>
      </c>
      <c r="H8">
        <f>ramping_data!G8</f>
        <v>1</v>
      </c>
      <c r="I8">
        <f>ramping_data!H8</f>
        <v>0.3</v>
      </c>
      <c r="J8">
        <f>ramping_data!I8</f>
        <v>1.8</v>
      </c>
      <c r="K8">
        <f>ramping_data!J8</f>
        <v>1.8</v>
      </c>
      <c r="L8">
        <f>ramping_data!K8</f>
        <v>46</v>
      </c>
      <c r="M8">
        <f>ramping_data!L8</f>
        <v>17.5</v>
      </c>
    </row>
    <row r="9" spans="1:13" x14ac:dyDescent="0.25">
      <c r="A9" t="str">
        <f>$A$1&amp;"_peat"</f>
        <v>SWE_peat</v>
      </c>
      <c r="B9" t="s">
        <v>9</v>
      </c>
      <c r="C9">
        <f>ramping_data!B9</f>
        <v>1</v>
      </c>
      <c r="D9">
        <f>ramping_data!C9</f>
        <v>0</v>
      </c>
      <c r="E9">
        <f>ramping_data!D9</f>
        <v>1</v>
      </c>
      <c r="F9">
        <f>ramping_data!E9</f>
        <v>0</v>
      </c>
      <c r="G9">
        <f>ramping_data!F9</f>
        <v>1</v>
      </c>
      <c r="H9">
        <f>ramping_data!G9</f>
        <v>1</v>
      </c>
      <c r="I9">
        <f>ramping_data!H9</f>
        <v>0.2</v>
      </c>
      <c r="J9">
        <f>ramping_data!I9</f>
        <v>1.8</v>
      </c>
      <c r="K9">
        <f>ramping_data!J9</f>
        <v>1.8</v>
      </c>
      <c r="L9">
        <f>ramping_data!K9</f>
        <v>58</v>
      </c>
      <c r="M9">
        <f>ramping_data!L9</f>
        <v>17.5</v>
      </c>
    </row>
    <row r="10" spans="1:13" x14ac:dyDescent="0.25">
      <c r="A10" t="str">
        <f>$A$1&amp;"_geothermal"</f>
        <v>SWE_geothermal</v>
      </c>
      <c r="B10" t="s">
        <v>10</v>
      </c>
      <c r="C10">
        <f>ramping_data!B10</f>
        <v>1</v>
      </c>
      <c r="D10">
        <f>ramping_data!C10</f>
        <v>0</v>
      </c>
      <c r="E10">
        <f>ramping_data!D10</f>
        <v>1</v>
      </c>
      <c r="F10">
        <f>ramping_data!E10</f>
        <v>0</v>
      </c>
      <c r="G10">
        <f>ramping_data!F10</f>
        <v>1</v>
      </c>
      <c r="H10">
        <f>ramping_data!G10</f>
        <v>1</v>
      </c>
      <c r="I10">
        <f>ramping_data!H10</f>
        <v>0</v>
      </c>
      <c r="J10">
        <f>ramping_data!I10</f>
        <v>0</v>
      </c>
      <c r="K10">
        <f>ramping_data!J10</f>
        <v>0</v>
      </c>
      <c r="L10">
        <f>ramping_data!K10</f>
        <v>0</v>
      </c>
      <c r="M10">
        <f>ramping_data!L10</f>
        <v>0</v>
      </c>
    </row>
    <row r="11" spans="1:13" x14ac:dyDescent="0.25">
      <c r="A11" t="str">
        <f>$A$1&amp;"_hydro-pumped"</f>
        <v>SWE_hydro-pumped</v>
      </c>
      <c r="B11" t="s">
        <v>11</v>
      </c>
      <c r="C11">
        <f>ramping_data!B11</f>
        <v>1</v>
      </c>
      <c r="D11">
        <f>ramping_data!C11</f>
        <v>0</v>
      </c>
      <c r="E11">
        <f>ramping_data!D11</f>
        <v>1</v>
      </c>
      <c r="F11">
        <f>ramping_data!E11</f>
        <v>0</v>
      </c>
      <c r="G11">
        <f>ramping_data!F11</f>
        <v>1</v>
      </c>
      <c r="H11">
        <f>ramping_data!G11</f>
        <v>1</v>
      </c>
      <c r="I11">
        <f>ramping_data!H11</f>
        <v>0.3</v>
      </c>
      <c r="J11">
        <f>ramping_data!I11</f>
        <v>0</v>
      </c>
      <c r="K11">
        <f>ramping_data!J11</f>
        <v>0</v>
      </c>
      <c r="L11">
        <f>ramping_data!K11</f>
        <v>2.5</v>
      </c>
      <c r="M11">
        <f>ramping_data!L11</f>
        <v>0.25</v>
      </c>
    </row>
    <row r="12" spans="1:13" x14ac:dyDescent="0.25">
      <c r="A12" t="str">
        <f>$A$1&amp;"_hydro-ror"</f>
        <v>SWE_hydro-ror</v>
      </c>
      <c r="B12" t="s">
        <v>12</v>
      </c>
      <c r="C12">
        <f>ramping_data!B12</f>
        <v>1</v>
      </c>
      <c r="D12">
        <f>ramping_data!C12</f>
        <v>0</v>
      </c>
      <c r="E12">
        <f>ramping_data!D12</f>
        <v>1</v>
      </c>
      <c r="F12">
        <f>ramping_data!E12</f>
        <v>0</v>
      </c>
      <c r="G12">
        <f>ramping_data!F12</f>
        <v>1</v>
      </c>
      <c r="H12">
        <f>ramping_data!G12</f>
        <v>1</v>
      </c>
      <c r="I12">
        <f>ramping_data!H12</f>
        <v>0</v>
      </c>
      <c r="J12">
        <f>ramping_data!I12</f>
        <v>0</v>
      </c>
      <c r="K12">
        <f>ramping_data!J12</f>
        <v>0</v>
      </c>
      <c r="L12">
        <f>ramping_data!K12</f>
        <v>2.5</v>
      </c>
      <c r="M12">
        <f>ramping_data!L12</f>
        <v>0.25</v>
      </c>
    </row>
    <row r="13" spans="1:13" x14ac:dyDescent="0.25">
      <c r="A13" t="str">
        <f>$A$1&amp;"_marine"</f>
        <v>SWE_marine</v>
      </c>
      <c r="B13" t="s">
        <v>13</v>
      </c>
      <c r="C13">
        <f>ramping_data!B13</f>
        <v>1</v>
      </c>
      <c r="D13">
        <f>ramping_data!C13</f>
        <v>0</v>
      </c>
      <c r="E13">
        <f>ramping_data!D13</f>
        <v>1</v>
      </c>
      <c r="F13">
        <f>ramping_data!E13</f>
        <v>0</v>
      </c>
      <c r="G13">
        <f>ramping_data!F13</f>
        <v>1</v>
      </c>
      <c r="H13">
        <f>ramping_data!G13</f>
        <v>1</v>
      </c>
      <c r="I13">
        <f>ramping_data!H13</f>
        <v>0</v>
      </c>
      <c r="J13">
        <f>ramping_data!I13</f>
        <v>0</v>
      </c>
      <c r="K13">
        <f>ramping_data!J13</f>
        <v>0</v>
      </c>
      <c r="L13">
        <f>ramping_data!K13</f>
        <v>0</v>
      </c>
      <c r="M13">
        <f>ramping_data!L13</f>
        <v>0</v>
      </c>
    </row>
    <row r="14" spans="1:13" x14ac:dyDescent="0.25">
      <c r="A14" t="str">
        <f>$A$1&amp;"_nuclear"</f>
        <v>SWE_nuclear</v>
      </c>
      <c r="B14" t="s">
        <v>14</v>
      </c>
      <c r="C14">
        <f>ramping_data!B14</f>
        <v>1</v>
      </c>
      <c r="D14">
        <f>ramping_data!C14</f>
        <v>0</v>
      </c>
      <c r="E14">
        <f>ramping_data!D14</f>
        <v>0.05</v>
      </c>
      <c r="F14">
        <f>ramping_data!E14</f>
        <v>0</v>
      </c>
      <c r="G14">
        <f>ramping_data!F14</f>
        <v>0.15</v>
      </c>
      <c r="H14">
        <f>ramping_data!G14</f>
        <v>0.15</v>
      </c>
      <c r="I14">
        <f>ramping_data!H14</f>
        <v>0.5</v>
      </c>
      <c r="J14">
        <f>ramping_data!I14</f>
        <v>0</v>
      </c>
      <c r="K14">
        <f>ramping_data!J14</f>
        <v>0</v>
      </c>
      <c r="L14">
        <f>ramping_data!K14</f>
        <v>35</v>
      </c>
      <c r="M14">
        <f>ramping_data!L14</f>
        <v>1000</v>
      </c>
    </row>
    <row r="15" spans="1:13" x14ac:dyDescent="0.25">
      <c r="A15" t="str">
        <f>$A$1&amp;"_other"</f>
        <v>SWE_other</v>
      </c>
      <c r="B15" t="s">
        <v>15</v>
      </c>
      <c r="C15">
        <f>ramping_data!B15</f>
        <v>1</v>
      </c>
      <c r="D15">
        <f>ramping_data!C15</f>
        <v>0</v>
      </c>
      <c r="E15">
        <f>ramping_data!D15</f>
        <v>1</v>
      </c>
      <c r="F15">
        <f>ramping_data!E15</f>
        <v>0</v>
      </c>
      <c r="G15">
        <f>ramping_data!F15</f>
        <v>1</v>
      </c>
      <c r="H15">
        <f>ramping_data!G15</f>
        <v>1</v>
      </c>
      <c r="I15">
        <f>ramping_data!H15</f>
        <v>0</v>
      </c>
      <c r="J15">
        <f>ramping_data!I15</f>
        <v>1</v>
      </c>
      <c r="K15">
        <f>ramping_data!J15</f>
        <v>1</v>
      </c>
      <c r="L15">
        <f>ramping_data!K15</f>
        <v>0</v>
      </c>
      <c r="M15">
        <f>ramping_data!L15</f>
        <v>0</v>
      </c>
    </row>
    <row r="16" spans="1:13" x14ac:dyDescent="0.25">
      <c r="A16" t="str">
        <f>$A$1&amp;"_other-ren"</f>
        <v>SWE_other-ren</v>
      </c>
      <c r="B16" t="s">
        <v>16</v>
      </c>
      <c r="C16">
        <f>ramping_data!B16</f>
        <v>1</v>
      </c>
      <c r="D16">
        <f>ramping_data!C16</f>
        <v>0</v>
      </c>
      <c r="E16">
        <f>ramping_data!D16</f>
        <v>1</v>
      </c>
      <c r="F16">
        <f>ramping_data!E16</f>
        <v>0</v>
      </c>
      <c r="G16">
        <f>ramping_data!F16</f>
        <v>1</v>
      </c>
      <c r="H16">
        <f>ramping_data!G16</f>
        <v>1</v>
      </c>
      <c r="I16">
        <f>ramping_data!H16</f>
        <v>0</v>
      </c>
      <c r="J16">
        <f>ramping_data!I16</f>
        <v>0</v>
      </c>
      <c r="K16">
        <f>ramping_data!J16</f>
        <v>0</v>
      </c>
      <c r="L16">
        <f>ramping_data!K16</f>
        <v>0</v>
      </c>
      <c r="M16">
        <f>ramping_data!L16</f>
        <v>0</v>
      </c>
    </row>
    <row r="17" spans="1:13" x14ac:dyDescent="0.25">
      <c r="A17" t="str">
        <f>$A$1&amp;"_solar"</f>
        <v>SWE_solar</v>
      </c>
      <c r="B17" t="s">
        <v>17</v>
      </c>
      <c r="C17">
        <f>ramping_data!B17</f>
        <v>1</v>
      </c>
      <c r="D17">
        <f>ramping_data!C17</f>
        <v>0</v>
      </c>
      <c r="E17">
        <f>ramping_data!D17</f>
        <v>1</v>
      </c>
      <c r="F17">
        <f>ramping_data!E17</f>
        <v>0</v>
      </c>
      <c r="G17">
        <f>ramping_data!F17</f>
        <v>1</v>
      </c>
      <c r="H17">
        <f>ramping_data!G17</f>
        <v>1</v>
      </c>
      <c r="I17">
        <f>ramping_data!H17</f>
        <v>0</v>
      </c>
      <c r="J17">
        <f>ramping_data!I17</f>
        <v>0</v>
      </c>
      <c r="K17">
        <f>ramping_data!J17</f>
        <v>0</v>
      </c>
      <c r="L17">
        <f>ramping_data!K17</f>
        <v>0</v>
      </c>
      <c r="M17">
        <f>ramping_data!L17</f>
        <v>0</v>
      </c>
    </row>
    <row r="18" spans="1:13" x14ac:dyDescent="0.25">
      <c r="A18" t="str">
        <f>$A$1&amp;"_waste"</f>
        <v>SWE_waste</v>
      </c>
      <c r="B18" t="s">
        <v>18</v>
      </c>
      <c r="C18">
        <f>ramping_data!B18</f>
        <v>1</v>
      </c>
      <c r="D18">
        <f>ramping_data!C18</f>
        <v>0</v>
      </c>
      <c r="E18">
        <f>ramping_data!D18</f>
        <v>1</v>
      </c>
      <c r="F18">
        <f>ramping_data!E18</f>
        <v>0</v>
      </c>
      <c r="G18">
        <f>ramping_data!F18</f>
        <v>1</v>
      </c>
      <c r="H18">
        <f>ramping_data!G18</f>
        <v>1</v>
      </c>
      <c r="I18">
        <f>ramping_data!H18</f>
        <v>0.2</v>
      </c>
      <c r="J18">
        <f>ramping_data!I18</f>
        <v>1.8</v>
      </c>
      <c r="K18">
        <f>ramping_data!J18</f>
        <v>1.8</v>
      </c>
      <c r="L18">
        <f>ramping_data!K18</f>
        <v>36</v>
      </c>
      <c r="M18">
        <f>ramping_data!L18</f>
        <v>17.5</v>
      </c>
    </row>
    <row r="19" spans="1:13" x14ac:dyDescent="0.25">
      <c r="A19" t="str">
        <f>$A$1&amp;"_wind-off"</f>
        <v>SWE_wind-off</v>
      </c>
      <c r="B19" t="s">
        <v>19</v>
      </c>
      <c r="C19">
        <f>ramping_data!B19</f>
        <v>1</v>
      </c>
      <c r="D19">
        <f>ramping_data!C19</f>
        <v>0</v>
      </c>
      <c r="E19">
        <f>ramping_data!D19</f>
        <v>1</v>
      </c>
      <c r="F19">
        <f>ramping_data!E19</f>
        <v>0</v>
      </c>
      <c r="G19">
        <f>ramping_data!F19</f>
        <v>1</v>
      </c>
      <c r="H19">
        <f>ramping_data!G19</f>
        <v>1</v>
      </c>
      <c r="I19">
        <f>ramping_data!H19</f>
        <v>0</v>
      </c>
      <c r="J19">
        <f>ramping_data!I19</f>
        <v>0</v>
      </c>
      <c r="K19">
        <f>ramping_data!J19</f>
        <v>0</v>
      </c>
      <c r="L19">
        <f>ramping_data!K19</f>
        <v>0</v>
      </c>
      <c r="M19">
        <f>ramping_data!L19</f>
        <v>0</v>
      </c>
    </row>
    <row r="20" spans="1:13" x14ac:dyDescent="0.25">
      <c r="A20" t="str">
        <f>$A$1&amp;"_wind-on"</f>
        <v>SWE_wind-on</v>
      </c>
      <c r="B20" t="s">
        <v>20</v>
      </c>
      <c r="C20">
        <f>ramping_data!B20</f>
        <v>1</v>
      </c>
      <c r="D20">
        <f>ramping_data!C20</f>
        <v>0</v>
      </c>
      <c r="E20">
        <f>ramping_data!D20</f>
        <v>1</v>
      </c>
      <c r="F20">
        <f>ramping_data!E20</f>
        <v>0</v>
      </c>
      <c r="G20">
        <f>ramping_data!F20</f>
        <v>1</v>
      </c>
      <c r="H20">
        <f>ramping_data!G20</f>
        <v>1</v>
      </c>
      <c r="I20">
        <f>ramping_data!H20</f>
        <v>0</v>
      </c>
      <c r="J20">
        <f>ramping_data!I20</f>
        <v>0</v>
      </c>
      <c r="K20">
        <f>ramping_data!J20</f>
        <v>0</v>
      </c>
      <c r="L20">
        <f>ramping_data!K20</f>
        <v>0</v>
      </c>
      <c r="M20">
        <f>ramping_data!L20</f>
        <v>0</v>
      </c>
    </row>
    <row r="21" spans="1:13" x14ac:dyDescent="0.25">
      <c r="A21" t="str">
        <f>$A$1&amp;"_hydro-reservoir"</f>
        <v>SWE_hydro-reservoir</v>
      </c>
      <c r="B21" t="s">
        <v>27</v>
      </c>
      <c r="C21">
        <f>ramping_data!B21</f>
        <v>1</v>
      </c>
      <c r="D21">
        <f>ramping_data!C21</f>
        <v>0</v>
      </c>
      <c r="E21">
        <f>ramping_data!D21</f>
        <v>0.4</v>
      </c>
      <c r="F21">
        <f>ramping_data!E21</f>
        <v>0</v>
      </c>
      <c r="G21">
        <f>ramping_data!F21</f>
        <v>1</v>
      </c>
      <c r="H21">
        <f>ramping_data!G21</f>
        <v>1</v>
      </c>
      <c r="I21">
        <f>ramping_data!H21</f>
        <v>0.3</v>
      </c>
      <c r="J21">
        <f>ramping_data!I21</f>
        <v>0</v>
      </c>
      <c r="K21">
        <f>ramping_data!J21</f>
        <v>0</v>
      </c>
      <c r="L21">
        <f>ramping_data!K21</f>
        <v>2.5</v>
      </c>
      <c r="M21">
        <f>ramping_data!L21</f>
        <v>0.25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ramping_data</vt:lpstr>
      <vt:lpstr>ramping_data BAL</vt:lpstr>
      <vt:lpstr>ramping_data DEN</vt:lpstr>
      <vt:lpstr>ramping_data FIN</vt:lpstr>
      <vt:lpstr>ramping_data NOR</vt:lpstr>
      <vt:lpstr>ramping_data 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Koell</dc:creator>
  <cp:lastModifiedBy>Huang  Jiangyi</cp:lastModifiedBy>
  <dcterms:created xsi:type="dcterms:W3CDTF">2022-11-22T16:45:44Z</dcterms:created>
  <dcterms:modified xsi:type="dcterms:W3CDTF">2023-03-03T18:47:39Z</dcterms:modified>
</cp:coreProperties>
</file>