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4AC94D68-ECC2-4AF8-8D77-F2CC324212FB}" xr6:coauthVersionLast="47" xr6:coauthVersionMax="47" xr10:uidLastSave="{00000000-0000-0000-0000-000000000000}"/>
  <bookViews>
    <workbookView xWindow="-120" yWindow="-120" windowWidth="29040" windowHeight="17520" activeTab="5" xr2:uid="{1D69CA77-C923-1149-8A4F-669FB957D274}"/>
  </bookViews>
  <sheets>
    <sheet name="ramping_data" sheetId="2" r:id="rId1"/>
    <sheet name="ramping_data BAL" sheetId="1" r:id="rId2"/>
    <sheet name="ramping_data DEN" sheetId="3" r:id="rId3"/>
    <sheet name="ramping_data FIN" sheetId="4" r:id="rId4"/>
    <sheet name="ramping_data NOR" sheetId="5" r:id="rId5"/>
    <sheet name="ramping_data SW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6" l="1"/>
  <c r="L21" i="6"/>
  <c r="K21" i="6"/>
  <c r="J21" i="6"/>
  <c r="I21" i="6"/>
  <c r="H21" i="6"/>
  <c r="G21" i="6"/>
  <c r="F21" i="6"/>
  <c r="E21" i="6"/>
  <c r="D21" i="6"/>
  <c r="C21" i="6"/>
  <c r="M20" i="6"/>
  <c r="L20" i="6"/>
  <c r="K20" i="6"/>
  <c r="J20" i="6"/>
  <c r="I20" i="6"/>
  <c r="H20" i="6"/>
  <c r="G20" i="6"/>
  <c r="F20" i="6"/>
  <c r="E20" i="6"/>
  <c r="D20" i="6"/>
  <c r="C20" i="6"/>
  <c r="M19" i="6"/>
  <c r="L19" i="6"/>
  <c r="K19" i="6"/>
  <c r="J19" i="6"/>
  <c r="I19" i="6"/>
  <c r="H19" i="6"/>
  <c r="G19" i="6"/>
  <c r="F19" i="6"/>
  <c r="E19" i="6"/>
  <c r="D19" i="6"/>
  <c r="C19" i="6"/>
  <c r="M18" i="6"/>
  <c r="L18" i="6"/>
  <c r="K18" i="6"/>
  <c r="J18" i="6"/>
  <c r="I18" i="6"/>
  <c r="H18" i="6"/>
  <c r="G18" i="6"/>
  <c r="F18" i="6"/>
  <c r="E18" i="6"/>
  <c r="D18" i="6"/>
  <c r="C18" i="6"/>
  <c r="M17" i="6"/>
  <c r="L17" i="6"/>
  <c r="K17" i="6"/>
  <c r="J17" i="6"/>
  <c r="I17" i="6"/>
  <c r="H17" i="6"/>
  <c r="G17" i="6"/>
  <c r="F17" i="6"/>
  <c r="E17" i="6"/>
  <c r="D17" i="6"/>
  <c r="C17" i="6"/>
  <c r="M16" i="6"/>
  <c r="L16" i="6"/>
  <c r="K16" i="6"/>
  <c r="J16" i="6"/>
  <c r="I16" i="6"/>
  <c r="H16" i="6"/>
  <c r="G16" i="6"/>
  <c r="F16" i="6"/>
  <c r="E16" i="6"/>
  <c r="D16" i="6"/>
  <c r="C16" i="6"/>
  <c r="M15" i="6"/>
  <c r="L15" i="6"/>
  <c r="K15" i="6"/>
  <c r="J15" i="6"/>
  <c r="I15" i="6"/>
  <c r="H15" i="6"/>
  <c r="G15" i="6"/>
  <c r="F15" i="6"/>
  <c r="E15" i="6"/>
  <c r="D15" i="6"/>
  <c r="C15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M12" i="6"/>
  <c r="L12" i="6"/>
  <c r="K12" i="6"/>
  <c r="J12" i="6"/>
  <c r="I12" i="6"/>
  <c r="H12" i="6"/>
  <c r="G12" i="6"/>
  <c r="F12" i="6"/>
  <c r="E12" i="6"/>
  <c r="D12" i="6"/>
  <c r="C12" i="6"/>
  <c r="M11" i="6"/>
  <c r="L11" i="6"/>
  <c r="K11" i="6"/>
  <c r="J11" i="6"/>
  <c r="I11" i="6"/>
  <c r="H11" i="6"/>
  <c r="G11" i="6"/>
  <c r="F11" i="6"/>
  <c r="E11" i="6"/>
  <c r="D11" i="6"/>
  <c r="C11" i="6"/>
  <c r="M10" i="6"/>
  <c r="L10" i="6"/>
  <c r="K10" i="6"/>
  <c r="J10" i="6"/>
  <c r="I10" i="6"/>
  <c r="H10" i="6"/>
  <c r="G10" i="6"/>
  <c r="F10" i="6"/>
  <c r="E10" i="6"/>
  <c r="D10" i="6"/>
  <c r="C10" i="6"/>
  <c r="M9" i="6"/>
  <c r="L9" i="6"/>
  <c r="K9" i="6"/>
  <c r="J9" i="6"/>
  <c r="I9" i="6"/>
  <c r="H9" i="6"/>
  <c r="G9" i="6"/>
  <c r="F9" i="6"/>
  <c r="E9" i="6"/>
  <c r="D9" i="6"/>
  <c r="C9" i="6"/>
  <c r="M8" i="6"/>
  <c r="L8" i="6"/>
  <c r="K8" i="6"/>
  <c r="J8" i="6"/>
  <c r="I8" i="6"/>
  <c r="H8" i="6"/>
  <c r="G8" i="6"/>
  <c r="F8" i="6"/>
  <c r="E8" i="6"/>
  <c r="D8" i="6"/>
  <c r="C8" i="6"/>
  <c r="M7" i="6"/>
  <c r="L7" i="6"/>
  <c r="K7" i="6"/>
  <c r="J7" i="6"/>
  <c r="I7" i="6"/>
  <c r="H7" i="6"/>
  <c r="G7" i="6"/>
  <c r="F7" i="6"/>
  <c r="E7" i="6"/>
  <c r="D7" i="6"/>
  <c r="C7" i="6"/>
  <c r="M6" i="6"/>
  <c r="L6" i="6"/>
  <c r="K6" i="6"/>
  <c r="J6" i="6"/>
  <c r="I6" i="6"/>
  <c r="H6" i="6"/>
  <c r="G6" i="6"/>
  <c r="F6" i="6"/>
  <c r="E6" i="6"/>
  <c r="D6" i="6"/>
  <c r="C6" i="6"/>
  <c r="M5" i="6"/>
  <c r="L5" i="6"/>
  <c r="K5" i="6"/>
  <c r="J5" i="6"/>
  <c r="I5" i="6"/>
  <c r="H5" i="6"/>
  <c r="G5" i="6"/>
  <c r="F5" i="6"/>
  <c r="E5" i="6"/>
  <c r="D5" i="6"/>
  <c r="C5" i="6"/>
  <c r="M4" i="6"/>
  <c r="L4" i="6"/>
  <c r="K4" i="6"/>
  <c r="J4" i="6"/>
  <c r="I4" i="6"/>
  <c r="H4" i="6"/>
  <c r="G4" i="6"/>
  <c r="F4" i="6"/>
  <c r="E4" i="6"/>
  <c r="D4" i="6"/>
  <c r="C4" i="6"/>
  <c r="M3" i="6"/>
  <c r="L3" i="6"/>
  <c r="K3" i="6"/>
  <c r="J3" i="6"/>
  <c r="I3" i="6"/>
  <c r="H3" i="6"/>
  <c r="G3" i="6"/>
  <c r="F3" i="6"/>
  <c r="E3" i="6"/>
  <c r="D3" i="6"/>
  <c r="C3" i="6"/>
  <c r="M2" i="6"/>
  <c r="L2" i="6"/>
  <c r="K2" i="6"/>
  <c r="J2" i="6"/>
  <c r="I2" i="6"/>
  <c r="H2" i="6"/>
  <c r="G2" i="6"/>
  <c r="F2" i="6"/>
  <c r="E2" i="6"/>
  <c r="D2" i="6"/>
  <c r="C2" i="6"/>
  <c r="M21" i="5"/>
  <c r="L21" i="5"/>
  <c r="K21" i="5"/>
  <c r="J21" i="5"/>
  <c r="I21" i="5"/>
  <c r="H21" i="5"/>
  <c r="G21" i="5"/>
  <c r="F21" i="5"/>
  <c r="E21" i="5"/>
  <c r="D21" i="5"/>
  <c r="C21" i="5"/>
  <c r="M20" i="5"/>
  <c r="L20" i="5"/>
  <c r="K20" i="5"/>
  <c r="J20" i="5"/>
  <c r="I20" i="5"/>
  <c r="H20" i="5"/>
  <c r="G20" i="5"/>
  <c r="F20" i="5"/>
  <c r="E20" i="5"/>
  <c r="D20" i="5"/>
  <c r="C20" i="5"/>
  <c r="M19" i="5"/>
  <c r="L19" i="5"/>
  <c r="K19" i="5"/>
  <c r="J19" i="5"/>
  <c r="I19" i="5"/>
  <c r="H19" i="5"/>
  <c r="G19" i="5"/>
  <c r="F19" i="5"/>
  <c r="E19" i="5"/>
  <c r="D19" i="5"/>
  <c r="C19" i="5"/>
  <c r="M18" i="5"/>
  <c r="L18" i="5"/>
  <c r="K18" i="5"/>
  <c r="J18" i="5"/>
  <c r="I18" i="5"/>
  <c r="H18" i="5"/>
  <c r="G18" i="5"/>
  <c r="F18" i="5"/>
  <c r="E18" i="5"/>
  <c r="D18" i="5"/>
  <c r="C18" i="5"/>
  <c r="M17" i="5"/>
  <c r="L17" i="5"/>
  <c r="K17" i="5"/>
  <c r="J17" i="5"/>
  <c r="I17" i="5"/>
  <c r="H17" i="5"/>
  <c r="G17" i="5"/>
  <c r="F17" i="5"/>
  <c r="E17" i="5"/>
  <c r="D17" i="5"/>
  <c r="C17" i="5"/>
  <c r="M16" i="5"/>
  <c r="L16" i="5"/>
  <c r="K16" i="5"/>
  <c r="J16" i="5"/>
  <c r="I16" i="5"/>
  <c r="H16" i="5"/>
  <c r="G16" i="5"/>
  <c r="F16" i="5"/>
  <c r="E16" i="5"/>
  <c r="D16" i="5"/>
  <c r="C16" i="5"/>
  <c r="M15" i="5"/>
  <c r="L15" i="5"/>
  <c r="K15" i="5"/>
  <c r="J15" i="5"/>
  <c r="I15" i="5"/>
  <c r="H15" i="5"/>
  <c r="G15" i="5"/>
  <c r="F15" i="5"/>
  <c r="E15" i="5"/>
  <c r="D15" i="5"/>
  <c r="C15" i="5"/>
  <c r="M14" i="5"/>
  <c r="L14" i="5"/>
  <c r="K14" i="5"/>
  <c r="J14" i="5"/>
  <c r="I14" i="5"/>
  <c r="H14" i="5"/>
  <c r="G14" i="5"/>
  <c r="F14" i="5"/>
  <c r="E14" i="5"/>
  <c r="D14" i="5"/>
  <c r="C14" i="5"/>
  <c r="M13" i="5"/>
  <c r="L13" i="5"/>
  <c r="K13" i="5"/>
  <c r="J13" i="5"/>
  <c r="I13" i="5"/>
  <c r="H13" i="5"/>
  <c r="G13" i="5"/>
  <c r="F13" i="5"/>
  <c r="E13" i="5"/>
  <c r="D13" i="5"/>
  <c r="C13" i="5"/>
  <c r="M12" i="5"/>
  <c r="L12" i="5"/>
  <c r="K12" i="5"/>
  <c r="J12" i="5"/>
  <c r="I12" i="5"/>
  <c r="H12" i="5"/>
  <c r="G12" i="5"/>
  <c r="F12" i="5"/>
  <c r="E12" i="5"/>
  <c r="D12" i="5"/>
  <c r="C12" i="5"/>
  <c r="M11" i="5"/>
  <c r="L11" i="5"/>
  <c r="K11" i="5"/>
  <c r="J11" i="5"/>
  <c r="I11" i="5"/>
  <c r="H11" i="5"/>
  <c r="G11" i="5"/>
  <c r="F11" i="5"/>
  <c r="E11" i="5"/>
  <c r="D11" i="5"/>
  <c r="C11" i="5"/>
  <c r="M10" i="5"/>
  <c r="L10" i="5"/>
  <c r="K10" i="5"/>
  <c r="J10" i="5"/>
  <c r="I10" i="5"/>
  <c r="H10" i="5"/>
  <c r="G10" i="5"/>
  <c r="F10" i="5"/>
  <c r="E10" i="5"/>
  <c r="D10" i="5"/>
  <c r="C10" i="5"/>
  <c r="M9" i="5"/>
  <c r="L9" i="5"/>
  <c r="K9" i="5"/>
  <c r="J9" i="5"/>
  <c r="I9" i="5"/>
  <c r="H9" i="5"/>
  <c r="G9" i="5"/>
  <c r="F9" i="5"/>
  <c r="E9" i="5"/>
  <c r="D9" i="5"/>
  <c r="C9" i="5"/>
  <c r="M8" i="5"/>
  <c r="L8" i="5"/>
  <c r="K8" i="5"/>
  <c r="J8" i="5"/>
  <c r="I8" i="5"/>
  <c r="H8" i="5"/>
  <c r="G8" i="5"/>
  <c r="F8" i="5"/>
  <c r="E8" i="5"/>
  <c r="D8" i="5"/>
  <c r="C8" i="5"/>
  <c r="M7" i="5"/>
  <c r="L7" i="5"/>
  <c r="K7" i="5"/>
  <c r="J7" i="5"/>
  <c r="I7" i="5"/>
  <c r="H7" i="5"/>
  <c r="G7" i="5"/>
  <c r="F7" i="5"/>
  <c r="E7" i="5"/>
  <c r="D7" i="5"/>
  <c r="C7" i="5"/>
  <c r="M6" i="5"/>
  <c r="L6" i="5"/>
  <c r="K6" i="5"/>
  <c r="J6" i="5"/>
  <c r="I6" i="5"/>
  <c r="H6" i="5"/>
  <c r="G6" i="5"/>
  <c r="F6" i="5"/>
  <c r="E6" i="5"/>
  <c r="D6" i="5"/>
  <c r="C6" i="5"/>
  <c r="M5" i="5"/>
  <c r="L5" i="5"/>
  <c r="K5" i="5"/>
  <c r="J5" i="5"/>
  <c r="I5" i="5"/>
  <c r="H5" i="5"/>
  <c r="G5" i="5"/>
  <c r="F5" i="5"/>
  <c r="E5" i="5"/>
  <c r="D5" i="5"/>
  <c r="C5" i="5"/>
  <c r="M4" i="5"/>
  <c r="L4" i="5"/>
  <c r="K4" i="5"/>
  <c r="J4" i="5"/>
  <c r="I4" i="5"/>
  <c r="H4" i="5"/>
  <c r="G4" i="5"/>
  <c r="F4" i="5"/>
  <c r="E4" i="5"/>
  <c r="D4" i="5"/>
  <c r="C4" i="5"/>
  <c r="M3" i="5"/>
  <c r="L3" i="5"/>
  <c r="K3" i="5"/>
  <c r="J3" i="5"/>
  <c r="I3" i="5"/>
  <c r="H3" i="5"/>
  <c r="G3" i="5"/>
  <c r="F3" i="5"/>
  <c r="E3" i="5"/>
  <c r="D3" i="5"/>
  <c r="C3" i="5"/>
  <c r="M2" i="5"/>
  <c r="L2" i="5"/>
  <c r="K2" i="5"/>
  <c r="J2" i="5"/>
  <c r="I2" i="5"/>
  <c r="H2" i="5"/>
  <c r="G2" i="5"/>
  <c r="F2" i="5"/>
  <c r="E2" i="5"/>
  <c r="D2" i="5"/>
  <c r="C2" i="5"/>
  <c r="M21" i="4"/>
  <c r="L21" i="4"/>
  <c r="K21" i="4"/>
  <c r="J21" i="4"/>
  <c r="I21" i="4"/>
  <c r="H21" i="4"/>
  <c r="G21" i="4"/>
  <c r="F21" i="4"/>
  <c r="E21" i="4"/>
  <c r="D21" i="4"/>
  <c r="C21" i="4"/>
  <c r="M20" i="4"/>
  <c r="L20" i="4"/>
  <c r="K20" i="4"/>
  <c r="J20" i="4"/>
  <c r="I20" i="4"/>
  <c r="H20" i="4"/>
  <c r="G20" i="4"/>
  <c r="F20" i="4"/>
  <c r="E20" i="4"/>
  <c r="D20" i="4"/>
  <c r="C20" i="4"/>
  <c r="M19" i="4"/>
  <c r="L19" i="4"/>
  <c r="K19" i="4"/>
  <c r="J19" i="4"/>
  <c r="I19" i="4"/>
  <c r="H19" i="4"/>
  <c r="G19" i="4"/>
  <c r="F19" i="4"/>
  <c r="E19" i="4"/>
  <c r="D19" i="4"/>
  <c r="C19" i="4"/>
  <c r="M18" i="4"/>
  <c r="L18" i="4"/>
  <c r="K18" i="4"/>
  <c r="J18" i="4"/>
  <c r="I18" i="4"/>
  <c r="H18" i="4"/>
  <c r="G18" i="4"/>
  <c r="F18" i="4"/>
  <c r="E18" i="4"/>
  <c r="D18" i="4"/>
  <c r="C18" i="4"/>
  <c r="M17" i="4"/>
  <c r="L17" i="4"/>
  <c r="K17" i="4"/>
  <c r="J17" i="4"/>
  <c r="I17" i="4"/>
  <c r="H17" i="4"/>
  <c r="G17" i="4"/>
  <c r="F17" i="4"/>
  <c r="E17" i="4"/>
  <c r="D17" i="4"/>
  <c r="C17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L14" i="4"/>
  <c r="K14" i="4"/>
  <c r="J14" i="4"/>
  <c r="I14" i="4"/>
  <c r="H14" i="4"/>
  <c r="G14" i="4"/>
  <c r="F14" i="4"/>
  <c r="E14" i="4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K11" i="4"/>
  <c r="J11" i="4"/>
  <c r="I11" i="4"/>
  <c r="H11" i="4"/>
  <c r="G11" i="4"/>
  <c r="F11" i="4"/>
  <c r="E11" i="4"/>
  <c r="D11" i="4"/>
  <c r="C11" i="4"/>
  <c r="M10" i="4"/>
  <c r="L10" i="4"/>
  <c r="K10" i="4"/>
  <c r="J10" i="4"/>
  <c r="I10" i="4"/>
  <c r="H10" i="4"/>
  <c r="G10" i="4"/>
  <c r="F10" i="4"/>
  <c r="E10" i="4"/>
  <c r="D10" i="4"/>
  <c r="C10" i="4"/>
  <c r="M9" i="4"/>
  <c r="L9" i="4"/>
  <c r="K9" i="4"/>
  <c r="J9" i="4"/>
  <c r="I9" i="4"/>
  <c r="H9" i="4"/>
  <c r="G9" i="4"/>
  <c r="F9" i="4"/>
  <c r="E9" i="4"/>
  <c r="D9" i="4"/>
  <c r="C9" i="4"/>
  <c r="M8" i="4"/>
  <c r="L8" i="4"/>
  <c r="K8" i="4"/>
  <c r="J8" i="4"/>
  <c r="I8" i="4"/>
  <c r="H8" i="4"/>
  <c r="G8" i="4"/>
  <c r="F8" i="4"/>
  <c r="E8" i="4"/>
  <c r="D8" i="4"/>
  <c r="C8" i="4"/>
  <c r="M7" i="4"/>
  <c r="L7" i="4"/>
  <c r="K7" i="4"/>
  <c r="J7" i="4"/>
  <c r="I7" i="4"/>
  <c r="H7" i="4"/>
  <c r="G7" i="4"/>
  <c r="F7" i="4"/>
  <c r="E7" i="4"/>
  <c r="D7" i="4"/>
  <c r="C7" i="4"/>
  <c r="M6" i="4"/>
  <c r="L6" i="4"/>
  <c r="K6" i="4"/>
  <c r="J6" i="4"/>
  <c r="I6" i="4"/>
  <c r="H6" i="4"/>
  <c r="G6" i="4"/>
  <c r="F6" i="4"/>
  <c r="E6" i="4"/>
  <c r="D6" i="4"/>
  <c r="C6" i="4"/>
  <c r="M5" i="4"/>
  <c r="L5" i="4"/>
  <c r="K5" i="4"/>
  <c r="J5" i="4"/>
  <c r="I5" i="4"/>
  <c r="H5" i="4"/>
  <c r="G5" i="4"/>
  <c r="F5" i="4"/>
  <c r="E5" i="4"/>
  <c r="D5" i="4"/>
  <c r="C5" i="4"/>
  <c r="M4" i="4"/>
  <c r="L4" i="4"/>
  <c r="K4" i="4"/>
  <c r="J4" i="4"/>
  <c r="I4" i="4"/>
  <c r="H4" i="4"/>
  <c r="G4" i="4"/>
  <c r="F4" i="4"/>
  <c r="E4" i="4"/>
  <c r="D4" i="4"/>
  <c r="C4" i="4"/>
  <c r="M3" i="4"/>
  <c r="L3" i="4"/>
  <c r="K3" i="4"/>
  <c r="J3" i="4"/>
  <c r="I3" i="4"/>
  <c r="H3" i="4"/>
  <c r="G3" i="4"/>
  <c r="F3" i="4"/>
  <c r="E3" i="4"/>
  <c r="D3" i="4"/>
  <c r="C3" i="4"/>
  <c r="M2" i="4"/>
  <c r="L2" i="4"/>
  <c r="K2" i="4"/>
  <c r="J2" i="4"/>
  <c r="I2" i="4"/>
  <c r="H2" i="4"/>
  <c r="G2" i="4"/>
  <c r="F2" i="4"/>
  <c r="E2" i="4"/>
  <c r="D2" i="4"/>
  <c r="C2" i="4"/>
  <c r="M21" i="3"/>
  <c r="L21" i="3"/>
  <c r="K21" i="3"/>
  <c r="J21" i="3"/>
  <c r="I21" i="3"/>
  <c r="H21" i="3"/>
  <c r="G21" i="3"/>
  <c r="F21" i="3"/>
  <c r="E21" i="3"/>
  <c r="D21" i="3"/>
  <c r="C21" i="3"/>
  <c r="M20" i="3"/>
  <c r="L20" i="3"/>
  <c r="K20" i="3"/>
  <c r="J20" i="3"/>
  <c r="I20" i="3"/>
  <c r="H20" i="3"/>
  <c r="G20" i="3"/>
  <c r="F20" i="3"/>
  <c r="E20" i="3"/>
  <c r="D20" i="3"/>
  <c r="C20" i="3"/>
  <c r="M19" i="3"/>
  <c r="L19" i="3"/>
  <c r="K19" i="3"/>
  <c r="J19" i="3"/>
  <c r="I19" i="3"/>
  <c r="H19" i="3"/>
  <c r="G19" i="3"/>
  <c r="F19" i="3"/>
  <c r="E19" i="3"/>
  <c r="D19" i="3"/>
  <c r="C19" i="3"/>
  <c r="M18" i="3"/>
  <c r="L18" i="3"/>
  <c r="K18" i="3"/>
  <c r="J18" i="3"/>
  <c r="I18" i="3"/>
  <c r="H18" i="3"/>
  <c r="G18" i="3"/>
  <c r="F18" i="3"/>
  <c r="E18" i="3"/>
  <c r="D18" i="3"/>
  <c r="C18" i="3"/>
  <c r="M17" i="3"/>
  <c r="L17" i="3"/>
  <c r="K17" i="3"/>
  <c r="J17" i="3"/>
  <c r="I17" i="3"/>
  <c r="H17" i="3"/>
  <c r="G17" i="3"/>
  <c r="F17" i="3"/>
  <c r="E17" i="3"/>
  <c r="D17" i="3"/>
  <c r="C17" i="3"/>
  <c r="M16" i="3"/>
  <c r="L16" i="3"/>
  <c r="K16" i="3"/>
  <c r="J16" i="3"/>
  <c r="I16" i="3"/>
  <c r="H16" i="3"/>
  <c r="G16" i="3"/>
  <c r="F16" i="3"/>
  <c r="E16" i="3"/>
  <c r="D16" i="3"/>
  <c r="C16" i="3"/>
  <c r="M15" i="3"/>
  <c r="L15" i="3"/>
  <c r="K15" i="3"/>
  <c r="J15" i="3"/>
  <c r="I15" i="3"/>
  <c r="H15" i="3"/>
  <c r="G15" i="3"/>
  <c r="F15" i="3"/>
  <c r="E15" i="3"/>
  <c r="D15" i="3"/>
  <c r="C15" i="3"/>
  <c r="M14" i="3"/>
  <c r="L14" i="3"/>
  <c r="K14" i="3"/>
  <c r="J14" i="3"/>
  <c r="I14" i="3"/>
  <c r="H14" i="3"/>
  <c r="G14" i="3"/>
  <c r="F14" i="3"/>
  <c r="E14" i="3"/>
  <c r="D14" i="3"/>
  <c r="C14" i="3"/>
  <c r="M13" i="3"/>
  <c r="L13" i="3"/>
  <c r="K13" i="3"/>
  <c r="J13" i="3"/>
  <c r="I13" i="3"/>
  <c r="H13" i="3"/>
  <c r="G13" i="3"/>
  <c r="F13" i="3"/>
  <c r="E13" i="3"/>
  <c r="D13" i="3"/>
  <c r="C13" i="3"/>
  <c r="M12" i="3"/>
  <c r="L12" i="3"/>
  <c r="K12" i="3"/>
  <c r="J12" i="3"/>
  <c r="I12" i="3"/>
  <c r="H12" i="3"/>
  <c r="G12" i="3"/>
  <c r="F12" i="3"/>
  <c r="E12" i="3"/>
  <c r="D12" i="3"/>
  <c r="C12" i="3"/>
  <c r="M11" i="3"/>
  <c r="L11" i="3"/>
  <c r="K11" i="3"/>
  <c r="J11" i="3"/>
  <c r="I11" i="3"/>
  <c r="H11" i="3"/>
  <c r="G11" i="3"/>
  <c r="F11" i="3"/>
  <c r="E11" i="3"/>
  <c r="D11" i="3"/>
  <c r="C11" i="3"/>
  <c r="M10" i="3"/>
  <c r="L10" i="3"/>
  <c r="K10" i="3"/>
  <c r="J10" i="3"/>
  <c r="I10" i="3"/>
  <c r="H10" i="3"/>
  <c r="G10" i="3"/>
  <c r="F10" i="3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M4" i="3"/>
  <c r="L4" i="3"/>
  <c r="K4" i="3"/>
  <c r="J4" i="3"/>
  <c r="I4" i="3"/>
  <c r="H4" i="3"/>
  <c r="G4" i="3"/>
  <c r="F4" i="3"/>
  <c r="E4" i="3"/>
  <c r="D4" i="3"/>
  <c r="C4" i="3"/>
  <c r="M3" i="3"/>
  <c r="L3" i="3"/>
  <c r="K3" i="3"/>
  <c r="J3" i="3"/>
  <c r="I3" i="3"/>
  <c r="H3" i="3"/>
  <c r="G3" i="3"/>
  <c r="F3" i="3"/>
  <c r="E3" i="3"/>
  <c r="D3" i="3"/>
  <c r="C3" i="3"/>
  <c r="M2" i="3"/>
  <c r="L2" i="3"/>
  <c r="K2" i="3"/>
  <c r="J2" i="3"/>
  <c r="I2" i="3"/>
  <c r="H2" i="3"/>
  <c r="G2" i="3"/>
  <c r="F2" i="3"/>
  <c r="E2" i="3"/>
  <c r="D2" i="3"/>
  <c r="C2" i="3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E2" i="1"/>
  <c r="F2" i="1"/>
  <c r="G2" i="1"/>
  <c r="H2" i="1"/>
  <c r="I2" i="1"/>
  <c r="J2" i="1"/>
  <c r="K2" i="1"/>
  <c r="L2" i="1"/>
  <c r="M2" i="1"/>
  <c r="D2" i="1"/>
  <c r="C2" i="1"/>
  <c r="A21" i="6" l="1"/>
  <c r="A21" i="5"/>
  <c r="A21" i="4"/>
  <c r="A21" i="3"/>
  <c r="A21" i="1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H12" authorId="0" shapeId="0" xr:uid="{BE3B32FC-DC8C-44C8-8ED1-DF12BE5C38F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0.3 technically, but here hourly production from ENTSO-E is used.</t>
        </r>
      </text>
    </comment>
  </commentList>
</comments>
</file>

<file path=xl/sharedStrings.xml><?xml version="1.0" encoding="utf-8"?>
<sst xmlns="http://schemas.openxmlformats.org/spreadsheetml/2006/main" count="200" uniqueCount="40">
  <si>
    <t>BAL</t>
  </si>
  <si>
    <t>Technology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</si>
  <si>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</si>
  <si>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</si>
  <si>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</si>
  <si>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</si>
  <si>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</si>
  <si>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</si>
  <si>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</si>
  <si>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</si>
  <si>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</si>
  <si>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</si>
  <si>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</si>
  <si>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</si>
  <si>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</si>
  <si>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</si>
  <si>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</si>
  <si>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</si>
  <si>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</si>
  <si>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</si>
  <si>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</si>
  <si>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max_shutdown_ramp</t>
  </si>
  <si>
    <t>min_shutdown_ramp</t>
  </si>
  <si>
    <t>max_start_up_ramp</t>
  </si>
  <si>
    <t>min_start_up_ramp</t>
  </si>
  <si>
    <t>ramp_up_limit</t>
  </si>
  <si>
    <t>ramp_down_limit</t>
  </si>
  <si>
    <t>Hydro Water Reservoir</t>
  </si>
  <si>
    <t>minimum_operating_point</t>
  </si>
  <si>
    <t>DEN</t>
  </si>
  <si>
    <t>FIN</t>
  </si>
  <si>
    <t>NOR</t>
  </si>
  <si>
    <t>SWE</t>
  </si>
  <si>
    <t>ramp_up_cost</t>
  </si>
  <si>
    <t>ramp_down_cost</t>
  </si>
  <si>
    <t>start_up_cost</t>
  </si>
  <si>
    <t>shut_down_cost</t>
  </si>
  <si>
    <t>References</t>
  </si>
  <si>
    <t>All hydroelectric power</t>
  </si>
  <si>
    <t>EU HYPERBOLE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</si>
</sst>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0" fillId="4" borderId="0" xfId="0" applyFill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5" borderId="0" xfId="0" applyFill="1"/>
    <xf numFmtId="0" fontId="7" fillId="0" borderId="0" xfId="4"/>
  </cellXfs>
  <cellStyles count="5">
    <cellStyle name="Gut 2" xfId="1" xr:uid="{4971B245-68E0-5349-9F69-2E7984AD53BF}"/>
    <cellStyle name="Hyperlink" xfId="4" builtinId="8"/>
    <cellStyle name="Normal" xfId="0" builtinId="0"/>
    <cellStyle name="Schlecht 2" xfId="2" xr:uid="{29E57799-1D7B-584E-A1FD-81FF41699E51}"/>
    <cellStyle name="Standard 2" xfId="3" xr:uid="{5913DD96-8963-A444-AE63-480E6733A2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ordis.europa.eu/project/id/608532/repor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CBF5-2EE4-A84D-844F-88372C6685C6}">
  <dimension ref="A1:N24"/>
  <sheetViews>
    <sheetView zoomScale="125" workbookViewId="0">
      <selection activeCell="E25" sqref="E25"/>
    </sheetView>
  </sheetViews>
  <sheetFormatPr defaultColWidth="11" defaultRowHeight="15.75" x14ac:dyDescent="0.25"/>
  <cols>
    <col min="1" max="1" width="28.625" bestFit="1" customWidth="1"/>
    <col min="2" max="2" width="19.125" bestFit="1" customWidth="1"/>
    <col min="3" max="3" width="18.875" bestFit="1" customWidth="1"/>
    <col min="4" max="4" width="18" bestFit="1" customWidth="1"/>
    <col min="5" max="5" width="17.625" bestFit="1" customWidth="1"/>
    <col min="6" max="6" width="13.375" bestFit="1" customWidth="1"/>
    <col min="7" max="7" width="15.875" bestFit="1" customWidth="1"/>
    <col min="8" max="8" width="23.5" bestFit="1" customWidth="1"/>
    <col min="9" max="9" width="12.875" bestFit="1" customWidth="1"/>
    <col min="10" max="10" width="15.375" bestFit="1" customWidth="1"/>
    <col min="11" max="11" width="12.375" bestFit="1" customWidth="1"/>
    <col min="12" max="12" width="14.5" bestFit="1" customWidth="1"/>
    <col min="13" max="13" width="28.625" bestFit="1" customWidth="1"/>
    <col min="14" max="14" width="17.5" bestFit="1" customWidth="1"/>
  </cols>
  <sheetData>
    <row r="1" spans="1:14" x14ac:dyDescent="0.25">
      <c r="A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8" t="s">
        <v>25</v>
      </c>
      <c r="G1" s="8" t="s">
        <v>26</v>
      </c>
      <c r="H1" s="1" t="s">
        <v>28</v>
      </c>
      <c r="I1" s="1" t="s">
        <v>33</v>
      </c>
      <c r="J1" s="1" t="s">
        <v>34</v>
      </c>
      <c r="K1" s="8" t="s">
        <v>35</v>
      </c>
      <c r="L1" s="8" t="s">
        <v>36</v>
      </c>
      <c r="N1" s="6"/>
    </row>
    <row r="2" spans="1:14" x14ac:dyDescent="0.25">
      <c r="A2" t="s">
        <v>2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0.2</v>
      </c>
      <c r="I2">
        <v>1.8</v>
      </c>
      <c r="J2">
        <v>1.8</v>
      </c>
      <c r="K2">
        <v>36</v>
      </c>
      <c r="L2">
        <v>17.5</v>
      </c>
      <c r="M2" s="4"/>
      <c r="N2" s="7"/>
    </row>
    <row r="3" spans="1:14" x14ac:dyDescent="0.25">
      <c r="A3" t="s">
        <v>3</v>
      </c>
      <c r="B3">
        <v>1</v>
      </c>
      <c r="C3">
        <v>0</v>
      </c>
      <c r="D3">
        <v>0.5</v>
      </c>
      <c r="E3">
        <v>0</v>
      </c>
      <c r="F3">
        <v>0.5</v>
      </c>
      <c r="G3">
        <v>0.5</v>
      </c>
      <c r="H3">
        <v>0.4</v>
      </c>
      <c r="I3">
        <v>1.8</v>
      </c>
      <c r="J3">
        <v>1.8</v>
      </c>
      <c r="K3">
        <v>58</v>
      </c>
      <c r="L3">
        <v>17.5</v>
      </c>
      <c r="M3" s="5"/>
      <c r="N3" s="2"/>
    </row>
    <row r="4" spans="1:14" x14ac:dyDescent="0.25">
      <c r="A4" t="s">
        <v>4</v>
      </c>
      <c r="B4">
        <v>1</v>
      </c>
      <c r="C4">
        <v>0</v>
      </c>
      <c r="D4">
        <v>0.5</v>
      </c>
      <c r="E4">
        <v>0</v>
      </c>
      <c r="F4">
        <v>0.5</v>
      </c>
      <c r="G4">
        <v>0.5</v>
      </c>
      <c r="H4">
        <v>0.4</v>
      </c>
      <c r="I4">
        <v>0.52500000000000002</v>
      </c>
      <c r="J4">
        <v>0.52500000000000002</v>
      </c>
      <c r="K4">
        <v>85</v>
      </c>
      <c r="L4">
        <v>8.5</v>
      </c>
      <c r="M4" s="4"/>
      <c r="N4" s="7"/>
    </row>
    <row r="5" spans="1:14" x14ac:dyDescent="0.25">
      <c r="A5" t="s">
        <v>5</v>
      </c>
      <c r="B5">
        <v>1</v>
      </c>
      <c r="C5">
        <v>0</v>
      </c>
      <c r="D5">
        <v>0.5</v>
      </c>
      <c r="E5">
        <v>0</v>
      </c>
      <c r="F5">
        <v>0.5</v>
      </c>
      <c r="G5">
        <v>0.5</v>
      </c>
      <c r="H5">
        <v>0.4</v>
      </c>
      <c r="I5">
        <v>0.52500000000000002</v>
      </c>
      <c r="J5">
        <v>0.52500000000000002</v>
      </c>
      <c r="K5">
        <v>85</v>
      </c>
      <c r="L5">
        <v>8.5</v>
      </c>
      <c r="M5" s="4"/>
      <c r="N5" s="7"/>
    </row>
    <row r="6" spans="1:14" x14ac:dyDescent="0.25">
      <c r="A6" t="s">
        <v>6</v>
      </c>
      <c r="B6">
        <v>1</v>
      </c>
      <c r="C6">
        <v>0</v>
      </c>
      <c r="D6">
        <v>0.3</v>
      </c>
      <c r="E6">
        <v>0</v>
      </c>
      <c r="F6">
        <v>0.5</v>
      </c>
      <c r="G6">
        <v>0.5</v>
      </c>
      <c r="H6">
        <v>0.25</v>
      </c>
      <c r="I6">
        <v>1.8</v>
      </c>
      <c r="J6">
        <v>1.8</v>
      </c>
      <c r="K6">
        <v>35</v>
      </c>
      <c r="L6">
        <v>17.5</v>
      </c>
      <c r="M6" s="4"/>
      <c r="N6" s="7"/>
    </row>
    <row r="7" spans="1:14" x14ac:dyDescent="0.25">
      <c r="A7" t="s">
        <v>7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0.3</v>
      </c>
      <c r="I7">
        <v>1.8</v>
      </c>
      <c r="J7">
        <v>1.8</v>
      </c>
      <c r="K7">
        <v>46</v>
      </c>
      <c r="L7">
        <v>17.5</v>
      </c>
      <c r="M7" s="4"/>
      <c r="N7" s="7"/>
    </row>
    <row r="8" spans="1:14" x14ac:dyDescent="0.25">
      <c r="A8" t="s">
        <v>8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0.3</v>
      </c>
      <c r="I8">
        <v>1.8</v>
      </c>
      <c r="J8">
        <v>1.8</v>
      </c>
      <c r="K8">
        <v>46</v>
      </c>
      <c r="L8">
        <v>17.5</v>
      </c>
      <c r="M8" s="4"/>
      <c r="N8" s="7"/>
    </row>
    <row r="9" spans="1:14" x14ac:dyDescent="0.25">
      <c r="A9" t="s">
        <v>9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0.2</v>
      </c>
      <c r="I9">
        <v>1.8</v>
      </c>
      <c r="J9">
        <v>1.8</v>
      </c>
      <c r="K9">
        <v>58</v>
      </c>
      <c r="L9">
        <v>17.5</v>
      </c>
      <c r="M9" s="4"/>
      <c r="N9" s="3"/>
    </row>
    <row r="10" spans="1:14" x14ac:dyDescent="0.25">
      <c r="A10" t="s">
        <v>10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 s="4"/>
      <c r="N10" s="7"/>
    </row>
    <row r="11" spans="1:14" x14ac:dyDescent="0.25">
      <c r="A11" t="s">
        <v>11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0.3</v>
      </c>
      <c r="I11">
        <v>0</v>
      </c>
      <c r="J11">
        <v>0</v>
      </c>
      <c r="K11">
        <v>2.5</v>
      </c>
      <c r="L11">
        <v>0.25</v>
      </c>
      <c r="M11" s="4"/>
      <c r="N11" s="7"/>
    </row>
    <row r="12" spans="1:14" x14ac:dyDescent="0.25">
      <c r="A12" t="s">
        <v>12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2.5</v>
      </c>
      <c r="L12">
        <v>0.25</v>
      </c>
      <c r="M12" s="4"/>
      <c r="N12" s="7"/>
    </row>
    <row r="13" spans="1:14" x14ac:dyDescent="0.25">
      <c r="A13" t="s">
        <v>13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 s="5"/>
      <c r="N13" s="2"/>
    </row>
    <row r="14" spans="1:14" x14ac:dyDescent="0.25">
      <c r="A14" t="s">
        <v>14</v>
      </c>
      <c r="B14">
        <v>1</v>
      </c>
      <c r="C14">
        <v>0</v>
      </c>
      <c r="D14">
        <v>0.05</v>
      </c>
      <c r="E14">
        <v>0</v>
      </c>
      <c r="F14">
        <v>0.15</v>
      </c>
      <c r="G14">
        <v>0.15</v>
      </c>
      <c r="H14">
        <v>0.5</v>
      </c>
      <c r="I14">
        <v>0</v>
      </c>
      <c r="J14">
        <v>0</v>
      </c>
      <c r="K14">
        <v>35</v>
      </c>
      <c r="L14">
        <v>1000</v>
      </c>
      <c r="M14" s="4"/>
      <c r="N14" s="7"/>
    </row>
    <row r="15" spans="1:14" x14ac:dyDescent="0.25">
      <c r="A15" t="s">
        <v>15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 s="4"/>
      <c r="N15" s="4"/>
    </row>
    <row r="16" spans="1:14" x14ac:dyDescent="0.25">
      <c r="A16" t="s">
        <v>16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 s="4"/>
      <c r="N16" s="4"/>
    </row>
    <row r="17" spans="1:14" x14ac:dyDescent="0.25">
      <c r="A17" t="s">
        <v>17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 s="4"/>
      <c r="N17" s="7"/>
    </row>
    <row r="18" spans="1:14" x14ac:dyDescent="0.25">
      <c r="A18" t="s">
        <v>18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0.2</v>
      </c>
      <c r="I18">
        <v>1.8</v>
      </c>
      <c r="J18">
        <v>1.8</v>
      </c>
      <c r="K18">
        <v>36</v>
      </c>
      <c r="L18">
        <v>17.5</v>
      </c>
      <c r="M18" s="4"/>
      <c r="N18" s="7"/>
    </row>
    <row r="19" spans="1:14" x14ac:dyDescent="0.25">
      <c r="A19" t="s">
        <v>19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 s="4"/>
      <c r="N19" s="7"/>
    </row>
    <row r="20" spans="1:14" x14ac:dyDescent="0.25">
      <c r="A20" t="s">
        <v>20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 s="4"/>
      <c r="N20" s="7"/>
    </row>
    <row r="21" spans="1:14" x14ac:dyDescent="0.25">
      <c r="A21" t="s">
        <v>27</v>
      </c>
      <c r="B21">
        <v>1</v>
      </c>
      <c r="C21">
        <v>0</v>
      </c>
      <c r="D21">
        <v>0.4</v>
      </c>
      <c r="E21">
        <v>0</v>
      </c>
      <c r="F21">
        <v>1</v>
      </c>
      <c r="G21">
        <v>1</v>
      </c>
      <c r="H21">
        <v>0.3</v>
      </c>
      <c r="I21">
        <v>0</v>
      </c>
      <c r="J21">
        <v>0</v>
      </c>
      <c r="K21">
        <v>2.5</v>
      </c>
      <c r="L21">
        <v>0.25</v>
      </c>
      <c r="M21" s="4"/>
      <c r="N21" s="7"/>
    </row>
    <row r="23" spans="1:14" x14ac:dyDescent="0.25">
      <c r="A23" t="s">
        <v>37</v>
      </c>
    </row>
    <row r="24" spans="1:14" x14ac:dyDescent="0.25">
      <c r="A24" t="s">
        <v>38</v>
      </c>
      <c r="B24" s="9" t="s">
        <v>39</v>
      </c>
    </row>
  </sheetData>
  <hyperlinks>
    <hyperlink ref="B24" r:id="rId1" xr:uid="{868C5248-1133-49B6-ADE2-EE1C827D22A3}"/>
  </hyperlinks>
  <pageMargins left="0.7" right="0.7" top="0.78740157499999996" bottom="0.78740157499999996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12AE-BC11-B248-BF1F-D6F6E7736FD3}">
  <dimension ref="A1:M21"/>
  <sheetViews>
    <sheetView workbookViewId="0">
      <selection activeCell="C2" sqref="C2:M21"/>
    </sheetView>
  </sheetViews>
  <sheetFormatPr defaultColWidth="11" defaultRowHeight="15.75" x14ac:dyDescent="0.25"/>
  <cols>
    <col min="1" max="1" width="32.5" bestFit="1" customWidth="1"/>
    <col min="2" max="2" width="28.625" bestFit="1" customWidth="1"/>
    <col min="3" max="3" width="19.125" bestFit="1" customWidth="1"/>
    <col min="4" max="4" width="18.875" bestFit="1" customWidth="1"/>
    <col min="5" max="5" width="18" bestFit="1" customWidth="1"/>
    <col min="6" max="6" width="17.625" bestFit="1" customWidth="1"/>
    <col min="7" max="7" width="13.375" bestFit="1" customWidth="1"/>
    <col min="8" max="8" width="15.875" bestFit="1" customWidth="1"/>
    <col min="9" max="9" width="23.5" bestFit="1" customWidth="1"/>
    <col min="10" max="10" width="12.875" bestFit="1" customWidth="1"/>
    <col min="11" max="11" width="15.375" bestFit="1" customWidth="1"/>
    <col min="12" max="12" width="12.375" bestFit="1" customWidth="1"/>
    <col min="13" max="13" width="14.5" bestFit="1" customWidth="1"/>
    <col min="14" max="14" width="28.625" bestFit="1" customWidth="1"/>
  </cols>
  <sheetData>
    <row r="1" spans="1:13" x14ac:dyDescent="0.25">
      <c r="A1" t="s">
        <v>0</v>
      </c>
      <c r="B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1" t="s">
        <v>28</v>
      </c>
      <c r="J1" s="1" t="s">
        <v>33</v>
      </c>
      <c r="K1" s="1" t="s">
        <v>34</v>
      </c>
      <c r="L1" s="8" t="s">
        <v>35</v>
      </c>
      <c r="M1" s="8" t="s">
        <v>36</v>
      </c>
    </row>
    <row r="2" spans="1:13" x14ac:dyDescent="0.25">
      <c r="A2" t="str">
        <f>$A$1&amp;"_biomass"</f>
        <v>BAL_biomass</v>
      </c>
      <c r="B2" t="s">
        <v>2</v>
      </c>
      <c r="C2">
        <f>IF(ramping_data!B2&lt;&gt;0,ramping_data!B2,"")</f>
        <v>1</v>
      </c>
      <c r="D2" t="str">
        <f>IF(ramping_data!C2&lt;&gt;0,ramping_data!C2,"")</f>
        <v/>
      </c>
      <c r="E2">
        <f>IF(ramping_data!D2&lt;&gt;0,ramping_data!D2,"")</f>
        <v>1</v>
      </c>
      <c r="F2" t="str">
        <f>IF(ramping_data!E2&lt;&gt;0,ramping_data!E2,"")</f>
        <v/>
      </c>
      <c r="G2">
        <f>IF(ramping_data!F2&lt;&gt;0,ramping_data!F2,"")</f>
        <v>1</v>
      </c>
      <c r="H2">
        <f>IF(ramping_data!G2&lt;&gt;0,ramping_data!G2,"")</f>
        <v>1</v>
      </c>
      <c r="I2">
        <f>IF(ramping_data!H2&lt;&gt;0,ramping_data!H2,"")</f>
        <v>0.2</v>
      </c>
      <c r="J2">
        <f>IF(ramping_data!I2&lt;&gt;0,ramping_data!I2,"")</f>
        <v>1.8</v>
      </c>
      <c r="K2">
        <f>IF(ramping_data!J2&lt;&gt;0,ramping_data!J2,"")</f>
        <v>1.8</v>
      </c>
      <c r="L2">
        <f>IF(ramping_data!K2&lt;&gt;0,ramping_data!K2,"")</f>
        <v>36</v>
      </c>
      <c r="M2">
        <f>IF(ramping_data!L2&lt;&gt;0,ramping_data!L2,"")</f>
        <v>17.5</v>
      </c>
    </row>
    <row r="3" spans="1:13" x14ac:dyDescent="0.25">
      <c r="A3" t="str">
        <f>$A$1&amp;"_brown-coal_lignite"</f>
        <v>BAL_brown-coal_lignite</v>
      </c>
      <c r="B3" t="s">
        <v>3</v>
      </c>
      <c r="C3">
        <f>IF(ramping_data!B3&lt;&gt;0,ramping_data!B3,"")</f>
        <v>1</v>
      </c>
      <c r="D3" t="str">
        <f>IF(ramping_data!C3&lt;&gt;0,ramping_data!C3,"")</f>
        <v/>
      </c>
      <c r="E3">
        <f>IF(ramping_data!D3&lt;&gt;0,ramping_data!D3,"")</f>
        <v>0.5</v>
      </c>
      <c r="F3" t="str">
        <f>IF(ramping_data!E3&lt;&gt;0,ramping_data!E3,"")</f>
        <v/>
      </c>
      <c r="G3">
        <f>IF(ramping_data!F3&lt;&gt;0,ramping_data!F3,"")</f>
        <v>0.5</v>
      </c>
      <c r="H3">
        <f>IF(ramping_data!G3&lt;&gt;0,ramping_data!G3,"")</f>
        <v>0.5</v>
      </c>
      <c r="I3">
        <f>IF(ramping_data!H3&lt;&gt;0,ramping_data!H3,"")</f>
        <v>0.4</v>
      </c>
      <c r="J3">
        <f>IF(ramping_data!I3&lt;&gt;0,ramping_data!I3,"")</f>
        <v>1.8</v>
      </c>
      <c r="K3">
        <f>IF(ramping_data!J3&lt;&gt;0,ramping_data!J3,"")</f>
        <v>1.8</v>
      </c>
      <c r="L3">
        <f>IF(ramping_data!K3&lt;&gt;0,ramping_data!K3,"")</f>
        <v>58</v>
      </c>
      <c r="M3">
        <f>IF(ramping_data!L3&lt;&gt;0,ramping_data!L3,"")</f>
        <v>17.5</v>
      </c>
    </row>
    <row r="4" spans="1:13" x14ac:dyDescent="0.25">
      <c r="A4" t="str">
        <f>$A$1&amp;"_gas-coal-derived"</f>
        <v>BAL_gas-coal-derived</v>
      </c>
      <c r="B4" t="s">
        <v>4</v>
      </c>
      <c r="C4">
        <f>IF(ramping_data!B4&lt;&gt;0,ramping_data!B4,"")</f>
        <v>1</v>
      </c>
      <c r="D4" t="str">
        <f>IF(ramping_data!C4&lt;&gt;0,ramping_data!C4,"")</f>
        <v/>
      </c>
      <c r="E4">
        <f>IF(ramping_data!D4&lt;&gt;0,ramping_data!D4,"")</f>
        <v>0.5</v>
      </c>
      <c r="F4" t="str">
        <f>IF(ramping_data!E4&lt;&gt;0,ramping_data!E4,"")</f>
        <v/>
      </c>
      <c r="G4">
        <f>IF(ramping_data!F4&lt;&gt;0,ramping_data!F4,"")</f>
        <v>0.5</v>
      </c>
      <c r="H4">
        <f>IF(ramping_data!G4&lt;&gt;0,ramping_data!G4,"")</f>
        <v>0.5</v>
      </c>
      <c r="I4">
        <f>IF(ramping_data!H4&lt;&gt;0,ramping_data!H4,"")</f>
        <v>0.4</v>
      </c>
      <c r="J4">
        <f>IF(ramping_data!I4&lt;&gt;0,ramping_data!I4,"")</f>
        <v>0.52500000000000002</v>
      </c>
      <c r="K4">
        <f>IF(ramping_data!J4&lt;&gt;0,ramping_data!J4,"")</f>
        <v>0.52500000000000002</v>
      </c>
      <c r="L4">
        <f>IF(ramping_data!K4&lt;&gt;0,ramping_data!K4,"")</f>
        <v>85</v>
      </c>
      <c r="M4">
        <f>IF(ramping_data!L4&lt;&gt;0,ramping_data!L4,"")</f>
        <v>8.5</v>
      </c>
    </row>
    <row r="5" spans="1:13" x14ac:dyDescent="0.25">
      <c r="A5" t="str">
        <f>$A$1&amp;"_gas"</f>
        <v>BAL_gas</v>
      </c>
      <c r="B5" t="s">
        <v>5</v>
      </c>
      <c r="C5">
        <f>IF(ramping_data!B5&lt;&gt;0,ramping_data!B5,"")</f>
        <v>1</v>
      </c>
      <c r="D5" t="str">
        <f>IF(ramping_data!C5&lt;&gt;0,ramping_data!C5,"")</f>
        <v/>
      </c>
      <c r="E5">
        <f>IF(ramping_data!D5&lt;&gt;0,ramping_data!D5,"")</f>
        <v>0.5</v>
      </c>
      <c r="F5" t="str">
        <f>IF(ramping_data!E5&lt;&gt;0,ramping_data!E5,"")</f>
        <v/>
      </c>
      <c r="G5">
        <f>IF(ramping_data!F5&lt;&gt;0,ramping_data!F5,"")</f>
        <v>0.5</v>
      </c>
      <c r="H5">
        <f>IF(ramping_data!G5&lt;&gt;0,ramping_data!G5,"")</f>
        <v>0.5</v>
      </c>
      <c r="I5">
        <f>IF(ramping_data!H5&lt;&gt;0,ramping_data!H5,"")</f>
        <v>0.4</v>
      </c>
      <c r="J5">
        <f>IF(ramping_data!I5&lt;&gt;0,ramping_data!I5,"")</f>
        <v>0.52500000000000002</v>
      </c>
      <c r="K5">
        <f>IF(ramping_data!J5&lt;&gt;0,ramping_data!J5,"")</f>
        <v>0.52500000000000002</v>
      </c>
      <c r="L5">
        <f>IF(ramping_data!K5&lt;&gt;0,ramping_data!K5,"")</f>
        <v>85</v>
      </c>
      <c r="M5">
        <f>IF(ramping_data!L5&lt;&gt;0,ramping_data!L5,"")</f>
        <v>8.5</v>
      </c>
    </row>
    <row r="6" spans="1:13" x14ac:dyDescent="0.25">
      <c r="A6" t="str">
        <f>$A$1&amp;"_hard-coal"</f>
        <v>BAL_hard-coal</v>
      </c>
      <c r="B6" t="s">
        <v>6</v>
      </c>
      <c r="C6">
        <f>IF(ramping_data!B6&lt;&gt;0,ramping_data!B6,"")</f>
        <v>1</v>
      </c>
      <c r="D6" t="str">
        <f>IF(ramping_data!C6&lt;&gt;0,ramping_data!C6,"")</f>
        <v/>
      </c>
      <c r="E6">
        <f>IF(ramping_data!D6&lt;&gt;0,ramping_data!D6,"")</f>
        <v>0.3</v>
      </c>
      <c r="F6" t="str">
        <f>IF(ramping_data!E6&lt;&gt;0,ramping_data!E6,"")</f>
        <v/>
      </c>
      <c r="G6">
        <f>IF(ramping_data!F6&lt;&gt;0,ramping_data!F6,"")</f>
        <v>0.5</v>
      </c>
      <c r="H6">
        <f>IF(ramping_data!G6&lt;&gt;0,ramping_data!G6,"")</f>
        <v>0.5</v>
      </c>
      <c r="I6">
        <f>IF(ramping_data!H6&lt;&gt;0,ramping_data!H6,"")</f>
        <v>0.25</v>
      </c>
      <c r="J6">
        <f>IF(ramping_data!I6&lt;&gt;0,ramping_data!I6,"")</f>
        <v>1.8</v>
      </c>
      <c r="K6">
        <f>IF(ramping_data!J6&lt;&gt;0,ramping_data!J6,"")</f>
        <v>1.8</v>
      </c>
      <c r="L6">
        <f>IF(ramping_data!K6&lt;&gt;0,ramping_data!K6,"")</f>
        <v>35</v>
      </c>
      <c r="M6">
        <f>IF(ramping_data!L6&lt;&gt;0,ramping_data!L6,"")</f>
        <v>17.5</v>
      </c>
    </row>
    <row r="7" spans="1:13" x14ac:dyDescent="0.25">
      <c r="A7" t="str">
        <f>$A$1&amp;"_oil"</f>
        <v>BAL_oil</v>
      </c>
      <c r="B7" t="s">
        <v>7</v>
      </c>
      <c r="C7">
        <f>IF(ramping_data!B7&lt;&gt;0,ramping_data!B7,"")</f>
        <v>1</v>
      </c>
      <c r="D7" t="str">
        <f>IF(ramping_data!C7&lt;&gt;0,ramping_data!C7,"")</f>
        <v/>
      </c>
      <c r="E7">
        <f>IF(ramping_data!D7&lt;&gt;0,ramping_data!D7,"")</f>
        <v>1</v>
      </c>
      <c r="F7" t="str">
        <f>IF(ramping_data!E7&lt;&gt;0,ramping_data!E7,"")</f>
        <v/>
      </c>
      <c r="G7">
        <f>IF(ramping_data!F7&lt;&gt;0,ramping_data!F7,"")</f>
        <v>1</v>
      </c>
      <c r="H7">
        <f>IF(ramping_data!G7&lt;&gt;0,ramping_data!G7,"")</f>
        <v>1</v>
      </c>
      <c r="I7">
        <f>IF(ramping_data!H7&lt;&gt;0,ramping_data!H7,"")</f>
        <v>0.3</v>
      </c>
      <c r="J7">
        <f>IF(ramping_data!I7&lt;&gt;0,ramping_data!I7,"")</f>
        <v>1.8</v>
      </c>
      <c r="K7">
        <f>IF(ramping_data!J7&lt;&gt;0,ramping_data!J7,"")</f>
        <v>1.8</v>
      </c>
      <c r="L7">
        <f>IF(ramping_data!K7&lt;&gt;0,ramping_data!K7,"")</f>
        <v>46</v>
      </c>
      <c r="M7">
        <f>IF(ramping_data!L7&lt;&gt;0,ramping_data!L7,"")</f>
        <v>17.5</v>
      </c>
    </row>
    <row r="8" spans="1:13" x14ac:dyDescent="0.25">
      <c r="A8" t="str">
        <f>$A$1&amp;"_oil-shale"</f>
        <v>BAL_oil-shale</v>
      </c>
      <c r="B8" t="s">
        <v>8</v>
      </c>
      <c r="C8">
        <f>IF(ramping_data!B8&lt;&gt;0,ramping_data!B8,"")</f>
        <v>1</v>
      </c>
      <c r="D8" t="str">
        <f>IF(ramping_data!C8&lt;&gt;0,ramping_data!C8,"")</f>
        <v/>
      </c>
      <c r="E8">
        <f>IF(ramping_data!D8&lt;&gt;0,ramping_data!D8,"")</f>
        <v>1</v>
      </c>
      <c r="F8" t="str">
        <f>IF(ramping_data!E8&lt;&gt;0,ramping_data!E8,"")</f>
        <v/>
      </c>
      <c r="G8">
        <f>IF(ramping_data!F8&lt;&gt;0,ramping_data!F8,"")</f>
        <v>1</v>
      </c>
      <c r="H8">
        <f>IF(ramping_data!G8&lt;&gt;0,ramping_data!G8,"")</f>
        <v>1</v>
      </c>
      <c r="I8">
        <f>IF(ramping_data!H8&lt;&gt;0,ramping_data!H8,"")</f>
        <v>0.3</v>
      </c>
      <c r="J8">
        <f>IF(ramping_data!I8&lt;&gt;0,ramping_data!I8,"")</f>
        <v>1.8</v>
      </c>
      <c r="K8">
        <f>IF(ramping_data!J8&lt;&gt;0,ramping_data!J8,"")</f>
        <v>1.8</v>
      </c>
      <c r="L8">
        <f>IF(ramping_data!K8&lt;&gt;0,ramping_data!K8,"")</f>
        <v>46</v>
      </c>
      <c r="M8">
        <f>IF(ramping_data!L8&lt;&gt;0,ramping_data!L8,"")</f>
        <v>17.5</v>
      </c>
    </row>
    <row r="9" spans="1:13" x14ac:dyDescent="0.25">
      <c r="A9" t="str">
        <f>$A$1&amp;"_peat"</f>
        <v>BAL_peat</v>
      </c>
      <c r="B9" t="s">
        <v>9</v>
      </c>
      <c r="C9">
        <f>IF(ramping_data!B9&lt;&gt;0,ramping_data!B9,"")</f>
        <v>1</v>
      </c>
      <c r="D9" t="str">
        <f>IF(ramping_data!C9&lt;&gt;0,ramping_data!C9,"")</f>
        <v/>
      </c>
      <c r="E9">
        <f>IF(ramping_data!D9&lt;&gt;0,ramping_data!D9,"")</f>
        <v>1</v>
      </c>
      <c r="F9" t="str">
        <f>IF(ramping_data!E9&lt;&gt;0,ramping_data!E9,"")</f>
        <v/>
      </c>
      <c r="G9">
        <f>IF(ramping_data!F9&lt;&gt;0,ramping_data!F9,"")</f>
        <v>1</v>
      </c>
      <c r="H9">
        <f>IF(ramping_data!G9&lt;&gt;0,ramping_data!G9,"")</f>
        <v>1</v>
      </c>
      <c r="I9">
        <f>IF(ramping_data!H9&lt;&gt;0,ramping_data!H9,"")</f>
        <v>0.2</v>
      </c>
      <c r="J9">
        <f>IF(ramping_data!I9&lt;&gt;0,ramping_data!I9,"")</f>
        <v>1.8</v>
      </c>
      <c r="K9">
        <f>IF(ramping_data!J9&lt;&gt;0,ramping_data!J9,"")</f>
        <v>1.8</v>
      </c>
      <c r="L9">
        <f>IF(ramping_data!K9&lt;&gt;0,ramping_data!K9,"")</f>
        <v>58</v>
      </c>
      <c r="M9">
        <f>IF(ramping_data!L9&lt;&gt;0,ramping_data!L9,"")</f>
        <v>17.5</v>
      </c>
    </row>
    <row r="10" spans="1:13" x14ac:dyDescent="0.25">
      <c r="A10" t="str">
        <f>$A$1&amp;"_geothermal"</f>
        <v>BAL_geothermal</v>
      </c>
      <c r="B10" t="s">
        <v>10</v>
      </c>
      <c r="C10">
        <f>IF(ramping_data!B10&lt;&gt;0,ramping_data!B10,"")</f>
        <v>1</v>
      </c>
      <c r="D10" t="str">
        <f>IF(ramping_data!C10&lt;&gt;0,ramping_data!C10,"")</f>
        <v/>
      </c>
      <c r="E10">
        <f>IF(ramping_data!D10&lt;&gt;0,ramping_data!D10,"")</f>
        <v>1</v>
      </c>
      <c r="F10" t="str">
        <f>IF(ramping_data!E10&lt;&gt;0,ramping_data!E10,"")</f>
        <v/>
      </c>
      <c r="G10">
        <f>IF(ramping_data!F10&lt;&gt;0,ramping_data!F10,"")</f>
        <v>1</v>
      </c>
      <c r="H10">
        <f>IF(ramping_data!G10&lt;&gt;0,ramping_data!G10,"")</f>
        <v>1</v>
      </c>
      <c r="I10" t="str">
        <f>IF(ramping_data!H10&lt;&gt;0,ramping_data!H10,"")</f>
        <v/>
      </c>
      <c r="J10" t="str">
        <f>IF(ramping_data!I10&lt;&gt;0,ramping_data!I10,"")</f>
        <v/>
      </c>
      <c r="K10" t="str">
        <f>IF(ramping_data!J10&lt;&gt;0,ramping_data!J10,"")</f>
        <v/>
      </c>
      <c r="L10" t="str">
        <f>IF(ramping_data!K10&lt;&gt;0,ramping_data!K10,"")</f>
        <v/>
      </c>
      <c r="M10" t="str">
        <f>IF(ramping_data!L10&lt;&gt;0,ramping_data!L10,"")</f>
        <v/>
      </c>
    </row>
    <row r="11" spans="1:13" x14ac:dyDescent="0.25">
      <c r="A11" t="str">
        <f>$A$1&amp;"_hydro-pumped"</f>
        <v>BAL_hydro-pumped</v>
      </c>
      <c r="B11" t="s">
        <v>11</v>
      </c>
      <c r="C11">
        <f>IF(ramping_data!B11&lt;&gt;0,ramping_data!B11,"")</f>
        <v>1</v>
      </c>
      <c r="D11" t="str">
        <f>IF(ramping_data!C11&lt;&gt;0,ramping_data!C11,"")</f>
        <v/>
      </c>
      <c r="E11">
        <f>IF(ramping_data!D11&lt;&gt;0,ramping_data!D11,"")</f>
        <v>1</v>
      </c>
      <c r="F11" t="str">
        <f>IF(ramping_data!E11&lt;&gt;0,ramping_data!E11,"")</f>
        <v/>
      </c>
      <c r="G11">
        <f>IF(ramping_data!F11&lt;&gt;0,ramping_data!F11,"")</f>
        <v>1</v>
      </c>
      <c r="H11">
        <f>IF(ramping_data!G11&lt;&gt;0,ramping_data!G11,"")</f>
        <v>1</v>
      </c>
      <c r="I11">
        <f>IF(ramping_data!H11&lt;&gt;0,ramping_data!H11,"")</f>
        <v>0.3</v>
      </c>
      <c r="J11" t="str">
        <f>IF(ramping_data!I11&lt;&gt;0,ramping_data!I11,"")</f>
        <v/>
      </c>
      <c r="K11" t="str">
        <f>IF(ramping_data!J11&lt;&gt;0,ramping_data!J11,"")</f>
        <v/>
      </c>
      <c r="L11">
        <f>IF(ramping_data!K11&lt;&gt;0,ramping_data!K11,"")</f>
        <v>2.5</v>
      </c>
      <c r="M11">
        <f>IF(ramping_data!L11&lt;&gt;0,ramping_data!L11,"")</f>
        <v>0.25</v>
      </c>
    </row>
    <row r="12" spans="1:13" x14ac:dyDescent="0.25">
      <c r="A12" t="str">
        <f>$A$1&amp;"_hydro-ror"</f>
        <v>BAL_hydro-ror</v>
      </c>
      <c r="B12" t="s">
        <v>12</v>
      </c>
      <c r="C12">
        <f>IF(ramping_data!B12&lt;&gt;0,ramping_data!B12,"")</f>
        <v>1</v>
      </c>
      <c r="D12" t="str">
        <f>IF(ramping_data!C12&lt;&gt;0,ramping_data!C12,"")</f>
        <v/>
      </c>
      <c r="E12">
        <f>IF(ramping_data!D12&lt;&gt;0,ramping_data!D12,"")</f>
        <v>1</v>
      </c>
      <c r="F12" t="str">
        <f>IF(ramping_data!E12&lt;&gt;0,ramping_data!E12,"")</f>
        <v/>
      </c>
      <c r="G12">
        <f>IF(ramping_data!F12&lt;&gt;0,ramping_data!F12,"")</f>
        <v>1</v>
      </c>
      <c r="H12">
        <f>IF(ramping_data!G12&lt;&gt;0,ramping_data!G12,"")</f>
        <v>1</v>
      </c>
      <c r="I12" t="str">
        <f>IF(ramping_data!H12&lt;&gt;0,ramping_data!H12,"")</f>
        <v/>
      </c>
      <c r="J12" t="str">
        <f>IF(ramping_data!I12&lt;&gt;0,ramping_data!I12,"")</f>
        <v/>
      </c>
      <c r="K12" t="str">
        <f>IF(ramping_data!J12&lt;&gt;0,ramping_data!J12,"")</f>
        <v/>
      </c>
      <c r="L12">
        <f>IF(ramping_data!K12&lt;&gt;0,ramping_data!K12,"")</f>
        <v>2.5</v>
      </c>
      <c r="M12">
        <f>IF(ramping_data!L12&lt;&gt;0,ramping_data!L12,"")</f>
        <v>0.25</v>
      </c>
    </row>
    <row r="13" spans="1:13" x14ac:dyDescent="0.25">
      <c r="A13" t="str">
        <f>$A$1&amp;"_marine"</f>
        <v>BAL_marine</v>
      </c>
      <c r="B13" t="s">
        <v>13</v>
      </c>
      <c r="C13">
        <f>IF(ramping_data!B13&lt;&gt;0,ramping_data!B13,"")</f>
        <v>1</v>
      </c>
      <c r="D13" t="str">
        <f>IF(ramping_data!C13&lt;&gt;0,ramping_data!C13,"")</f>
        <v/>
      </c>
      <c r="E13">
        <f>IF(ramping_data!D13&lt;&gt;0,ramping_data!D13,"")</f>
        <v>1</v>
      </c>
      <c r="F13" t="str">
        <f>IF(ramping_data!E13&lt;&gt;0,ramping_data!E13,"")</f>
        <v/>
      </c>
      <c r="G13">
        <f>IF(ramping_data!F13&lt;&gt;0,ramping_data!F13,"")</f>
        <v>1</v>
      </c>
      <c r="H13">
        <f>IF(ramping_data!G13&lt;&gt;0,ramping_data!G13,"")</f>
        <v>1</v>
      </c>
      <c r="I13" t="str">
        <f>IF(ramping_data!H13&lt;&gt;0,ramping_data!H13,"")</f>
        <v/>
      </c>
      <c r="J13" t="str">
        <f>IF(ramping_data!I13&lt;&gt;0,ramping_data!I13,"")</f>
        <v/>
      </c>
      <c r="K13" t="str">
        <f>IF(ramping_data!J13&lt;&gt;0,ramping_data!J13,"")</f>
        <v/>
      </c>
      <c r="L13" t="str">
        <f>IF(ramping_data!K13&lt;&gt;0,ramping_data!K13,"")</f>
        <v/>
      </c>
      <c r="M13" t="str">
        <f>IF(ramping_data!L13&lt;&gt;0,ramping_data!L13,"")</f>
        <v/>
      </c>
    </row>
    <row r="14" spans="1:13" x14ac:dyDescent="0.25">
      <c r="A14" t="str">
        <f>$A$1&amp;"_nuclear"</f>
        <v>BAL_nuclear</v>
      </c>
      <c r="B14" t="s">
        <v>14</v>
      </c>
      <c r="C14">
        <f>IF(ramping_data!B14&lt;&gt;0,ramping_data!B14,"")</f>
        <v>1</v>
      </c>
      <c r="D14" t="str">
        <f>IF(ramping_data!C14&lt;&gt;0,ramping_data!C14,"")</f>
        <v/>
      </c>
      <c r="E14">
        <f>IF(ramping_data!D14&lt;&gt;0,ramping_data!D14,"")</f>
        <v>0.05</v>
      </c>
      <c r="F14" t="str">
        <f>IF(ramping_data!E14&lt;&gt;0,ramping_data!E14,"")</f>
        <v/>
      </c>
      <c r="G14">
        <f>IF(ramping_data!F14&lt;&gt;0,ramping_data!F14,"")</f>
        <v>0.15</v>
      </c>
      <c r="H14">
        <f>IF(ramping_data!G14&lt;&gt;0,ramping_data!G14,"")</f>
        <v>0.15</v>
      </c>
      <c r="I14">
        <f>IF(ramping_data!H14&lt;&gt;0,ramping_data!H14,"")</f>
        <v>0.5</v>
      </c>
      <c r="J14" t="str">
        <f>IF(ramping_data!I14&lt;&gt;0,ramping_data!I14,"")</f>
        <v/>
      </c>
      <c r="K14" t="str">
        <f>IF(ramping_data!J14&lt;&gt;0,ramping_data!J14,"")</f>
        <v/>
      </c>
      <c r="L14">
        <f>IF(ramping_data!K14&lt;&gt;0,ramping_data!K14,"")</f>
        <v>35</v>
      </c>
      <c r="M14">
        <f>IF(ramping_data!L14&lt;&gt;0,ramping_data!L14,"")</f>
        <v>1000</v>
      </c>
    </row>
    <row r="15" spans="1:13" x14ac:dyDescent="0.25">
      <c r="A15" t="str">
        <f>$A$1&amp;"_other"</f>
        <v>BAL_other</v>
      </c>
      <c r="B15" t="s">
        <v>15</v>
      </c>
      <c r="C15">
        <f>IF(ramping_data!B15&lt;&gt;0,ramping_data!B15,"")</f>
        <v>1</v>
      </c>
      <c r="D15" t="str">
        <f>IF(ramping_data!C15&lt;&gt;0,ramping_data!C15,"")</f>
        <v/>
      </c>
      <c r="E15">
        <f>IF(ramping_data!D15&lt;&gt;0,ramping_data!D15,"")</f>
        <v>1</v>
      </c>
      <c r="F15" t="str">
        <f>IF(ramping_data!E15&lt;&gt;0,ramping_data!E15,"")</f>
        <v/>
      </c>
      <c r="G15">
        <f>IF(ramping_data!F15&lt;&gt;0,ramping_data!F15,"")</f>
        <v>1</v>
      </c>
      <c r="H15">
        <f>IF(ramping_data!G15&lt;&gt;0,ramping_data!G15,"")</f>
        <v>1</v>
      </c>
      <c r="I15" t="str">
        <f>IF(ramping_data!H15&lt;&gt;0,ramping_data!H15,"")</f>
        <v/>
      </c>
      <c r="J15">
        <f>IF(ramping_data!I15&lt;&gt;0,ramping_data!I15,"")</f>
        <v>1</v>
      </c>
      <c r="K15">
        <f>IF(ramping_data!J15&lt;&gt;0,ramping_data!J15,"")</f>
        <v>1</v>
      </c>
      <c r="L15" t="str">
        <f>IF(ramping_data!K15&lt;&gt;0,ramping_data!K15,"")</f>
        <v/>
      </c>
      <c r="M15" t="str">
        <f>IF(ramping_data!L15&lt;&gt;0,ramping_data!L15,"")</f>
        <v/>
      </c>
    </row>
    <row r="16" spans="1:13" x14ac:dyDescent="0.25">
      <c r="A16" t="str">
        <f>$A$1&amp;"_other-ren"</f>
        <v>BAL_other-ren</v>
      </c>
      <c r="B16" t="s">
        <v>16</v>
      </c>
      <c r="C16">
        <f>IF(ramping_data!B16&lt;&gt;0,ramping_data!B16,"")</f>
        <v>1</v>
      </c>
      <c r="D16" t="str">
        <f>IF(ramping_data!C16&lt;&gt;0,ramping_data!C16,"")</f>
        <v/>
      </c>
      <c r="E16">
        <f>IF(ramping_data!D16&lt;&gt;0,ramping_data!D16,"")</f>
        <v>1</v>
      </c>
      <c r="F16" t="str">
        <f>IF(ramping_data!E16&lt;&gt;0,ramping_data!E16,"")</f>
        <v/>
      </c>
      <c r="G16">
        <f>IF(ramping_data!F16&lt;&gt;0,ramping_data!F16,"")</f>
        <v>1</v>
      </c>
      <c r="H16">
        <f>IF(ramping_data!G16&lt;&gt;0,ramping_data!G16,"")</f>
        <v>1</v>
      </c>
      <c r="I16" t="str">
        <f>IF(ramping_data!H16&lt;&gt;0,ramping_data!H16,"")</f>
        <v/>
      </c>
      <c r="J16" t="str">
        <f>IF(ramping_data!I16&lt;&gt;0,ramping_data!I16,"")</f>
        <v/>
      </c>
      <c r="K16" t="str">
        <f>IF(ramping_data!J16&lt;&gt;0,ramping_data!J16,"")</f>
        <v/>
      </c>
      <c r="L16" t="str">
        <f>IF(ramping_data!K16&lt;&gt;0,ramping_data!K16,"")</f>
        <v/>
      </c>
      <c r="M16" t="str">
        <f>IF(ramping_data!L16&lt;&gt;0,ramping_data!L16,"")</f>
        <v/>
      </c>
    </row>
    <row r="17" spans="1:13" x14ac:dyDescent="0.25">
      <c r="A17" t="str">
        <f>$A$1&amp;"_solar"</f>
        <v>BAL_solar</v>
      </c>
      <c r="B17" t="s">
        <v>17</v>
      </c>
      <c r="C17">
        <f>IF(ramping_data!B17&lt;&gt;0,ramping_data!B17,"")</f>
        <v>1</v>
      </c>
      <c r="D17" t="str">
        <f>IF(ramping_data!C17&lt;&gt;0,ramping_data!C17,"")</f>
        <v/>
      </c>
      <c r="E17">
        <f>IF(ramping_data!D17&lt;&gt;0,ramping_data!D17,"")</f>
        <v>1</v>
      </c>
      <c r="F17" t="str">
        <f>IF(ramping_data!E17&lt;&gt;0,ramping_data!E17,"")</f>
        <v/>
      </c>
      <c r="G17">
        <f>IF(ramping_data!F17&lt;&gt;0,ramping_data!F17,"")</f>
        <v>1</v>
      </c>
      <c r="H17">
        <f>IF(ramping_data!G17&lt;&gt;0,ramping_data!G17,"")</f>
        <v>1</v>
      </c>
      <c r="I17" t="str">
        <f>IF(ramping_data!H17&lt;&gt;0,ramping_data!H17,"")</f>
        <v/>
      </c>
      <c r="J17" t="str">
        <f>IF(ramping_data!I17&lt;&gt;0,ramping_data!I17,"")</f>
        <v/>
      </c>
      <c r="K17" t="str">
        <f>IF(ramping_data!J17&lt;&gt;0,ramping_data!J17,"")</f>
        <v/>
      </c>
      <c r="L17" t="str">
        <f>IF(ramping_data!K17&lt;&gt;0,ramping_data!K17,"")</f>
        <v/>
      </c>
      <c r="M17" t="str">
        <f>IF(ramping_data!L17&lt;&gt;0,ramping_data!L17,"")</f>
        <v/>
      </c>
    </row>
    <row r="18" spans="1:13" x14ac:dyDescent="0.25">
      <c r="A18" t="str">
        <f>$A$1&amp;"_waste"</f>
        <v>BAL_waste</v>
      </c>
      <c r="B18" t="s">
        <v>18</v>
      </c>
      <c r="C18">
        <f>IF(ramping_data!B18&lt;&gt;0,ramping_data!B18,"")</f>
        <v>1</v>
      </c>
      <c r="D18" t="str">
        <f>IF(ramping_data!C18&lt;&gt;0,ramping_data!C18,"")</f>
        <v/>
      </c>
      <c r="E18">
        <f>IF(ramping_data!D18&lt;&gt;0,ramping_data!D18,"")</f>
        <v>1</v>
      </c>
      <c r="F18" t="str">
        <f>IF(ramping_data!E18&lt;&gt;0,ramping_data!E18,"")</f>
        <v/>
      </c>
      <c r="G18">
        <f>IF(ramping_data!F18&lt;&gt;0,ramping_data!F18,"")</f>
        <v>1</v>
      </c>
      <c r="H18">
        <f>IF(ramping_data!G18&lt;&gt;0,ramping_data!G18,"")</f>
        <v>1</v>
      </c>
      <c r="I18">
        <f>IF(ramping_data!H18&lt;&gt;0,ramping_data!H18,"")</f>
        <v>0.2</v>
      </c>
      <c r="J18">
        <f>IF(ramping_data!I18&lt;&gt;0,ramping_data!I18,"")</f>
        <v>1.8</v>
      </c>
      <c r="K18">
        <f>IF(ramping_data!J18&lt;&gt;0,ramping_data!J18,"")</f>
        <v>1.8</v>
      </c>
      <c r="L18">
        <f>IF(ramping_data!K18&lt;&gt;0,ramping_data!K18,"")</f>
        <v>36</v>
      </c>
      <c r="M18">
        <f>IF(ramping_data!L18&lt;&gt;0,ramping_data!L18,"")</f>
        <v>17.5</v>
      </c>
    </row>
    <row r="19" spans="1:13" x14ac:dyDescent="0.25">
      <c r="A19" t="str">
        <f>$A$1&amp;"_wind-off"</f>
        <v>BAL_wind-off</v>
      </c>
      <c r="B19" t="s">
        <v>19</v>
      </c>
      <c r="C19">
        <f>IF(ramping_data!B19&lt;&gt;0,ramping_data!B19,"")</f>
        <v>1</v>
      </c>
      <c r="D19" t="str">
        <f>IF(ramping_data!C19&lt;&gt;0,ramping_data!C19,"")</f>
        <v/>
      </c>
      <c r="E19">
        <f>IF(ramping_data!D19&lt;&gt;0,ramping_data!D19,"")</f>
        <v>1</v>
      </c>
      <c r="F19" t="str">
        <f>IF(ramping_data!E19&lt;&gt;0,ramping_data!E19,"")</f>
        <v/>
      </c>
      <c r="G19">
        <f>IF(ramping_data!F19&lt;&gt;0,ramping_data!F19,"")</f>
        <v>1</v>
      </c>
      <c r="H19">
        <f>IF(ramping_data!G19&lt;&gt;0,ramping_data!G19,"")</f>
        <v>1</v>
      </c>
      <c r="I19" t="str">
        <f>IF(ramping_data!H19&lt;&gt;0,ramping_data!H19,"")</f>
        <v/>
      </c>
      <c r="J19" t="str">
        <f>IF(ramping_data!I19&lt;&gt;0,ramping_data!I19,"")</f>
        <v/>
      </c>
      <c r="K19" t="str">
        <f>IF(ramping_data!J19&lt;&gt;0,ramping_data!J19,"")</f>
        <v/>
      </c>
      <c r="L19" t="str">
        <f>IF(ramping_data!K19&lt;&gt;0,ramping_data!K19,"")</f>
        <v/>
      </c>
      <c r="M19" t="str">
        <f>IF(ramping_data!L19&lt;&gt;0,ramping_data!L19,"")</f>
        <v/>
      </c>
    </row>
    <row r="20" spans="1:13" x14ac:dyDescent="0.25">
      <c r="A20" t="str">
        <f>$A$1&amp;"_wind-on"</f>
        <v>BAL_wind-on</v>
      </c>
      <c r="B20" t="s">
        <v>20</v>
      </c>
      <c r="C20">
        <f>IF(ramping_data!B20&lt;&gt;0,ramping_data!B20,"")</f>
        <v>1</v>
      </c>
      <c r="D20" t="str">
        <f>IF(ramping_data!C20&lt;&gt;0,ramping_data!C20,"")</f>
        <v/>
      </c>
      <c r="E20">
        <f>IF(ramping_data!D20&lt;&gt;0,ramping_data!D20,"")</f>
        <v>1</v>
      </c>
      <c r="F20" t="str">
        <f>IF(ramping_data!E20&lt;&gt;0,ramping_data!E20,"")</f>
        <v/>
      </c>
      <c r="G20">
        <f>IF(ramping_data!F20&lt;&gt;0,ramping_data!F20,"")</f>
        <v>1</v>
      </c>
      <c r="H20">
        <f>IF(ramping_data!G20&lt;&gt;0,ramping_data!G20,"")</f>
        <v>1</v>
      </c>
      <c r="I20" t="str">
        <f>IF(ramping_data!H20&lt;&gt;0,ramping_data!H20,"")</f>
        <v/>
      </c>
      <c r="J20" t="str">
        <f>IF(ramping_data!I20&lt;&gt;0,ramping_data!I20,"")</f>
        <v/>
      </c>
      <c r="K20" t="str">
        <f>IF(ramping_data!J20&lt;&gt;0,ramping_data!J20,"")</f>
        <v/>
      </c>
      <c r="L20" t="str">
        <f>IF(ramping_data!K20&lt;&gt;0,ramping_data!K20,"")</f>
        <v/>
      </c>
      <c r="M20" t="str">
        <f>IF(ramping_data!L20&lt;&gt;0,ramping_data!L20,"")</f>
        <v/>
      </c>
    </row>
    <row r="21" spans="1:13" x14ac:dyDescent="0.25">
      <c r="A21" t="str">
        <f>$A$1&amp;"_hydro-reservoir"</f>
        <v>BAL_hydro-reservoir</v>
      </c>
      <c r="B21" t="s">
        <v>27</v>
      </c>
      <c r="C21">
        <f>IF(ramping_data!B21&lt;&gt;0,ramping_data!B21,"")</f>
        <v>1</v>
      </c>
      <c r="D21" t="str">
        <f>IF(ramping_data!C21&lt;&gt;0,ramping_data!C21,"")</f>
        <v/>
      </c>
      <c r="E21">
        <f>IF(ramping_data!D21&lt;&gt;0,ramping_data!D21,"")</f>
        <v>0.4</v>
      </c>
      <c r="F21" t="str">
        <f>IF(ramping_data!E21&lt;&gt;0,ramping_data!E21,"")</f>
        <v/>
      </c>
      <c r="G21">
        <f>IF(ramping_data!F21&lt;&gt;0,ramping_data!F21,"")</f>
        <v>1</v>
      </c>
      <c r="H21">
        <f>IF(ramping_data!G21&lt;&gt;0,ramping_data!G21,"")</f>
        <v>1</v>
      </c>
      <c r="I21">
        <f>IF(ramping_data!H21&lt;&gt;0,ramping_data!H21,"")</f>
        <v>0.3</v>
      </c>
      <c r="J21" t="str">
        <f>IF(ramping_data!I21&lt;&gt;0,ramping_data!I21,"")</f>
        <v/>
      </c>
      <c r="K21" t="str">
        <f>IF(ramping_data!J21&lt;&gt;0,ramping_data!J21,"")</f>
        <v/>
      </c>
      <c r="L21">
        <f>IF(ramping_data!K21&lt;&gt;0,ramping_data!K21,"")</f>
        <v>2.5</v>
      </c>
      <c r="M21">
        <f>IF(ramping_data!L21&lt;&gt;0,ramping_data!L21,"")</f>
        <v>0.25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C386-88C9-544E-99C3-482192C10718}">
  <dimension ref="A1:M21"/>
  <sheetViews>
    <sheetView topLeftCell="B1" workbookViewId="0">
      <selection activeCell="C2" sqref="C2:M21"/>
    </sheetView>
  </sheetViews>
  <sheetFormatPr defaultColWidth="11" defaultRowHeight="15.75" x14ac:dyDescent="0.25"/>
  <cols>
    <col min="1" max="1" width="32.5" bestFit="1" customWidth="1"/>
    <col min="2" max="2" width="28.625" bestFit="1" customWidth="1"/>
    <col min="3" max="3" width="19.125" bestFit="1" customWidth="1"/>
    <col min="4" max="4" width="18.875" bestFit="1" customWidth="1"/>
    <col min="5" max="5" width="18" bestFit="1" customWidth="1"/>
    <col min="6" max="6" width="17.625" bestFit="1" customWidth="1"/>
    <col min="7" max="7" width="13.375" bestFit="1" customWidth="1"/>
    <col min="8" max="8" width="15.875" bestFit="1" customWidth="1"/>
    <col min="9" max="9" width="23.5" bestFit="1" customWidth="1"/>
    <col min="10" max="10" width="12.875" bestFit="1" customWidth="1"/>
    <col min="11" max="11" width="15.375" bestFit="1" customWidth="1"/>
    <col min="12" max="12" width="12.375" bestFit="1" customWidth="1"/>
    <col min="13" max="13" width="14.5" bestFit="1" customWidth="1"/>
    <col min="14" max="14" width="28.625" bestFit="1" customWidth="1"/>
  </cols>
  <sheetData>
    <row r="1" spans="1:13" x14ac:dyDescent="0.25">
      <c r="A1" t="s">
        <v>29</v>
      </c>
      <c r="B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1" t="s">
        <v>28</v>
      </c>
      <c r="J1" s="1" t="s">
        <v>33</v>
      </c>
      <c r="K1" s="1" t="s">
        <v>34</v>
      </c>
      <c r="L1" s="8" t="s">
        <v>35</v>
      </c>
      <c r="M1" s="8" t="s">
        <v>36</v>
      </c>
    </row>
    <row r="2" spans="1:13" x14ac:dyDescent="0.25">
      <c r="A2" t="str">
        <f>$A$1&amp;"_biomass"</f>
        <v>DEN_biomass</v>
      </c>
      <c r="B2" t="s">
        <v>2</v>
      </c>
      <c r="C2">
        <f>IF(ramping_data!B2&lt;&gt;0,ramping_data!B2,"")</f>
        <v>1</v>
      </c>
      <c r="D2" t="str">
        <f>IF(ramping_data!C2&lt;&gt;0,ramping_data!C2,"")</f>
        <v/>
      </c>
      <c r="E2">
        <f>IF(ramping_data!D2&lt;&gt;0,ramping_data!D2,"")</f>
        <v>1</v>
      </c>
      <c r="F2" t="str">
        <f>IF(ramping_data!E2&lt;&gt;0,ramping_data!E2,"")</f>
        <v/>
      </c>
      <c r="G2">
        <f>IF(ramping_data!F2&lt;&gt;0,ramping_data!F2,"")</f>
        <v>1</v>
      </c>
      <c r="H2">
        <f>IF(ramping_data!G2&lt;&gt;0,ramping_data!G2,"")</f>
        <v>1</v>
      </c>
      <c r="I2">
        <f>IF(ramping_data!H2&lt;&gt;0,ramping_data!H2,"")</f>
        <v>0.2</v>
      </c>
      <c r="J2">
        <f>IF(ramping_data!I2&lt;&gt;0,ramping_data!I2,"")</f>
        <v>1.8</v>
      </c>
      <c r="K2">
        <f>IF(ramping_data!J2&lt;&gt;0,ramping_data!J2,"")</f>
        <v>1.8</v>
      </c>
      <c r="L2">
        <f>IF(ramping_data!K2&lt;&gt;0,ramping_data!K2,"")</f>
        <v>36</v>
      </c>
      <c r="M2">
        <f>IF(ramping_data!L2&lt;&gt;0,ramping_data!L2,"")</f>
        <v>17.5</v>
      </c>
    </row>
    <row r="3" spans="1:13" x14ac:dyDescent="0.25">
      <c r="A3" t="str">
        <f>$A$1&amp;"_brown-coal_lignite"</f>
        <v>DEN_brown-coal_lignite</v>
      </c>
      <c r="B3" t="s">
        <v>3</v>
      </c>
      <c r="C3">
        <f>IF(ramping_data!B3&lt;&gt;0,ramping_data!B3,"")</f>
        <v>1</v>
      </c>
      <c r="D3" t="str">
        <f>IF(ramping_data!C3&lt;&gt;0,ramping_data!C3,"")</f>
        <v/>
      </c>
      <c r="E3">
        <f>IF(ramping_data!D3&lt;&gt;0,ramping_data!D3,"")</f>
        <v>0.5</v>
      </c>
      <c r="F3" t="str">
        <f>IF(ramping_data!E3&lt;&gt;0,ramping_data!E3,"")</f>
        <v/>
      </c>
      <c r="G3">
        <f>IF(ramping_data!F3&lt;&gt;0,ramping_data!F3,"")</f>
        <v>0.5</v>
      </c>
      <c r="H3">
        <f>IF(ramping_data!G3&lt;&gt;0,ramping_data!G3,"")</f>
        <v>0.5</v>
      </c>
      <c r="I3">
        <f>IF(ramping_data!H3&lt;&gt;0,ramping_data!H3,"")</f>
        <v>0.4</v>
      </c>
      <c r="J3">
        <f>IF(ramping_data!I3&lt;&gt;0,ramping_data!I3,"")</f>
        <v>1.8</v>
      </c>
      <c r="K3">
        <f>IF(ramping_data!J3&lt;&gt;0,ramping_data!J3,"")</f>
        <v>1.8</v>
      </c>
      <c r="L3">
        <f>IF(ramping_data!K3&lt;&gt;0,ramping_data!K3,"")</f>
        <v>58</v>
      </c>
      <c r="M3">
        <f>IF(ramping_data!L3&lt;&gt;0,ramping_data!L3,"")</f>
        <v>17.5</v>
      </c>
    </row>
    <row r="4" spans="1:13" x14ac:dyDescent="0.25">
      <c r="A4" t="str">
        <f>$A$1&amp;"_gas-coal-derived"</f>
        <v>DEN_gas-coal-derived</v>
      </c>
      <c r="B4" t="s">
        <v>4</v>
      </c>
      <c r="C4">
        <f>IF(ramping_data!B4&lt;&gt;0,ramping_data!B4,"")</f>
        <v>1</v>
      </c>
      <c r="D4" t="str">
        <f>IF(ramping_data!C4&lt;&gt;0,ramping_data!C4,"")</f>
        <v/>
      </c>
      <c r="E4">
        <f>IF(ramping_data!D4&lt;&gt;0,ramping_data!D4,"")</f>
        <v>0.5</v>
      </c>
      <c r="F4" t="str">
        <f>IF(ramping_data!E4&lt;&gt;0,ramping_data!E4,"")</f>
        <v/>
      </c>
      <c r="G4">
        <f>IF(ramping_data!F4&lt;&gt;0,ramping_data!F4,"")</f>
        <v>0.5</v>
      </c>
      <c r="H4">
        <f>IF(ramping_data!G4&lt;&gt;0,ramping_data!G4,"")</f>
        <v>0.5</v>
      </c>
      <c r="I4">
        <f>IF(ramping_data!H4&lt;&gt;0,ramping_data!H4,"")</f>
        <v>0.4</v>
      </c>
      <c r="J4">
        <f>IF(ramping_data!I4&lt;&gt;0,ramping_data!I4,"")</f>
        <v>0.52500000000000002</v>
      </c>
      <c r="K4">
        <f>IF(ramping_data!J4&lt;&gt;0,ramping_data!J4,"")</f>
        <v>0.52500000000000002</v>
      </c>
      <c r="L4">
        <f>IF(ramping_data!K4&lt;&gt;0,ramping_data!K4,"")</f>
        <v>85</v>
      </c>
      <c r="M4">
        <f>IF(ramping_data!L4&lt;&gt;0,ramping_data!L4,"")</f>
        <v>8.5</v>
      </c>
    </row>
    <row r="5" spans="1:13" x14ac:dyDescent="0.25">
      <c r="A5" t="str">
        <f>$A$1&amp;"_gas"</f>
        <v>DEN_gas</v>
      </c>
      <c r="B5" t="s">
        <v>5</v>
      </c>
      <c r="C5">
        <f>IF(ramping_data!B5&lt;&gt;0,ramping_data!B5,"")</f>
        <v>1</v>
      </c>
      <c r="D5" t="str">
        <f>IF(ramping_data!C5&lt;&gt;0,ramping_data!C5,"")</f>
        <v/>
      </c>
      <c r="E5">
        <f>IF(ramping_data!D5&lt;&gt;0,ramping_data!D5,"")</f>
        <v>0.5</v>
      </c>
      <c r="F5" t="str">
        <f>IF(ramping_data!E5&lt;&gt;0,ramping_data!E5,"")</f>
        <v/>
      </c>
      <c r="G5">
        <f>IF(ramping_data!F5&lt;&gt;0,ramping_data!F5,"")</f>
        <v>0.5</v>
      </c>
      <c r="H5">
        <f>IF(ramping_data!G5&lt;&gt;0,ramping_data!G5,"")</f>
        <v>0.5</v>
      </c>
      <c r="I5">
        <f>IF(ramping_data!H5&lt;&gt;0,ramping_data!H5,"")</f>
        <v>0.4</v>
      </c>
      <c r="J5">
        <f>IF(ramping_data!I5&lt;&gt;0,ramping_data!I5,"")</f>
        <v>0.52500000000000002</v>
      </c>
      <c r="K5">
        <f>IF(ramping_data!J5&lt;&gt;0,ramping_data!J5,"")</f>
        <v>0.52500000000000002</v>
      </c>
      <c r="L5">
        <f>IF(ramping_data!K5&lt;&gt;0,ramping_data!K5,"")</f>
        <v>85</v>
      </c>
      <c r="M5">
        <f>IF(ramping_data!L5&lt;&gt;0,ramping_data!L5,"")</f>
        <v>8.5</v>
      </c>
    </row>
    <row r="6" spans="1:13" x14ac:dyDescent="0.25">
      <c r="A6" t="str">
        <f>$A$1&amp;"_hard-coal"</f>
        <v>DEN_hard-coal</v>
      </c>
      <c r="B6" t="s">
        <v>6</v>
      </c>
      <c r="C6">
        <f>IF(ramping_data!B6&lt;&gt;0,ramping_data!B6,"")</f>
        <v>1</v>
      </c>
      <c r="D6" t="str">
        <f>IF(ramping_data!C6&lt;&gt;0,ramping_data!C6,"")</f>
        <v/>
      </c>
      <c r="E6">
        <f>IF(ramping_data!D6&lt;&gt;0,ramping_data!D6,"")</f>
        <v>0.3</v>
      </c>
      <c r="F6" t="str">
        <f>IF(ramping_data!E6&lt;&gt;0,ramping_data!E6,"")</f>
        <v/>
      </c>
      <c r="G6">
        <f>IF(ramping_data!F6&lt;&gt;0,ramping_data!F6,"")</f>
        <v>0.5</v>
      </c>
      <c r="H6">
        <f>IF(ramping_data!G6&lt;&gt;0,ramping_data!G6,"")</f>
        <v>0.5</v>
      </c>
      <c r="I6">
        <f>IF(ramping_data!H6&lt;&gt;0,ramping_data!H6,"")</f>
        <v>0.25</v>
      </c>
      <c r="J6">
        <f>IF(ramping_data!I6&lt;&gt;0,ramping_data!I6,"")</f>
        <v>1.8</v>
      </c>
      <c r="K6">
        <f>IF(ramping_data!J6&lt;&gt;0,ramping_data!J6,"")</f>
        <v>1.8</v>
      </c>
      <c r="L6">
        <f>IF(ramping_data!K6&lt;&gt;0,ramping_data!K6,"")</f>
        <v>35</v>
      </c>
      <c r="M6">
        <f>IF(ramping_data!L6&lt;&gt;0,ramping_data!L6,"")</f>
        <v>17.5</v>
      </c>
    </row>
    <row r="7" spans="1:13" x14ac:dyDescent="0.25">
      <c r="A7" t="str">
        <f>$A$1&amp;"_oil"</f>
        <v>DEN_oil</v>
      </c>
      <c r="B7" t="s">
        <v>7</v>
      </c>
      <c r="C7">
        <f>IF(ramping_data!B7&lt;&gt;0,ramping_data!B7,"")</f>
        <v>1</v>
      </c>
      <c r="D7" t="str">
        <f>IF(ramping_data!C7&lt;&gt;0,ramping_data!C7,"")</f>
        <v/>
      </c>
      <c r="E7">
        <f>IF(ramping_data!D7&lt;&gt;0,ramping_data!D7,"")</f>
        <v>1</v>
      </c>
      <c r="F7" t="str">
        <f>IF(ramping_data!E7&lt;&gt;0,ramping_data!E7,"")</f>
        <v/>
      </c>
      <c r="G7">
        <f>IF(ramping_data!F7&lt;&gt;0,ramping_data!F7,"")</f>
        <v>1</v>
      </c>
      <c r="H7">
        <f>IF(ramping_data!G7&lt;&gt;0,ramping_data!G7,"")</f>
        <v>1</v>
      </c>
      <c r="I7">
        <f>IF(ramping_data!H7&lt;&gt;0,ramping_data!H7,"")</f>
        <v>0.3</v>
      </c>
      <c r="J7">
        <f>IF(ramping_data!I7&lt;&gt;0,ramping_data!I7,"")</f>
        <v>1.8</v>
      </c>
      <c r="K7">
        <f>IF(ramping_data!J7&lt;&gt;0,ramping_data!J7,"")</f>
        <v>1.8</v>
      </c>
      <c r="L7">
        <f>IF(ramping_data!K7&lt;&gt;0,ramping_data!K7,"")</f>
        <v>46</v>
      </c>
      <c r="M7">
        <f>IF(ramping_data!L7&lt;&gt;0,ramping_data!L7,"")</f>
        <v>17.5</v>
      </c>
    </row>
    <row r="8" spans="1:13" x14ac:dyDescent="0.25">
      <c r="A8" t="str">
        <f>$A$1&amp;"_oil-shale"</f>
        <v>DEN_oil-shale</v>
      </c>
      <c r="B8" t="s">
        <v>8</v>
      </c>
      <c r="C8">
        <f>IF(ramping_data!B8&lt;&gt;0,ramping_data!B8,"")</f>
        <v>1</v>
      </c>
      <c r="D8" t="str">
        <f>IF(ramping_data!C8&lt;&gt;0,ramping_data!C8,"")</f>
        <v/>
      </c>
      <c r="E8">
        <f>IF(ramping_data!D8&lt;&gt;0,ramping_data!D8,"")</f>
        <v>1</v>
      </c>
      <c r="F8" t="str">
        <f>IF(ramping_data!E8&lt;&gt;0,ramping_data!E8,"")</f>
        <v/>
      </c>
      <c r="G8">
        <f>IF(ramping_data!F8&lt;&gt;0,ramping_data!F8,"")</f>
        <v>1</v>
      </c>
      <c r="H8">
        <f>IF(ramping_data!G8&lt;&gt;0,ramping_data!G8,"")</f>
        <v>1</v>
      </c>
      <c r="I8">
        <f>IF(ramping_data!H8&lt;&gt;0,ramping_data!H8,"")</f>
        <v>0.3</v>
      </c>
      <c r="J8">
        <f>IF(ramping_data!I8&lt;&gt;0,ramping_data!I8,"")</f>
        <v>1.8</v>
      </c>
      <c r="K8">
        <f>IF(ramping_data!J8&lt;&gt;0,ramping_data!J8,"")</f>
        <v>1.8</v>
      </c>
      <c r="L8">
        <f>IF(ramping_data!K8&lt;&gt;0,ramping_data!K8,"")</f>
        <v>46</v>
      </c>
      <c r="M8">
        <f>IF(ramping_data!L8&lt;&gt;0,ramping_data!L8,"")</f>
        <v>17.5</v>
      </c>
    </row>
    <row r="9" spans="1:13" x14ac:dyDescent="0.25">
      <c r="A9" t="str">
        <f>$A$1&amp;"_peat"</f>
        <v>DEN_peat</v>
      </c>
      <c r="B9" t="s">
        <v>9</v>
      </c>
      <c r="C9">
        <f>IF(ramping_data!B9&lt;&gt;0,ramping_data!B9,"")</f>
        <v>1</v>
      </c>
      <c r="D9" t="str">
        <f>IF(ramping_data!C9&lt;&gt;0,ramping_data!C9,"")</f>
        <v/>
      </c>
      <c r="E9">
        <f>IF(ramping_data!D9&lt;&gt;0,ramping_data!D9,"")</f>
        <v>1</v>
      </c>
      <c r="F9" t="str">
        <f>IF(ramping_data!E9&lt;&gt;0,ramping_data!E9,"")</f>
        <v/>
      </c>
      <c r="G9">
        <f>IF(ramping_data!F9&lt;&gt;0,ramping_data!F9,"")</f>
        <v>1</v>
      </c>
      <c r="H9">
        <f>IF(ramping_data!G9&lt;&gt;0,ramping_data!G9,"")</f>
        <v>1</v>
      </c>
      <c r="I9">
        <f>IF(ramping_data!H9&lt;&gt;0,ramping_data!H9,"")</f>
        <v>0.2</v>
      </c>
      <c r="J9">
        <f>IF(ramping_data!I9&lt;&gt;0,ramping_data!I9,"")</f>
        <v>1.8</v>
      </c>
      <c r="K9">
        <f>IF(ramping_data!J9&lt;&gt;0,ramping_data!J9,"")</f>
        <v>1.8</v>
      </c>
      <c r="L9">
        <f>IF(ramping_data!K9&lt;&gt;0,ramping_data!K9,"")</f>
        <v>58</v>
      </c>
      <c r="M9">
        <f>IF(ramping_data!L9&lt;&gt;0,ramping_data!L9,"")</f>
        <v>17.5</v>
      </c>
    </row>
    <row r="10" spans="1:13" x14ac:dyDescent="0.25">
      <c r="A10" t="str">
        <f>$A$1&amp;"_geothermal"</f>
        <v>DEN_geothermal</v>
      </c>
      <c r="B10" t="s">
        <v>10</v>
      </c>
      <c r="C10">
        <f>IF(ramping_data!B10&lt;&gt;0,ramping_data!B10,"")</f>
        <v>1</v>
      </c>
      <c r="D10" t="str">
        <f>IF(ramping_data!C10&lt;&gt;0,ramping_data!C10,"")</f>
        <v/>
      </c>
      <c r="E10">
        <f>IF(ramping_data!D10&lt;&gt;0,ramping_data!D10,"")</f>
        <v>1</v>
      </c>
      <c r="F10" t="str">
        <f>IF(ramping_data!E10&lt;&gt;0,ramping_data!E10,"")</f>
        <v/>
      </c>
      <c r="G10">
        <f>IF(ramping_data!F10&lt;&gt;0,ramping_data!F10,"")</f>
        <v>1</v>
      </c>
      <c r="H10">
        <f>IF(ramping_data!G10&lt;&gt;0,ramping_data!G10,"")</f>
        <v>1</v>
      </c>
      <c r="I10" t="str">
        <f>IF(ramping_data!H10&lt;&gt;0,ramping_data!H10,"")</f>
        <v/>
      </c>
      <c r="J10" t="str">
        <f>IF(ramping_data!I10&lt;&gt;0,ramping_data!I10,"")</f>
        <v/>
      </c>
      <c r="K10" t="str">
        <f>IF(ramping_data!J10&lt;&gt;0,ramping_data!J10,"")</f>
        <v/>
      </c>
      <c r="L10" t="str">
        <f>IF(ramping_data!K10&lt;&gt;0,ramping_data!K10,"")</f>
        <v/>
      </c>
      <c r="M10" t="str">
        <f>IF(ramping_data!L10&lt;&gt;0,ramping_data!L10,"")</f>
        <v/>
      </c>
    </row>
    <row r="11" spans="1:13" x14ac:dyDescent="0.25">
      <c r="A11" t="str">
        <f>$A$1&amp;"_hydro-pumped"</f>
        <v>DEN_hydro-pumped</v>
      </c>
      <c r="B11" t="s">
        <v>11</v>
      </c>
      <c r="C11">
        <f>IF(ramping_data!B11&lt;&gt;0,ramping_data!B11,"")</f>
        <v>1</v>
      </c>
      <c r="D11" t="str">
        <f>IF(ramping_data!C11&lt;&gt;0,ramping_data!C11,"")</f>
        <v/>
      </c>
      <c r="E11">
        <f>IF(ramping_data!D11&lt;&gt;0,ramping_data!D11,"")</f>
        <v>1</v>
      </c>
      <c r="F11" t="str">
        <f>IF(ramping_data!E11&lt;&gt;0,ramping_data!E11,"")</f>
        <v/>
      </c>
      <c r="G11">
        <f>IF(ramping_data!F11&lt;&gt;0,ramping_data!F11,"")</f>
        <v>1</v>
      </c>
      <c r="H11">
        <f>IF(ramping_data!G11&lt;&gt;0,ramping_data!G11,"")</f>
        <v>1</v>
      </c>
      <c r="I11">
        <f>IF(ramping_data!H11&lt;&gt;0,ramping_data!H11,"")</f>
        <v>0.3</v>
      </c>
      <c r="J11" t="str">
        <f>IF(ramping_data!I11&lt;&gt;0,ramping_data!I11,"")</f>
        <v/>
      </c>
      <c r="K11" t="str">
        <f>IF(ramping_data!J11&lt;&gt;0,ramping_data!J11,"")</f>
        <v/>
      </c>
      <c r="L11">
        <f>IF(ramping_data!K11&lt;&gt;0,ramping_data!K11,"")</f>
        <v>2.5</v>
      </c>
      <c r="M11">
        <f>IF(ramping_data!L11&lt;&gt;0,ramping_data!L11,"")</f>
        <v>0.25</v>
      </c>
    </row>
    <row r="12" spans="1:13" x14ac:dyDescent="0.25">
      <c r="A12" t="str">
        <f>$A$1&amp;"_hydro-ror"</f>
        <v>DEN_hydro-ror</v>
      </c>
      <c r="B12" t="s">
        <v>12</v>
      </c>
      <c r="C12">
        <f>IF(ramping_data!B12&lt;&gt;0,ramping_data!B12,"")</f>
        <v>1</v>
      </c>
      <c r="D12" t="str">
        <f>IF(ramping_data!C12&lt;&gt;0,ramping_data!C12,"")</f>
        <v/>
      </c>
      <c r="E12">
        <f>IF(ramping_data!D12&lt;&gt;0,ramping_data!D12,"")</f>
        <v>1</v>
      </c>
      <c r="F12" t="str">
        <f>IF(ramping_data!E12&lt;&gt;0,ramping_data!E12,"")</f>
        <v/>
      </c>
      <c r="G12">
        <f>IF(ramping_data!F12&lt;&gt;0,ramping_data!F12,"")</f>
        <v>1</v>
      </c>
      <c r="H12">
        <f>IF(ramping_data!G12&lt;&gt;0,ramping_data!G12,"")</f>
        <v>1</v>
      </c>
      <c r="I12" t="str">
        <f>IF(ramping_data!H12&lt;&gt;0,ramping_data!H12,"")</f>
        <v/>
      </c>
      <c r="J12" t="str">
        <f>IF(ramping_data!I12&lt;&gt;0,ramping_data!I12,"")</f>
        <v/>
      </c>
      <c r="K12" t="str">
        <f>IF(ramping_data!J12&lt;&gt;0,ramping_data!J12,"")</f>
        <v/>
      </c>
      <c r="L12">
        <f>IF(ramping_data!K12&lt;&gt;0,ramping_data!K12,"")</f>
        <v>2.5</v>
      </c>
      <c r="M12">
        <f>IF(ramping_data!L12&lt;&gt;0,ramping_data!L12,"")</f>
        <v>0.25</v>
      </c>
    </row>
    <row r="13" spans="1:13" x14ac:dyDescent="0.25">
      <c r="A13" t="str">
        <f>$A$1&amp;"_marine"</f>
        <v>DEN_marine</v>
      </c>
      <c r="B13" t="s">
        <v>13</v>
      </c>
      <c r="C13">
        <f>IF(ramping_data!B13&lt;&gt;0,ramping_data!B13,"")</f>
        <v>1</v>
      </c>
      <c r="D13" t="str">
        <f>IF(ramping_data!C13&lt;&gt;0,ramping_data!C13,"")</f>
        <v/>
      </c>
      <c r="E13">
        <f>IF(ramping_data!D13&lt;&gt;0,ramping_data!D13,"")</f>
        <v>1</v>
      </c>
      <c r="F13" t="str">
        <f>IF(ramping_data!E13&lt;&gt;0,ramping_data!E13,"")</f>
        <v/>
      </c>
      <c r="G13">
        <f>IF(ramping_data!F13&lt;&gt;0,ramping_data!F13,"")</f>
        <v>1</v>
      </c>
      <c r="H13">
        <f>IF(ramping_data!G13&lt;&gt;0,ramping_data!G13,"")</f>
        <v>1</v>
      </c>
      <c r="I13" t="str">
        <f>IF(ramping_data!H13&lt;&gt;0,ramping_data!H13,"")</f>
        <v/>
      </c>
      <c r="J13" t="str">
        <f>IF(ramping_data!I13&lt;&gt;0,ramping_data!I13,"")</f>
        <v/>
      </c>
      <c r="K13" t="str">
        <f>IF(ramping_data!J13&lt;&gt;0,ramping_data!J13,"")</f>
        <v/>
      </c>
      <c r="L13" t="str">
        <f>IF(ramping_data!K13&lt;&gt;0,ramping_data!K13,"")</f>
        <v/>
      </c>
      <c r="M13" t="str">
        <f>IF(ramping_data!L13&lt;&gt;0,ramping_data!L13,"")</f>
        <v/>
      </c>
    </row>
    <row r="14" spans="1:13" x14ac:dyDescent="0.25">
      <c r="A14" t="str">
        <f>$A$1&amp;"_nuclear"</f>
        <v>DEN_nuclear</v>
      </c>
      <c r="B14" t="s">
        <v>14</v>
      </c>
      <c r="C14">
        <f>IF(ramping_data!B14&lt;&gt;0,ramping_data!B14,"")</f>
        <v>1</v>
      </c>
      <c r="D14" t="str">
        <f>IF(ramping_data!C14&lt;&gt;0,ramping_data!C14,"")</f>
        <v/>
      </c>
      <c r="E14">
        <f>IF(ramping_data!D14&lt;&gt;0,ramping_data!D14,"")</f>
        <v>0.05</v>
      </c>
      <c r="F14" t="str">
        <f>IF(ramping_data!E14&lt;&gt;0,ramping_data!E14,"")</f>
        <v/>
      </c>
      <c r="G14">
        <f>IF(ramping_data!F14&lt;&gt;0,ramping_data!F14,"")</f>
        <v>0.15</v>
      </c>
      <c r="H14">
        <f>IF(ramping_data!G14&lt;&gt;0,ramping_data!G14,"")</f>
        <v>0.15</v>
      </c>
      <c r="I14">
        <f>IF(ramping_data!H14&lt;&gt;0,ramping_data!H14,"")</f>
        <v>0.5</v>
      </c>
      <c r="J14" t="str">
        <f>IF(ramping_data!I14&lt;&gt;0,ramping_data!I14,"")</f>
        <v/>
      </c>
      <c r="K14" t="str">
        <f>IF(ramping_data!J14&lt;&gt;0,ramping_data!J14,"")</f>
        <v/>
      </c>
      <c r="L14">
        <f>IF(ramping_data!K14&lt;&gt;0,ramping_data!K14,"")</f>
        <v>35</v>
      </c>
      <c r="M14">
        <f>IF(ramping_data!L14&lt;&gt;0,ramping_data!L14,"")</f>
        <v>1000</v>
      </c>
    </row>
    <row r="15" spans="1:13" x14ac:dyDescent="0.25">
      <c r="A15" t="str">
        <f>$A$1&amp;"_other"</f>
        <v>DEN_other</v>
      </c>
      <c r="B15" t="s">
        <v>15</v>
      </c>
      <c r="C15">
        <f>IF(ramping_data!B15&lt;&gt;0,ramping_data!B15,"")</f>
        <v>1</v>
      </c>
      <c r="D15" t="str">
        <f>IF(ramping_data!C15&lt;&gt;0,ramping_data!C15,"")</f>
        <v/>
      </c>
      <c r="E15">
        <f>IF(ramping_data!D15&lt;&gt;0,ramping_data!D15,"")</f>
        <v>1</v>
      </c>
      <c r="F15" t="str">
        <f>IF(ramping_data!E15&lt;&gt;0,ramping_data!E15,"")</f>
        <v/>
      </c>
      <c r="G15">
        <f>IF(ramping_data!F15&lt;&gt;0,ramping_data!F15,"")</f>
        <v>1</v>
      </c>
      <c r="H15">
        <f>IF(ramping_data!G15&lt;&gt;0,ramping_data!G15,"")</f>
        <v>1</v>
      </c>
      <c r="I15" t="str">
        <f>IF(ramping_data!H15&lt;&gt;0,ramping_data!H15,"")</f>
        <v/>
      </c>
      <c r="J15">
        <f>IF(ramping_data!I15&lt;&gt;0,ramping_data!I15,"")</f>
        <v>1</v>
      </c>
      <c r="K15">
        <f>IF(ramping_data!J15&lt;&gt;0,ramping_data!J15,"")</f>
        <v>1</v>
      </c>
      <c r="L15" t="str">
        <f>IF(ramping_data!K15&lt;&gt;0,ramping_data!K15,"")</f>
        <v/>
      </c>
      <c r="M15" t="str">
        <f>IF(ramping_data!L15&lt;&gt;0,ramping_data!L15,"")</f>
        <v/>
      </c>
    </row>
    <row r="16" spans="1:13" x14ac:dyDescent="0.25">
      <c r="A16" t="str">
        <f>$A$1&amp;"_other-ren"</f>
        <v>DEN_other-ren</v>
      </c>
      <c r="B16" t="s">
        <v>16</v>
      </c>
      <c r="C16">
        <f>IF(ramping_data!B16&lt;&gt;0,ramping_data!B16,"")</f>
        <v>1</v>
      </c>
      <c r="D16" t="str">
        <f>IF(ramping_data!C16&lt;&gt;0,ramping_data!C16,"")</f>
        <v/>
      </c>
      <c r="E16">
        <f>IF(ramping_data!D16&lt;&gt;0,ramping_data!D16,"")</f>
        <v>1</v>
      </c>
      <c r="F16" t="str">
        <f>IF(ramping_data!E16&lt;&gt;0,ramping_data!E16,"")</f>
        <v/>
      </c>
      <c r="G16">
        <f>IF(ramping_data!F16&lt;&gt;0,ramping_data!F16,"")</f>
        <v>1</v>
      </c>
      <c r="H16">
        <f>IF(ramping_data!G16&lt;&gt;0,ramping_data!G16,"")</f>
        <v>1</v>
      </c>
      <c r="I16" t="str">
        <f>IF(ramping_data!H16&lt;&gt;0,ramping_data!H16,"")</f>
        <v/>
      </c>
      <c r="J16" t="str">
        <f>IF(ramping_data!I16&lt;&gt;0,ramping_data!I16,"")</f>
        <v/>
      </c>
      <c r="K16" t="str">
        <f>IF(ramping_data!J16&lt;&gt;0,ramping_data!J16,"")</f>
        <v/>
      </c>
      <c r="L16" t="str">
        <f>IF(ramping_data!K16&lt;&gt;0,ramping_data!K16,"")</f>
        <v/>
      </c>
      <c r="M16" t="str">
        <f>IF(ramping_data!L16&lt;&gt;0,ramping_data!L16,"")</f>
        <v/>
      </c>
    </row>
    <row r="17" spans="1:13" x14ac:dyDescent="0.25">
      <c r="A17" t="str">
        <f>$A$1&amp;"_solar"</f>
        <v>DEN_solar</v>
      </c>
      <c r="B17" t="s">
        <v>17</v>
      </c>
      <c r="C17">
        <f>IF(ramping_data!B17&lt;&gt;0,ramping_data!B17,"")</f>
        <v>1</v>
      </c>
      <c r="D17" t="str">
        <f>IF(ramping_data!C17&lt;&gt;0,ramping_data!C17,"")</f>
        <v/>
      </c>
      <c r="E17">
        <f>IF(ramping_data!D17&lt;&gt;0,ramping_data!D17,"")</f>
        <v>1</v>
      </c>
      <c r="F17" t="str">
        <f>IF(ramping_data!E17&lt;&gt;0,ramping_data!E17,"")</f>
        <v/>
      </c>
      <c r="G17">
        <f>IF(ramping_data!F17&lt;&gt;0,ramping_data!F17,"")</f>
        <v>1</v>
      </c>
      <c r="H17">
        <f>IF(ramping_data!G17&lt;&gt;0,ramping_data!G17,"")</f>
        <v>1</v>
      </c>
      <c r="I17" t="str">
        <f>IF(ramping_data!H17&lt;&gt;0,ramping_data!H17,"")</f>
        <v/>
      </c>
      <c r="J17" t="str">
        <f>IF(ramping_data!I17&lt;&gt;0,ramping_data!I17,"")</f>
        <v/>
      </c>
      <c r="K17" t="str">
        <f>IF(ramping_data!J17&lt;&gt;0,ramping_data!J17,"")</f>
        <v/>
      </c>
      <c r="L17" t="str">
        <f>IF(ramping_data!K17&lt;&gt;0,ramping_data!K17,"")</f>
        <v/>
      </c>
      <c r="M17" t="str">
        <f>IF(ramping_data!L17&lt;&gt;0,ramping_data!L17,"")</f>
        <v/>
      </c>
    </row>
    <row r="18" spans="1:13" x14ac:dyDescent="0.25">
      <c r="A18" t="str">
        <f>$A$1&amp;"_waste"</f>
        <v>DEN_waste</v>
      </c>
      <c r="B18" t="s">
        <v>18</v>
      </c>
      <c r="C18">
        <f>IF(ramping_data!B18&lt;&gt;0,ramping_data!B18,"")</f>
        <v>1</v>
      </c>
      <c r="D18" t="str">
        <f>IF(ramping_data!C18&lt;&gt;0,ramping_data!C18,"")</f>
        <v/>
      </c>
      <c r="E18">
        <f>IF(ramping_data!D18&lt;&gt;0,ramping_data!D18,"")</f>
        <v>1</v>
      </c>
      <c r="F18" t="str">
        <f>IF(ramping_data!E18&lt;&gt;0,ramping_data!E18,"")</f>
        <v/>
      </c>
      <c r="G18">
        <f>IF(ramping_data!F18&lt;&gt;0,ramping_data!F18,"")</f>
        <v>1</v>
      </c>
      <c r="H18">
        <f>IF(ramping_data!G18&lt;&gt;0,ramping_data!G18,"")</f>
        <v>1</v>
      </c>
      <c r="I18">
        <f>IF(ramping_data!H18&lt;&gt;0,ramping_data!H18,"")</f>
        <v>0.2</v>
      </c>
      <c r="J18">
        <f>IF(ramping_data!I18&lt;&gt;0,ramping_data!I18,"")</f>
        <v>1.8</v>
      </c>
      <c r="K18">
        <f>IF(ramping_data!J18&lt;&gt;0,ramping_data!J18,"")</f>
        <v>1.8</v>
      </c>
      <c r="L18">
        <f>IF(ramping_data!K18&lt;&gt;0,ramping_data!K18,"")</f>
        <v>36</v>
      </c>
      <c r="M18">
        <f>IF(ramping_data!L18&lt;&gt;0,ramping_data!L18,"")</f>
        <v>17.5</v>
      </c>
    </row>
    <row r="19" spans="1:13" x14ac:dyDescent="0.25">
      <c r="A19" t="str">
        <f>$A$1&amp;"_wind-off"</f>
        <v>DEN_wind-off</v>
      </c>
      <c r="B19" t="s">
        <v>19</v>
      </c>
      <c r="C19">
        <f>IF(ramping_data!B19&lt;&gt;0,ramping_data!B19,"")</f>
        <v>1</v>
      </c>
      <c r="D19" t="str">
        <f>IF(ramping_data!C19&lt;&gt;0,ramping_data!C19,"")</f>
        <v/>
      </c>
      <c r="E19">
        <f>IF(ramping_data!D19&lt;&gt;0,ramping_data!D19,"")</f>
        <v>1</v>
      </c>
      <c r="F19" t="str">
        <f>IF(ramping_data!E19&lt;&gt;0,ramping_data!E19,"")</f>
        <v/>
      </c>
      <c r="G19">
        <f>IF(ramping_data!F19&lt;&gt;0,ramping_data!F19,"")</f>
        <v>1</v>
      </c>
      <c r="H19">
        <f>IF(ramping_data!G19&lt;&gt;0,ramping_data!G19,"")</f>
        <v>1</v>
      </c>
      <c r="I19" t="str">
        <f>IF(ramping_data!H19&lt;&gt;0,ramping_data!H19,"")</f>
        <v/>
      </c>
      <c r="J19" t="str">
        <f>IF(ramping_data!I19&lt;&gt;0,ramping_data!I19,"")</f>
        <v/>
      </c>
      <c r="K19" t="str">
        <f>IF(ramping_data!J19&lt;&gt;0,ramping_data!J19,"")</f>
        <v/>
      </c>
      <c r="L19" t="str">
        <f>IF(ramping_data!K19&lt;&gt;0,ramping_data!K19,"")</f>
        <v/>
      </c>
      <c r="M19" t="str">
        <f>IF(ramping_data!L19&lt;&gt;0,ramping_data!L19,"")</f>
        <v/>
      </c>
    </row>
    <row r="20" spans="1:13" x14ac:dyDescent="0.25">
      <c r="A20" t="str">
        <f>$A$1&amp;"_wind-on"</f>
        <v>DEN_wind-on</v>
      </c>
      <c r="B20" t="s">
        <v>20</v>
      </c>
      <c r="C20">
        <f>IF(ramping_data!B20&lt;&gt;0,ramping_data!B20,"")</f>
        <v>1</v>
      </c>
      <c r="D20" t="str">
        <f>IF(ramping_data!C20&lt;&gt;0,ramping_data!C20,"")</f>
        <v/>
      </c>
      <c r="E20">
        <f>IF(ramping_data!D20&lt;&gt;0,ramping_data!D20,"")</f>
        <v>1</v>
      </c>
      <c r="F20" t="str">
        <f>IF(ramping_data!E20&lt;&gt;0,ramping_data!E20,"")</f>
        <v/>
      </c>
      <c r="G20">
        <f>IF(ramping_data!F20&lt;&gt;0,ramping_data!F20,"")</f>
        <v>1</v>
      </c>
      <c r="H20">
        <f>IF(ramping_data!G20&lt;&gt;0,ramping_data!G20,"")</f>
        <v>1</v>
      </c>
      <c r="I20" t="str">
        <f>IF(ramping_data!H20&lt;&gt;0,ramping_data!H20,"")</f>
        <v/>
      </c>
      <c r="J20" t="str">
        <f>IF(ramping_data!I20&lt;&gt;0,ramping_data!I20,"")</f>
        <v/>
      </c>
      <c r="K20" t="str">
        <f>IF(ramping_data!J20&lt;&gt;0,ramping_data!J20,"")</f>
        <v/>
      </c>
      <c r="L20" t="str">
        <f>IF(ramping_data!K20&lt;&gt;0,ramping_data!K20,"")</f>
        <v/>
      </c>
      <c r="M20" t="str">
        <f>IF(ramping_data!L20&lt;&gt;0,ramping_data!L20,"")</f>
        <v/>
      </c>
    </row>
    <row r="21" spans="1:13" x14ac:dyDescent="0.25">
      <c r="A21" t="str">
        <f>$A$1&amp;"_hydro-reservoir"</f>
        <v>DEN_hydro-reservoir</v>
      </c>
      <c r="B21" t="s">
        <v>27</v>
      </c>
      <c r="C21">
        <f>IF(ramping_data!B21&lt;&gt;0,ramping_data!B21,"")</f>
        <v>1</v>
      </c>
      <c r="D21" t="str">
        <f>IF(ramping_data!C21&lt;&gt;0,ramping_data!C21,"")</f>
        <v/>
      </c>
      <c r="E21">
        <f>IF(ramping_data!D21&lt;&gt;0,ramping_data!D21,"")</f>
        <v>0.4</v>
      </c>
      <c r="F21" t="str">
        <f>IF(ramping_data!E21&lt;&gt;0,ramping_data!E21,"")</f>
        <v/>
      </c>
      <c r="G21">
        <f>IF(ramping_data!F21&lt;&gt;0,ramping_data!F21,"")</f>
        <v>1</v>
      </c>
      <c r="H21">
        <f>IF(ramping_data!G21&lt;&gt;0,ramping_data!G21,"")</f>
        <v>1</v>
      </c>
      <c r="I21">
        <f>IF(ramping_data!H21&lt;&gt;0,ramping_data!H21,"")</f>
        <v>0.3</v>
      </c>
      <c r="J21" t="str">
        <f>IF(ramping_data!I21&lt;&gt;0,ramping_data!I21,"")</f>
        <v/>
      </c>
      <c r="K21" t="str">
        <f>IF(ramping_data!J21&lt;&gt;0,ramping_data!J21,"")</f>
        <v/>
      </c>
      <c r="L21">
        <f>IF(ramping_data!K21&lt;&gt;0,ramping_data!K21,"")</f>
        <v>2.5</v>
      </c>
      <c r="M21">
        <f>IF(ramping_data!L21&lt;&gt;0,ramping_data!L21,"")</f>
        <v>0.25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C16A-95C1-9247-AD22-58DE32B4687A}">
  <dimension ref="A1:M21"/>
  <sheetViews>
    <sheetView workbookViewId="0">
      <selection activeCell="C2" sqref="C2:M21"/>
    </sheetView>
  </sheetViews>
  <sheetFormatPr defaultColWidth="11" defaultRowHeight="15.75" x14ac:dyDescent="0.25"/>
  <cols>
    <col min="1" max="1" width="32.5" bestFit="1" customWidth="1"/>
    <col min="2" max="2" width="28.625" bestFit="1" customWidth="1"/>
    <col min="3" max="3" width="19.125" bestFit="1" customWidth="1"/>
    <col min="4" max="4" width="18.875" bestFit="1" customWidth="1"/>
    <col min="5" max="5" width="18" bestFit="1" customWidth="1"/>
    <col min="6" max="6" width="17.625" bestFit="1" customWidth="1"/>
    <col min="7" max="7" width="13.375" bestFit="1" customWidth="1"/>
    <col min="8" max="8" width="15.875" bestFit="1" customWidth="1"/>
    <col min="9" max="9" width="23.5" bestFit="1" customWidth="1"/>
    <col min="10" max="10" width="12.875" bestFit="1" customWidth="1"/>
    <col min="11" max="11" width="15.375" bestFit="1" customWidth="1"/>
    <col min="12" max="12" width="12.375" bestFit="1" customWidth="1"/>
    <col min="13" max="13" width="14.5" bestFit="1" customWidth="1"/>
    <col min="14" max="14" width="28.625" bestFit="1" customWidth="1"/>
  </cols>
  <sheetData>
    <row r="1" spans="1:13" x14ac:dyDescent="0.25">
      <c r="A1" t="s">
        <v>30</v>
      </c>
      <c r="B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1" t="s">
        <v>28</v>
      </c>
      <c r="J1" s="1" t="s">
        <v>33</v>
      </c>
      <c r="K1" s="1" t="s">
        <v>34</v>
      </c>
      <c r="L1" s="8" t="s">
        <v>35</v>
      </c>
      <c r="M1" s="8" t="s">
        <v>36</v>
      </c>
    </row>
    <row r="2" spans="1:13" x14ac:dyDescent="0.25">
      <c r="A2" t="str">
        <f>$A$1&amp;"_biomass"</f>
        <v>FIN_biomass</v>
      </c>
      <c r="B2" t="s">
        <v>2</v>
      </c>
      <c r="C2">
        <f>IF(ramping_data!B2&lt;&gt;0,ramping_data!B2,"")</f>
        <v>1</v>
      </c>
      <c r="D2" t="str">
        <f>IF(ramping_data!C2&lt;&gt;0,ramping_data!C2,"")</f>
        <v/>
      </c>
      <c r="E2">
        <f>IF(ramping_data!D2&lt;&gt;0,ramping_data!D2,"")</f>
        <v>1</v>
      </c>
      <c r="F2" t="str">
        <f>IF(ramping_data!E2&lt;&gt;0,ramping_data!E2,"")</f>
        <v/>
      </c>
      <c r="G2">
        <f>IF(ramping_data!F2&lt;&gt;0,ramping_data!F2,"")</f>
        <v>1</v>
      </c>
      <c r="H2">
        <f>IF(ramping_data!G2&lt;&gt;0,ramping_data!G2,"")</f>
        <v>1</v>
      </c>
      <c r="I2">
        <f>IF(ramping_data!H2&lt;&gt;0,ramping_data!H2,"")</f>
        <v>0.2</v>
      </c>
      <c r="J2">
        <f>IF(ramping_data!I2&lt;&gt;0,ramping_data!I2,"")</f>
        <v>1.8</v>
      </c>
      <c r="K2">
        <f>IF(ramping_data!J2&lt;&gt;0,ramping_data!J2,"")</f>
        <v>1.8</v>
      </c>
      <c r="L2">
        <f>IF(ramping_data!K2&lt;&gt;0,ramping_data!K2,"")</f>
        <v>36</v>
      </c>
      <c r="M2">
        <f>IF(ramping_data!L2&lt;&gt;0,ramping_data!L2,"")</f>
        <v>17.5</v>
      </c>
    </row>
    <row r="3" spans="1:13" x14ac:dyDescent="0.25">
      <c r="A3" t="str">
        <f>$A$1&amp;"_brown-coal_lignite"</f>
        <v>FIN_brown-coal_lignite</v>
      </c>
      <c r="B3" t="s">
        <v>3</v>
      </c>
      <c r="C3">
        <f>IF(ramping_data!B3&lt;&gt;0,ramping_data!B3,"")</f>
        <v>1</v>
      </c>
      <c r="D3" t="str">
        <f>IF(ramping_data!C3&lt;&gt;0,ramping_data!C3,"")</f>
        <v/>
      </c>
      <c r="E3">
        <f>IF(ramping_data!D3&lt;&gt;0,ramping_data!D3,"")</f>
        <v>0.5</v>
      </c>
      <c r="F3" t="str">
        <f>IF(ramping_data!E3&lt;&gt;0,ramping_data!E3,"")</f>
        <v/>
      </c>
      <c r="G3">
        <f>IF(ramping_data!F3&lt;&gt;0,ramping_data!F3,"")</f>
        <v>0.5</v>
      </c>
      <c r="H3">
        <f>IF(ramping_data!G3&lt;&gt;0,ramping_data!G3,"")</f>
        <v>0.5</v>
      </c>
      <c r="I3">
        <f>IF(ramping_data!H3&lt;&gt;0,ramping_data!H3,"")</f>
        <v>0.4</v>
      </c>
      <c r="J3">
        <f>IF(ramping_data!I3&lt;&gt;0,ramping_data!I3,"")</f>
        <v>1.8</v>
      </c>
      <c r="K3">
        <f>IF(ramping_data!J3&lt;&gt;0,ramping_data!J3,"")</f>
        <v>1.8</v>
      </c>
      <c r="L3">
        <f>IF(ramping_data!K3&lt;&gt;0,ramping_data!K3,"")</f>
        <v>58</v>
      </c>
      <c r="M3">
        <f>IF(ramping_data!L3&lt;&gt;0,ramping_data!L3,"")</f>
        <v>17.5</v>
      </c>
    </row>
    <row r="4" spans="1:13" x14ac:dyDescent="0.25">
      <c r="A4" t="str">
        <f>$A$1&amp;"_gas-coal-derived"</f>
        <v>FIN_gas-coal-derived</v>
      </c>
      <c r="B4" t="s">
        <v>4</v>
      </c>
      <c r="C4">
        <f>IF(ramping_data!B4&lt;&gt;0,ramping_data!B4,"")</f>
        <v>1</v>
      </c>
      <c r="D4" t="str">
        <f>IF(ramping_data!C4&lt;&gt;0,ramping_data!C4,"")</f>
        <v/>
      </c>
      <c r="E4">
        <f>IF(ramping_data!D4&lt;&gt;0,ramping_data!D4,"")</f>
        <v>0.5</v>
      </c>
      <c r="F4" t="str">
        <f>IF(ramping_data!E4&lt;&gt;0,ramping_data!E4,"")</f>
        <v/>
      </c>
      <c r="G4">
        <f>IF(ramping_data!F4&lt;&gt;0,ramping_data!F4,"")</f>
        <v>0.5</v>
      </c>
      <c r="H4">
        <f>IF(ramping_data!G4&lt;&gt;0,ramping_data!G4,"")</f>
        <v>0.5</v>
      </c>
      <c r="I4">
        <f>IF(ramping_data!H4&lt;&gt;0,ramping_data!H4,"")</f>
        <v>0.4</v>
      </c>
      <c r="J4">
        <f>IF(ramping_data!I4&lt;&gt;0,ramping_data!I4,"")</f>
        <v>0.52500000000000002</v>
      </c>
      <c r="K4">
        <f>IF(ramping_data!J4&lt;&gt;0,ramping_data!J4,"")</f>
        <v>0.52500000000000002</v>
      </c>
      <c r="L4">
        <f>IF(ramping_data!K4&lt;&gt;0,ramping_data!K4,"")</f>
        <v>85</v>
      </c>
      <c r="M4">
        <f>IF(ramping_data!L4&lt;&gt;0,ramping_data!L4,"")</f>
        <v>8.5</v>
      </c>
    </row>
    <row r="5" spans="1:13" x14ac:dyDescent="0.25">
      <c r="A5" t="str">
        <f>$A$1&amp;"_gas"</f>
        <v>FIN_gas</v>
      </c>
      <c r="B5" t="s">
        <v>5</v>
      </c>
      <c r="C5">
        <f>IF(ramping_data!B5&lt;&gt;0,ramping_data!B5,"")</f>
        <v>1</v>
      </c>
      <c r="D5" t="str">
        <f>IF(ramping_data!C5&lt;&gt;0,ramping_data!C5,"")</f>
        <v/>
      </c>
      <c r="E5">
        <f>IF(ramping_data!D5&lt;&gt;0,ramping_data!D5,"")</f>
        <v>0.5</v>
      </c>
      <c r="F5" t="str">
        <f>IF(ramping_data!E5&lt;&gt;0,ramping_data!E5,"")</f>
        <v/>
      </c>
      <c r="G5">
        <f>IF(ramping_data!F5&lt;&gt;0,ramping_data!F5,"")</f>
        <v>0.5</v>
      </c>
      <c r="H5">
        <f>IF(ramping_data!G5&lt;&gt;0,ramping_data!G5,"")</f>
        <v>0.5</v>
      </c>
      <c r="I5">
        <f>IF(ramping_data!H5&lt;&gt;0,ramping_data!H5,"")</f>
        <v>0.4</v>
      </c>
      <c r="J5">
        <f>IF(ramping_data!I5&lt;&gt;0,ramping_data!I5,"")</f>
        <v>0.52500000000000002</v>
      </c>
      <c r="K5">
        <f>IF(ramping_data!J5&lt;&gt;0,ramping_data!J5,"")</f>
        <v>0.52500000000000002</v>
      </c>
      <c r="L5">
        <f>IF(ramping_data!K5&lt;&gt;0,ramping_data!K5,"")</f>
        <v>85</v>
      </c>
      <c r="M5">
        <f>IF(ramping_data!L5&lt;&gt;0,ramping_data!L5,"")</f>
        <v>8.5</v>
      </c>
    </row>
    <row r="6" spans="1:13" x14ac:dyDescent="0.25">
      <c r="A6" t="str">
        <f>$A$1&amp;"_hard-coal"</f>
        <v>FIN_hard-coal</v>
      </c>
      <c r="B6" t="s">
        <v>6</v>
      </c>
      <c r="C6">
        <f>IF(ramping_data!B6&lt;&gt;0,ramping_data!B6,"")</f>
        <v>1</v>
      </c>
      <c r="D6" t="str">
        <f>IF(ramping_data!C6&lt;&gt;0,ramping_data!C6,"")</f>
        <v/>
      </c>
      <c r="E6">
        <f>IF(ramping_data!D6&lt;&gt;0,ramping_data!D6,"")</f>
        <v>0.3</v>
      </c>
      <c r="F6" t="str">
        <f>IF(ramping_data!E6&lt;&gt;0,ramping_data!E6,"")</f>
        <v/>
      </c>
      <c r="G6">
        <f>IF(ramping_data!F6&lt;&gt;0,ramping_data!F6,"")</f>
        <v>0.5</v>
      </c>
      <c r="H6">
        <f>IF(ramping_data!G6&lt;&gt;0,ramping_data!G6,"")</f>
        <v>0.5</v>
      </c>
      <c r="I6">
        <f>IF(ramping_data!H6&lt;&gt;0,ramping_data!H6,"")</f>
        <v>0.25</v>
      </c>
      <c r="J6">
        <f>IF(ramping_data!I6&lt;&gt;0,ramping_data!I6,"")</f>
        <v>1.8</v>
      </c>
      <c r="K6">
        <f>IF(ramping_data!J6&lt;&gt;0,ramping_data!J6,"")</f>
        <v>1.8</v>
      </c>
      <c r="L6">
        <f>IF(ramping_data!K6&lt;&gt;0,ramping_data!K6,"")</f>
        <v>35</v>
      </c>
      <c r="M6">
        <f>IF(ramping_data!L6&lt;&gt;0,ramping_data!L6,"")</f>
        <v>17.5</v>
      </c>
    </row>
    <row r="7" spans="1:13" x14ac:dyDescent="0.25">
      <c r="A7" t="str">
        <f>$A$1&amp;"_oil"</f>
        <v>FIN_oil</v>
      </c>
      <c r="B7" t="s">
        <v>7</v>
      </c>
      <c r="C7">
        <f>IF(ramping_data!B7&lt;&gt;0,ramping_data!B7,"")</f>
        <v>1</v>
      </c>
      <c r="D7" t="str">
        <f>IF(ramping_data!C7&lt;&gt;0,ramping_data!C7,"")</f>
        <v/>
      </c>
      <c r="E7">
        <f>IF(ramping_data!D7&lt;&gt;0,ramping_data!D7,"")</f>
        <v>1</v>
      </c>
      <c r="F7" t="str">
        <f>IF(ramping_data!E7&lt;&gt;0,ramping_data!E7,"")</f>
        <v/>
      </c>
      <c r="G7">
        <f>IF(ramping_data!F7&lt;&gt;0,ramping_data!F7,"")</f>
        <v>1</v>
      </c>
      <c r="H7">
        <f>IF(ramping_data!G7&lt;&gt;0,ramping_data!G7,"")</f>
        <v>1</v>
      </c>
      <c r="I7">
        <f>IF(ramping_data!H7&lt;&gt;0,ramping_data!H7,"")</f>
        <v>0.3</v>
      </c>
      <c r="J7">
        <f>IF(ramping_data!I7&lt;&gt;0,ramping_data!I7,"")</f>
        <v>1.8</v>
      </c>
      <c r="K7">
        <f>IF(ramping_data!J7&lt;&gt;0,ramping_data!J7,"")</f>
        <v>1.8</v>
      </c>
      <c r="L7">
        <f>IF(ramping_data!K7&lt;&gt;0,ramping_data!K7,"")</f>
        <v>46</v>
      </c>
      <c r="M7">
        <f>IF(ramping_data!L7&lt;&gt;0,ramping_data!L7,"")</f>
        <v>17.5</v>
      </c>
    </row>
    <row r="8" spans="1:13" x14ac:dyDescent="0.25">
      <c r="A8" t="str">
        <f>$A$1&amp;"_oil-shale"</f>
        <v>FIN_oil-shale</v>
      </c>
      <c r="B8" t="s">
        <v>8</v>
      </c>
      <c r="C8">
        <f>IF(ramping_data!B8&lt;&gt;0,ramping_data!B8,"")</f>
        <v>1</v>
      </c>
      <c r="D8" t="str">
        <f>IF(ramping_data!C8&lt;&gt;0,ramping_data!C8,"")</f>
        <v/>
      </c>
      <c r="E8">
        <f>IF(ramping_data!D8&lt;&gt;0,ramping_data!D8,"")</f>
        <v>1</v>
      </c>
      <c r="F8" t="str">
        <f>IF(ramping_data!E8&lt;&gt;0,ramping_data!E8,"")</f>
        <v/>
      </c>
      <c r="G8">
        <f>IF(ramping_data!F8&lt;&gt;0,ramping_data!F8,"")</f>
        <v>1</v>
      </c>
      <c r="H8">
        <f>IF(ramping_data!G8&lt;&gt;0,ramping_data!G8,"")</f>
        <v>1</v>
      </c>
      <c r="I8">
        <f>IF(ramping_data!H8&lt;&gt;0,ramping_data!H8,"")</f>
        <v>0.3</v>
      </c>
      <c r="J8">
        <f>IF(ramping_data!I8&lt;&gt;0,ramping_data!I8,"")</f>
        <v>1.8</v>
      </c>
      <c r="K8">
        <f>IF(ramping_data!J8&lt;&gt;0,ramping_data!J8,"")</f>
        <v>1.8</v>
      </c>
      <c r="L8">
        <f>IF(ramping_data!K8&lt;&gt;0,ramping_data!K8,"")</f>
        <v>46</v>
      </c>
      <c r="M8">
        <f>IF(ramping_data!L8&lt;&gt;0,ramping_data!L8,"")</f>
        <v>17.5</v>
      </c>
    </row>
    <row r="9" spans="1:13" x14ac:dyDescent="0.25">
      <c r="A9" t="str">
        <f>$A$1&amp;"_peat"</f>
        <v>FIN_peat</v>
      </c>
      <c r="B9" t="s">
        <v>9</v>
      </c>
      <c r="C9">
        <f>IF(ramping_data!B9&lt;&gt;0,ramping_data!B9,"")</f>
        <v>1</v>
      </c>
      <c r="D9" t="str">
        <f>IF(ramping_data!C9&lt;&gt;0,ramping_data!C9,"")</f>
        <v/>
      </c>
      <c r="E9">
        <f>IF(ramping_data!D9&lt;&gt;0,ramping_data!D9,"")</f>
        <v>1</v>
      </c>
      <c r="F9" t="str">
        <f>IF(ramping_data!E9&lt;&gt;0,ramping_data!E9,"")</f>
        <v/>
      </c>
      <c r="G9">
        <f>IF(ramping_data!F9&lt;&gt;0,ramping_data!F9,"")</f>
        <v>1</v>
      </c>
      <c r="H9">
        <f>IF(ramping_data!G9&lt;&gt;0,ramping_data!G9,"")</f>
        <v>1</v>
      </c>
      <c r="I9">
        <f>IF(ramping_data!H9&lt;&gt;0,ramping_data!H9,"")</f>
        <v>0.2</v>
      </c>
      <c r="J9">
        <f>IF(ramping_data!I9&lt;&gt;0,ramping_data!I9,"")</f>
        <v>1.8</v>
      </c>
      <c r="K9">
        <f>IF(ramping_data!J9&lt;&gt;0,ramping_data!J9,"")</f>
        <v>1.8</v>
      </c>
      <c r="L9">
        <f>IF(ramping_data!K9&lt;&gt;0,ramping_data!K9,"")</f>
        <v>58</v>
      </c>
      <c r="M9">
        <f>IF(ramping_data!L9&lt;&gt;0,ramping_data!L9,"")</f>
        <v>17.5</v>
      </c>
    </row>
    <row r="10" spans="1:13" x14ac:dyDescent="0.25">
      <c r="A10" t="str">
        <f>$A$1&amp;"_geothermal"</f>
        <v>FIN_geothermal</v>
      </c>
      <c r="B10" t="s">
        <v>10</v>
      </c>
      <c r="C10">
        <f>IF(ramping_data!B10&lt;&gt;0,ramping_data!B10,"")</f>
        <v>1</v>
      </c>
      <c r="D10" t="str">
        <f>IF(ramping_data!C10&lt;&gt;0,ramping_data!C10,"")</f>
        <v/>
      </c>
      <c r="E10">
        <f>IF(ramping_data!D10&lt;&gt;0,ramping_data!D10,"")</f>
        <v>1</v>
      </c>
      <c r="F10" t="str">
        <f>IF(ramping_data!E10&lt;&gt;0,ramping_data!E10,"")</f>
        <v/>
      </c>
      <c r="G10">
        <f>IF(ramping_data!F10&lt;&gt;0,ramping_data!F10,"")</f>
        <v>1</v>
      </c>
      <c r="H10">
        <f>IF(ramping_data!G10&lt;&gt;0,ramping_data!G10,"")</f>
        <v>1</v>
      </c>
      <c r="I10" t="str">
        <f>IF(ramping_data!H10&lt;&gt;0,ramping_data!H10,"")</f>
        <v/>
      </c>
      <c r="J10" t="str">
        <f>IF(ramping_data!I10&lt;&gt;0,ramping_data!I10,"")</f>
        <v/>
      </c>
      <c r="K10" t="str">
        <f>IF(ramping_data!J10&lt;&gt;0,ramping_data!J10,"")</f>
        <v/>
      </c>
      <c r="L10" t="str">
        <f>IF(ramping_data!K10&lt;&gt;0,ramping_data!K10,"")</f>
        <v/>
      </c>
      <c r="M10" t="str">
        <f>IF(ramping_data!L10&lt;&gt;0,ramping_data!L10,"")</f>
        <v/>
      </c>
    </row>
    <row r="11" spans="1:13" x14ac:dyDescent="0.25">
      <c r="A11" t="str">
        <f>$A$1&amp;"_hydro-pumped"</f>
        <v>FIN_hydro-pumped</v>
      </c>
      <c r="B11" t="s">
        <v>11</v>
      </c>
      <c r="C11">
        <f>IF(ramping_data!B11&lt;&gt;0,ramping_data!B11,"")</f>
        <v>1</v>
      </c>
      <c r="D11" t="str">
        <f>IF(ramping_data!C11&lt;&gt;0,ramping_data!C11,"")</f>
        <v/>
      </c>
      <c r="E11">
        <f>IF(ramping_data!D11&lt;&gt;0,ramping_data!D11,"")</f>
        <v>1</v>
      </c>
      <c r="F11" t="str">
        <f>IF(ramping_data!E11&lt;&gt;0,ramping_data!E11,"")</f>
        <v/>
      </c>
      <c r="G11">
        <f>IF(ramping_data!F11&lt;&gt;0,ramping_data!F11,"")</f>
        <v>1</v>
      </c>
      <c r="H11">
        <f>IF(ramping_data!G11&lt;&gt;0,ramping_data!G11,"")</f>
        <v>1</v>
      </c>
      <c r="I11">
        <f>IF(ramping_data!H11&lt;&gt;0,ramping_data!H11,"")</f>
        <v>0.3</v>
      </c>
      <c r="J11" t="str">
        <f>IF(ramping_data!I11&lt;&gt;0,ramping_data!I11,"")</f>
        <v/>
      </c>
      <c r="K11" t="str">
        <f>IF(ramping_data!J11&lt;&gt;0,ramping_data!J11,"")</f>
        <v/>
      </c>
      <c r="L11">
        <f>IF(ramping_data!K11&lt;&gt;0,ramping_data!K11,"")</f>
        <v>2.5</v>
      </c>
      <c r="M11">
        <f>IF(ramping_data!L11&lt;&gt;0,ramping_data!L11,"")</f>
        <v>0.25</v>
      </c>
    </row>
    <row r="12" spans="1:13" x14ac:dyDescent="0.25">
      <c r="A12" t="str">
        <f>$A$1&amp;"_hydro-ror"</f>
        <v>FIN_hydro-ror</v>
      </c>
      <c r="B12" t="s">
        <v>12</v>
      </c>
      <c r="C12">
        <f>IF(ramping_data!B12&lt;&gt;0,ramping_data!B12,"")</f>
        <v>1</v>
      </c>
      <c r="D12" t="str">
        <f>IF(ramping_data!C12&lt;&gt;0,ramping_data!C12,"")</f>
        <v/>
      </c>
      <c r="E12">
        <f>IF(ramping_data!D12&lt;&gt;0,ramping_data!D12,"")</f>
        <v>1</v>
      </c>
      <c r="F12" t="str">
        <f>IF(ramping_data!E12&lt;&gt;0,ramping_data!E12,"")</f>
        <v/>
      </c>
      <c r="G12">
        <f>IF(ramping_data!F12&lt;&gt;0,ramping_data!F12,"")</f>
        <v>1</v>
      </c>
      <c r="H12">
        <f>IF(ramping_data!G12&lt;&gt;0,ramping_data!G12,"")</f>
        <v>1</v>
      </c>
      <c r="I12" t="str">
        <f>IF(ramping_data!H12&lt;&gt;0,ramping_data!H12,"")</f>
        <v/>
      </c>
      <c r="J12" t="str">
        <f>IF(ramping_data!I12&lt;&gt;0,ramping_data!I12,"")</f>
        <v/>
      </c>
      <c r="K12" t="str">
        <f>IF(ramping_data!J12&lt;&gt;0,ramping_data!J12,"")</f>
        <v/>
      </c>
      <c r="L12">
        <f>IF(ramping_data!K12&lt;&gt;0,ramping_data!K12,"")</f>
        <v>2.5</v>
      </c>
      <c r="M12">
        <f>IF(ramping_data!L12&lt;&gt;0,ramping_data!L12,"")</f>
        <v>0.25</v>
      </c>
    </row>
    <row r="13" spans="1:13" x14ac:dyDescent="0.25">
      <c r="A13" t="str">
        <f>$A$1&amp;"_marine"</f>
        <v>FIN_marine</v>
      </c>
      <c r="B13" t="s">
        <v>13</v>
      </c>
      <c r="C13">
        <f>IF(ramping_data!B13&lt;&gt;0,ramping_data!B13,"")</f>
        <v>1</v>
      </c>
      <c r="D13" t="str">
        <f>IF(ramping_data!C13&lt;&gt;0,ramping_data!C13,"")</f>
        <v/>
      </c>
      <c r="E13">
        <f>IF(ramping_data!D13&lt;&gt;0,ramping_data!D13,"")</f>
        <v>1</v>
      </c>
      <c r="F13" t="str">
        <f>IF(ramping_data!E13&lt;&gt;0,ramping_data!E13,"")</f>
        <v/>
      </c>
      <c r="G13">
        <f>IF(ramping_data!F13&lt;&gt;0,ramping_data!F13,"")</f>
        <v>1</v>
      </c>
      <c r="H13">
        <f>IF(ramping_data!G13&lt;&gt;0,ramping_data!G13,"")</f>
        <v>1</v>
      </c>
      <c r="I13" t="str">
        <f>IF(ramping_data!H13&lt;&gt;0,ramping_data!H13,"")</f>
        <v/>
      </c>
      <c r="J13" t="str">
        <f>IF(ramping_data!I13&lt;&gt;0,ramping_data!I13,"")</f>
        <v/>
      </c>
      <c r="K13" t="str">
        <f>IF(ramping_data!J13&lt;&gt;0,ramping_data!J13,"")</f>
        <v/>
      </c>
      <c r="L13" t="str">
        <f>IF(ramping_data!K13&lt;&gt;0,ramping_data!K13,"")</f>
        <v/>
      </c>
      <c r="M13" t="str">
        <f>IF(ramping_data!L13&lt;&gt;0,ramping_data!L13,"")</f>
        <v/>
      </c>
    </row>
    <row r="14" spans="1:13" x14ac:dyDescent="0.25">
      <c r="A14" t="str">
        <f>$A$1&amp;"_nuclear"</f>
        <v>FIN_nuclear</v>
      </c>
      <c r="B14" t="s">
        <v>14</v>
      </c>
      <c r="C14">
        <f>IF(ramping_data!B14&lt;&gt;0,ramping_data!B14,"")</f>
        <v>1</v>
      </c>
      <c r="D14" t="str">
        <f>IF(ramping_data!C14&lt;&gt;0,ramping_data!C14,"")</f>
        <v/>
      </c>
      <c r="E14">
        <f>IF(ramping_data!D14&lt;&gt;0,ramping_data!D14,"")</f>
        <v>0.05</v>
      </c>
      <c r="F14" t="str">
        <f>IF(ramping_data!E14&lt;&gt;0,ramping_data!E14,"")</f>
        <v/>
      </c>
      <c r="G14">
        <f>IF(ramping_data!F14&lt;&gt;0,ramping_data!F14,"")</f>
        <v>0.15</v>
      </c>
      <c r="H14">
        <f>IF(ramping_data!G14&lt;&gt;0,ramping_data!G14,"")</f>
        <v>0.15</v>
      </c>
      <c r="I14">
        <f>IF(ramping_data!H14&lt;&gt;0,ramping_data!H14,"")</f>
        <v>0.5</v>
      </c>
      <c r="J14" t="str">
        <f>IF(ramping_data!I14&lt;&gt;0,ramping_data!I14,"")</f>
        <v/>
      </c>
      <c r="K14" t="str">
        <f>IF(ramping_data!J14&lt;&gt;0,ramping_data!J14,"")</f>
        <v/>
      </c>
      <c r="L14">
        <f>IF(ramping_data!K14&lt;&gt;0,ramping_data!K14,"")</f>
        <v>35</v>
      </c>
      <c r="M14">
        <f>IF(ramping_data!L14&lt;&gt;0,ramping_data!L14,"")</f>
        <v>1000</v>
      </c>
    </row>
    <row r="15" spans="1:13" x14ac:dyDescent="0.25">
      <c r="A15" t="str">
        <f>$A$1&amp;"_other"</f>
        <v>FIN_other</v>
      </c>
      <c r="B15" t="s">
        <v>15</v>
      </c>
      <c r="C15">
        <f>IF(ramping_data!B15&lt;&gt;0,ramping_data!B15,"")</f>
        <v>1</v>
      </c>
      <c r="D15" t="str">
        <f>IF(ramping_data!C15&lt;&gt;0,ramping_data!C15,"")</f>
        <v/>
      </c>
      <c r="E15">
        <f>IF(ramping_data!D15&lt;&gt;0,ramping_data!D15,"")</f>
        <v>1</v>
      </c>
      <c r="F15" t="str">
        <f>IF(ramping_data!E15&lt;&gt;0,ramping_data!E15,"")</f>
        <v/>
      </c>
      <c r="G15">
        <f>IF(ramping_data!F15&lt;&gt;0,ramping_data!F15,"")</f>
        <v>1</v>
      </c>
      <c r="H15">
        <f>IF(ramping_data!G15&lt;&gt;0,ramping_data!G15,"")</f>
        <v>1</v>
      </c>
      <c r="I15" t="str">
        <f>IF(ramping_data!H15&lt;&gt;0,ramping_data!H15,"")</f>
        <v/>
      </c>
      <c r="J15">
        <f>IF(ramping_data!I15&lt;&gt;0,ramping_data!I15,"")</f>
        <v>1</v>
      </c>
      <c r="K15">
        <f>IF(ramping_data!J15&lt;&gt;0,ramping_data!J15,"")</f>
        <v>1</v>
      </c>
      <c r="L15" t="str">
        <f>IF(ramping_data!K15&lt;&gt;0,ramping_data!K15,"")</f>
        <v/>
      </c>
      <c r="M15" t="str">
        <f>IF(ramping_data!L15&lt;&gt;0,ramping_data!L15,"")</f>
        <v/>
      </c>
    </row>
    <row r="16" spans="1:13" x14ac:dyDescent="0.25">
      <c r="A16" t="str">
        <f>$A$1&amp;"_other-ren"</f>
        <v>FIN_other-ren</v>
      </c>
      <c r="B16" t="s">
        <v>16</v>
      </c>
      <c r="C16">
        <f>IF(ramping_data!B16&lt;&gt;0,ramping_data!B16,"")</f>
        <v>1</v>
      </c>
      <c r="D16" t="str">
        <f>IF(ramping_data!C16&lt;&gt;0,ramping_data!C16,"")</f>
        <v/>
      </c>
      <c r="E16">
        <f>IF(ramping_data!D16&lt;&gt;0,ramping_data!D16,"")</f>
        <v>1</v>
      </c>
      <c r="F16" t="str">
        <f>IF(ramping_data!E16&lt;&gt;0,ramping_data!E16,"")</f>
        <v/>
      </c>
      <c r="G16">
        <f>IF(ramping_data!F16&lt;&gt;0,ramping_data!F16,"")</f>
        <v>1</v>
      </c>
      <c r="H16">
        <f>IF(ramping_data!G16&lt;&gt;0,ramping_data!G16,"")</f>
        <v>1</v>
      </c>
      <c r="I16" t="str">
        <f>IF(ramping_data!H16&lt;&gt;0,ramping_data!H16,"")</f>
        <v/>
      </c>
      <c r="J16" t="str">
        <f>IF(ramping_data!I16&lt;&gt;0,ramping_data!I16,"")</f>
        <v/>
      </c>
      <c r="K16" t="str">
        <f>IF(ramping_data!J16&lt;&gt;0,ramping_data!J16,"")</f>
        <v/>
      </c>
      <c r="L16" t="str">
        <f>IF(ramping_data!K16&lt;&gt;0,ramping_data!K16,"")</f>
        <v/>
      </c>
      <c r="M16" t="str">
        <f>IF(ramping_data!L16&lt;&gt;0,ramping_data!L16,"")</f>
        <v/>
      </c>
    </row>
    <row r="17" spans="1:13" x14ac:dyDescent="0.25">
      <c r="A17" t="str">
        <f>$A$1&amp;"_solar"</f>
        <v>FIN_solar</v>
      </c>
      <c r="B17" t="s">
        <v>17</v>
      </c>
      <c r="C17">
        <f>IF(ramping_data!B17&lt;&gt;0,ramping_data!B17,"")</f>
        <v>1</v>
      </c>
      <c r="D17" t="str">
        <f>IF(ramping_data!C17&lt;&gt;0,ramping_data!C17,"")</f>
        <v/>
      </c>
      <c r="E17">
        <f>IF(ramping_data!D17&lt;&gt;0,ramping_data!D17,"")</f>
        <v>1</v>
      </c>
      <c r="F17" t="str">
        <f>IF(ramping_data!E17&lt;&gt;0,ramping_data!E17,"")</f>
        <v/>
      </c>
      <c r="G17">
        <f>IF(ramping_data!F17&lt;&gt;0,ramping_data!F17,"")</f>
        <v>1</v>
      </c>
      <c r="H17">
        <f>IF(ramping_data!G17&lt;&gt;0,ramping_data!G17,"")</f>
        <v>1</v>
      </c>
      <c r="I17" t="str">
        <f>IF(ramping_data!H17&lt;&gt;0,ramping_data!H17,"")</f>
        <v/>
      </c>
      <c r="J17" t="str">
        <f>IF(ramping_data!I17&lt;&gt;0,ramping_data!I17,"")</f>
        <v/>
      </c>
      <c r="K17" t="str">
        <f>IF(ramping_data!J17&lt;&gt;0,ramping_data!J17,"")</f>
        <v/>
      </c>
      <c r="L17" t="str">
        <f>IF(ramping_data!K17&lt;&gt;0,ramping_data!K17,"")</f>
        <v/>
      </c>
      <c r="M17" t="str">
        <f>IF(ramping_data!L17&lt;&gt;0,ramping_data!L17,"")</f>
        <v/>
      </c>
    </row>
    <row r="18" spans="1:13" x14ac:dyDescent="0.25">
      <c r="A18" t="str">
        <f>$A$1&amp;"_waste"</f>
        <v>FIN_waste</v>
      </c>
      <c r="B18" t="s">
        <v>18</v>
      </c>
      <c r="C18">
        <f>IF(ramping_data!B18&lt;&gt;0,ramping_data!B18,"")</f>
        <v>1</v>
      </c>
      <c r="D18" t="str">
        <f>IF(ramping_data!C18&lt;&gt;0,ramping_data!C18,"")</f>
        <v/>
      </c>
      <c r="E18">
        <f>IF(ramping_data!D18&lt;&gt;0,ramping_data!D18,"")</f>
        <v>1</v>
      </c>
      <c r="F18" t="str">
        <f>IF(ramping_data!E18&lt;&gt;0,ramping_data!E18,"")</f>
        <v/>
      </c>
      <c r="G18">
        <f>IF(ramping_data!F18&lt;&gt;0,ramping_data!F18,"")</f>
        <v>1</v>
      </c>
      <c r="H18">
        <f>IF(ramping_data!G18&lt;&gt;0,ramping_data!G18,"")</f>
        <v>1</v>
      </c>
      <c r="I18">
        <f>IF(ramping_data!H18&lt;&gt;0,ramping_data!H18,"")</f>
        <v>0.2</v>
      </c>
      <c r="J18">
        <f>IF(ramping_data!I18&lt;&gt;0,ramping_data!I18,"")</f>
        <v>1.8</v>
      </c>
      <c r="K18">
        <f>IF(ramping_data!J18&lt;&gt;0,ramping_data!J18,"")</f>
        <v>1.8</v>
      </c>
      <c r="L18">
        <f>IF(ramping_data!K18&lt;&gt;0,ramping_data!K18,"")</f>
        <v>36</v>
      </c>
      <c r="M18">
        <f>IF(ramping_data!L18&lt;&gt;0,ramping_data!L18,"")</f>
        <v>17.5</v>
      </c>
    </row>
    <row r="19" spans="1:13" x14ac:dyDescent="0.25">
      <c r="A19" t="str">
        <f>$A$1&amp;"_wind-off"</f>
        <v>FIN_wind-off</v>
      </c>
      <c r="B19" t="s">
        <v>19</v>
      </c>
      <c r="C19">
        <f>IF(ramping_data!B19&lt;&gt;0,ramping_data!B19,"")</f>
        <v>1</v>
      </c>
      <c r="D19" t="str">
        <f>IF(ramping_data!C19&lt;&gt;0,ramping_data!C19,"")</f>
        <v/>
      </c>
      <c r="E19">
        <f>IF(ramping_data!D19&lt;&gt;0,ramping_data!D19,"")</f>
        <v>1</v>
      </c>
      <c r="F19" t="str">
        <f>IF(ramping_data!E19&lt;&gt;0,ramping_data!E19,"")</f>
        <v/>
      </c>
      <c r="G19">
        <f>IF(ramping_data!F19&lt;&gt;0,ramping_data!F19,"")</f>
        <v>1</v>
      </c>
      <c r="H19">
        <f>IF(ramping_data!G19&lt;&gt;0,ramping_data!G19,"")</f>
        <v>1</v>
      </c>
      <c r="I19" t="str">
        <f>IF(ramping_data!H19&lt;&gt;0,ramping_data!H19,"")</f>
        <v/>
      </c>
      <c r="J19" t="str">
        <f>IF(ramping_data!I19&lt;&gt;0,ramping_data!I19,"")</f>
        <v/>
      </c>
      <c r="K19" t="str">
        <f>IF(ramping_data!J19&lt;&gt;0,ramping_data!J19,"")</f>
        <v/>
      </c>
      <c r="L19" t="str">
        <f>IF(ramping_data!K19&lt;&gt;0,ramping_data!K19,"")</f>
        <v/>
      </c>
      <c r="M19" t="str">
        <f>IF(ramping_data!L19&lt;&gt;0,ramping_data!L19,"")</f>
        <v/>
      </c>
    </row>
    <row r="20" spans="1:13" x14ac:dyDescent="0.25">
      <c r="A20" t="str">
        <f>$A$1&amp;"_wind-on"</f>
        <v>FIN_wind-on</v>
      </c>
      <c r="B20" t="s">
        <v>20</v>
      </c>
      <c r="C20">
        <f>IF(ramping_data!B20&lt;&gt;0,ramping_data!B20,"")</f>
        <v>1</v>
      </c>
      <c r="D20" t="str">
        <f>IF(ramping_data!C20&lt;&gt;0,ramping_data!C20,"")</f>
        <v/>
      </c>
      <c r="E20">
        <f>IF(ramping_data!D20&lt;&gt;0,ramping_data!D20,"")</f>
        <v>1</v>
      </c>
      <c r="F20" t="str">
        <f>IF(ramping_data!E20&lt;&gt;0,ramping_data!E20,"")</f>
        <v/>
      </c>
      <c r="G20">
        <f>IF(ramping_data!F20&lt;&gt;0,ramping_data!F20,"")</f>
        <v>1</v>
      </c>
      <c r="H20">
        <f>IF(ramping_data!G20&lt;&gt;0,ramping_data!G20,"")</f>
        <v>1</v>
      </c>
      <c r="I20" t="str">
        <f>IF(ramping_data!H20&lt;&gt;0,ramping_data!H20,"")</f>
        <v/>
      </c>
      <c r="J20" t="str">
        <f>IF(ramping_data!I20&lt;&gt;0,ramping_data!I20,"")</f>
        <v/>
      </c>
      <c r="K20" t="str">
        <f>IF(ramping_data!J20&lt;&gt;0,ramping_data!J20,"")</f>
        <v/>
      </c>
      <c r="L20" t="str">
        <f>IF(ramping_data!K20&lt;&gt;0,ramping_data!K20,"")</f>
        <v/>
      </c>
      <c r="M20" t="str">
        <f>IF(ramping_data!L20&lt;&gt;0,ramping_data!L20,"")</f>
        <v/>
      </c>
    </row>
    <row r="21" spans="1:13" x14ac:dyDescent="0.25">
      <c r="A21" t="str">
        <f>$A$1&amp;"_hydro-reservoir"</f>
        <v>FIN_hydro-reservoir</v>
      </c>
      <c r="B21" t="s">
        <v>27</v>
      </c>
      <c r="C21">
        <f>IF(ramping_data!B21&lt;&gt;0,ramping_data!B21,"")</f>
        <v>1</v>
      </c>
      <c r="D21" t="str">
        <f>IF(ramping_data!C21&lt;&gt;0,ramping_data!C21,"")</f>
        <v/>
      </c>
      <c r="E21">
        <f>IF(ramping_data!D21&lt;&gt;0,ramping_data!D21,"")</f>
        <v>0.4</v>
      </c>
      <c r="F21" t="str">
        <f>IF(ramping_data!E21&lt;&gt;0,ramping_data!E21,"")</f>
        <v/>
      </c>
      <c r="G21">
        <f>IF(ramping_data!F21&lt;&gt;0,ramping_data!F21,"")</f>
        <v>1</v>
      </c>
      <c r="H21">
        <f>IF(ramping_data!G21&lt;&gt;0,ramping_data!G21,"")</f>
        <v>1</v>
      </c>
      <c r="I21">
        <f>IF(ramping_data!H21&lt;&gt;0,ramping_data!H21,"")</f>
        <v>0.3</v>
      </c>
      <c r="J21" t="str">
        <f>IF(ramping_data!I21&lt;&gt;0,ramping_data!I21,"")</f>
        <v/>
      </c>
      <c r="K21" t="str">
        <f>IF(ramping_data!J21&lt;&gt;0,ramping_data!J21,"")</f>
        <v/>
      </c>
      <c r="L21">
        <f>IF(ramping_data!K21&lt;&gt;0,ramping_data!K21,"")</f>
        <v>2.5</v>
      </c>
      <c r="M21">
        <f>IF(ramping_data!L21&lt;&gt;0,ramping_data!L21,"")</f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9779-6D50-E146-82CF-3F54CF008BA2}">
  <dimension ref="A1:M21"/>
  <sheetViews>
    <sheetView workbookViewId="0">
      <selection activeCell="C2" sqref="C2:M21"/>
    </sheetView>
  </sheetViews>
  <sheetFormatPr defaultColWidth="11" defaultRowHeight="15.75" x14ac:dyDescent="0.25"/>
  <cols>
    <col min="1" max="1" width="34.125" bestFit="1" customWidth="1"/>
    <col min="2" max="2" width="28.625" bestFit="1" customWidth="1"/>
    <col min="3" max="3" width="19.125" bestFit="1" customWidth="1"/>
    <col min="4" max="4" width="18.875" bestFit="1" customWidth="1"/>
    <col min="5" max="5" width="18" bestFit="1" customWidth="1"/>
    <col min="6" max="6" width="17.625" bestFit="1" customWidth="1"/>
    <col min="7" max="7" width="13.375" bestFit="1" customWidth="1"/>
    <col min="8" max="8" width="15.875" bestFit="1" customWidth="1"/>
    <col min="9" max="9" width="23.5" bestFit="1" customWidth="1"/>
    <col min="10" max="10" width="12.875" bestFit="1" customWidth="1"/>
    <col min="11" max="11" width="15.375" bestFit="1" customWidth="1"/>
    <col min="12" max="12" width="12.375" bestFit="1" customWidth="1"/>
    <col min="13" max="13" width="14.5" bestFit="1" customWidth="1"/>
    <col min="14" max="14" width="28.625" bestFit="1" customWidth="1"/>
  </cols>
  <sheetData>
    <row r="1" spans="1:13" x14ac:dyDescent="0.25">
      <c r="A1" t="s">
        <v>31</v>
      </c>
      <c r="B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1" t="s">
        <v>28</v>
      </c>
      <c r="J1" s="1" t="s">
        <v>33</v>
      </c>
      <c r="K1" s="1" t="s">
        <v>34</v>
      </c>
      <c r="L1" s="8" t="s">
        <v>35</v>
      </c>
      <c r="M1" s="8" t="s">
        <v>36</v>
      </c>
    </row>
    <row r="2" spans="1:13" x14ac:dyDescent="0.25">
      <c r="A2" t="str">
        <f>$A$1&amp;"_biomass"</f>
        <v>NOR_biomass</v>
      </c>
      <c r="B2" t="s">
        <v>2</v>
      </c>
      <c r="C2">
        <f>IF(ramping_data!B2&lt;&gt;0,ramping_data!B2,"")</f>
        <v>1</v>
      </c>
      <c r="D2" t="str">
        <f>IF(ramping_data!C2&lt;&gt;0,ramping_data!C2,"")</f>
        <v/>
      </c>
      <c r="E2">
        <f>IF(ramping_data!D2&lt;&gt;0,ramping_data!D2,"")</f>
        <v>1</v>
      </c>
      <c r="F2" t="str">
        <f>IF(ramping_data!E2&lt;&gt;0,ramping_data!E2,"")</f>
        <v/>
      </c>
      <c r="G2">
        <f>IF(ramping_data!F2&lt;&gt;0,ramping_data!F2,"")</f>
        <v>1</v>
      </c>
      <c r="H2">
        <f>IF(ramping_data!G2&lt;&gt;0,ramping_data!G2,"")</f>
        <v>1</v>
      </c>
      <c r="I2">
        <f>IF(ramping_data!H2&lt;&gt;0,ramping_data!H2,"")</f>
        <v>0.2</v>
      </c>
      <c r="J2">
        <f>IF(ramping_data!I2&lt;&gt;0,ramping_data!I2,"")</f>
        <v>1.8</v>
      </c>
      <c r="K2">
        <f>IF(ramping_data!J2&lt;&gt;0,ramping_data!J2,"")</f>
        <v>1.8</v>
      </c>
      <c r="L2">
        <f>IF(ramping_data!K2&lt;&gt;0,ramping_data!K2,"")</f>
        <v>36</v>
      </c>
      <c r="M2">
        <f>IF(ramping_data!L2&lt;&gt;0,ramping_data!L2,"")</f>
        <v>17.5</v>
      </c>
    </row>
    <row r="3" spans="1:13" x14ac:dyDescent="0.25">
      <c r="A3" t="str">
        <f>$A$1&amp;"_brown-coal_lignite"</f>
        <v>NOR_brown-coal_lignite</v>
      </c>
      <c r="B3" t="s">
        <v>3</v>
      </c>
      <c r="C3">
        <f>IF(ramping_data!B3&lt;&gt;0,ramping_data!B3,"")</f>
        <v>1</v>
      </c>
      <c r="D3" t="str">
        <f>IF(ramping_data!C3&lt;&gt;0,ramping_data!C3,"")</f>
        <v/>
      </c>
      <c r="E3">
        <f>IF(ramping_data!D3&lt;&gt;0,ramping_data!D3,"")</f>
        <v>0.5</v>
      </c>
      <c r="F3" t="str">
        <f>IF(ramping_data!E3&lt;&gt;0,ramping_data!E3,"")</f>
        <v/>
      </c>
      <c r="G3">
        <f>IF(ramping_data!F3&lt;&gt;0,ramping_data!F3,"")</f>
        <v>0.5</v>
      </c>
      <c r="H3">
        <f>IF(ramping_data!G3&lt;&gt;0,ramping_data!G3,"")</f>
        <v>0.5</v>
      </c>
      <c r="I3">
        <f>IF(ramping_data!H3&lt;&gt;0,ramping_data!H3,"")</f>
        <v>0.4</v>
      </c>
      <c r="J3">
        <f>IF(ramping_data!I3&lt;&gt;0,ramping_data!I3,"")</f>
        <v>1.8</v>
      </c>
      <c r="K3">
        <f>IF(ramping_data!J3&lt;&gt;0,ramping_data!J3,"")</f>
        <v>1.8</v>
      </c>
      <c r="L3">
        <f>IF(ramping_data!K3&lt;&gt;0,ramping_data!K3,"")</f>
        <v>58</v>
      </c>
      <c r="M3">
        <f>IF(ramping_data!L3&lt;&gt;0,ramping_data!L3,"")</f>
        <v>17.5</v>
      </c>
    </row>
    <row r="4" spans="1:13" x14ac:dyDescent="0.25">
      <c r="A4" t="str">
        <f>$A$1&amp;"_gas-coal-derived"</f>
        <v>NOR_gas-coal-derived</v>
      </c>
      <c r="B4" t="s">
        <v>4</v>
      </c>
      <c r="C4">
        <f>IF(ramping_data!B4&lt;&gt;0,ramping_data!B4,"")</f>
        <v>1</v>
      </c>
      <c r="D4" t="str">
        <f>IF(ramping_data!C4&lt;&gt;0,ramping_data!C4,"")</f>
        <v/>
      </c>
      <c r="E4">
        <f>IF(ramping_data!D4&lt;&gt;0,ramping_data!D4,"")</f>
        <v>0.5</v>
      </c>
      <c r="F4" t="str">
        <f>IF(ramping_data!E4&lt;&gt;0,ramping_data!E4,"")</f>
        <v/>
      </c>
      <c r="G4">
        <f>IF(ramping_data!F4&lt;&gt;0,ramping_data!F4,"")</f>
        <v>0.5</v>
      </c>
      <c r="H4">
        <f>IF(ramping_data!G4&lt;&gt;0,ramping_data!G4,"")</f>
        <v>0.5</v>
      </c>
      <c r="I4">
        <f>IF(ramping_data!H4&lt;&gt;0,ramping_data!H4,"")</f>
        <v>0.4</v>
      </c>
      <c r="J4">
        <f>IF(ramping_data!I4&lt;&gt;0,ramping_data!I4,"")</f>
        <v>0.52500000000000002</v>
      </c>
      <c r="K4">
        <f>IF(ramping_data!J4&lt;&gt;0,ramping_data!J4,"")</f>
        <v>0.52500000000000002</v>
      </c>
      <c r="L4">
        <f>IF(ramping_data!K4&lt;&gt;0,ramping_data!K4,"")</f>
        <v>85</v>
      </c>
      <c r="M4">
        <f>IF(ramping_data!L4&lt;&gt;0,ramping_data!L4,"")</f>
        <v>8.5</v>
      </c>
    </row>
    <row r="5" spans="1:13" x14ac:dyDescent="0.25">
      <c r="A5" t="str">
        <f>$A$1&amp;"_gas"</f>
        <v>NOR_gas</v>
      </c>
      <c r="B5" t="s">
        <v>5</v>
      </c>
      <c r="C5">
        <f>IF(ramping_data!B5&lt;&gt;0,ramping_data!B5,"")</f>
        <v>1</v>
      </c>
      <c r="D5" t="str">
        <f>IF(ramping_data!C5&lt;&gt;0,ramping_data!C5,"")</f>
        <v/>
      </c>
      <c r="E5">
        <f>IF(ramping_data!D5&lt;&gt;0,ramping_data!D5,"")</f>
        <v>0.5</v>
      </c>
      <c r="F5" t="str">
        <f>IF(ramping_data!E5&lt;&gt;0,ramping_data!E5,"")</f>
        <v/>
      </c>
      <c r="G5">
        <f>IF(ramping_data!F5&lt;&gt;0,ramping_data!F5,"")</f>
        <v>0.5</v>
      </c>
      <c r="H5">
        <f>IF(ramping_data!G5&lt;&gt;0,ramping_data!G5,"")</f>
        <v>0.5</v>
      </c>
      <c r="I5">
        <f>IF(ramping_data!H5&lt;&gt;0,ramping_data!H5,"")</f>
        <v>0.4</v>
      </c>
      <c r="J5">
        <f>IF(ramping_data!I5&lt;&gt;0,ramping_data!I5,"")</f>
        <v>0.52500000000000002</v>
      </c>
      <c r="K5">
        <f>IF(ramping_data!J5&lt;&gt;0,ramping_data!J5,"")</f>
        <v>0.52500000000000002</v>
      </c>
      <c r="L5">
        <f>IF(ramping_data!K5&lt;&gt;0,ramping_data!K5,"")</f>
        <v>85</v>
      </c>
      <c r="M5">
        <f>IF(ramping_data!L5&lt;&gt;0,ramping_data!L5,"")</f>
        <v>8.5</v>
      </c>
    </row>
    <row r="6" spans="1:13" x14ac:dyDescent="0.25">
      <c r="A6" t="str">
        <f>$A$1&amp;"_hard-coal"</f>
        <v>NOR_hard-coal</v>
      </c>
      <c r="B6" t="s">
        <v>6</v>
      </c>
      <c r="C6">
        <f>IF(ramping_data!B6&lt;&gt;0,ramping_data!B6,"")</f>
        <v>1</v>
      </c>
      <c r="D6" t="str">
        <f>IF(ramping_data!C6&lt;&gt;0,ramping_data!C6,"")</f>
        <v/>
      </c>
      <c r="E6">
        <f>IF(ramping_data!D6&lt;&gt;0,ramping_data!D6,"")</f>
        <v>0.3</v>
      </c>
      <c r="F6" t="str">
        <f>IF(ramping_data!E6&lt;&gt;0,ramping_data!E6,"")</f>
        <v/>
      </c>
      <c r="G6">
        <f>IF(ramping_data!F6&lt;&gt;0,ramping_data!F6,"")</f>
        <v>0.5</v>
      </c>
      <c r="H6">
        <f>IF(ramping_data!G6&lt;&gt;0,ramping_data!G6,"")</f>
        <v>0.5</v>
      </c>
      <c r="I6">
        <f>IF(ramping_data!H6&lt;&gt;0,ramping_data!H6,"")</f>
        <v>0.25</v>
      </c>
      <c r="J6">
        <f>IF(ramping_data!I6&lt;&gt;0,ramping_data!I6,"")</f>
        <v>1.8</v>
      </c>
      <c r="K6">
        <f>IF(ramping_data!J6&lt;&gt;0,ramping_data!J6,"")</f>
        <v>1.8</v>
      </c>
      <c r="L6">
        <f>IF(ramping_data!K6&lt;&gt;0,ramping_data!K6,"")</f>
        <v>35</v>
      </c>
      <c r="M6">
        <f>IF(ramping_data!L6&lt;&gt;0,ramping_data!L6,"")</f>
        <v>17.5</v>
      </c>
    </row>
    <row r="7" spans="1:13" x14ac:dyDescent="0.25">
      <c r="A7" t="str">
        <f>$A$1&amp;"_oil"</f>
        <v>NOR_oil</v>
      </c>
      <c r="B7" t="s">
        <v>7</v>
      </c>
      <c r="C7">
        <f>IF(ramping_data!B7&lt;&gt;0,ramping_data!B7,"")</f>
        <v>1</v>
      </c>
      <c r="D7" t="str">
        <f>IF(ramping_data!C7&lt;&gt;0,ramping_data!C7,"")</f>
        <v/>
      </c>
      <c r="E7">
        <f>IF(ramping_data!D7&lt;&gt;0,ramping_data!D7,"")</f>
        <v>1</v>
      </c>
      <c r="F7" t="str">
        <f>IF(ramping_data!E7&lt;&gt;0,ramping_data!E7,"")</f>
        <v/>
      </c>
      <c r="G7">
        <f>IF(ramping_data!F7&lt;&gt;0,ramping_data!F7,"")</f>
        <v>1</v>
      </c>
      <c r="H7">
        <f>IF(ramping_data!G7&lt;&gt;0,ramping_data!G7,"")</f>
        <v>1</v>
      </c>
      <c r="I7">
        <f>IF(ramping_data!H7&lt;&gt;0,ramping_data!H7,"")</f>
        <v>0.3</v>
      </c>
      <c r="J7">
        <f>IF(ramping_data!I7&lt;&gt;0,ramping_data!I7,"")</f>
        <v>1.8</v>
      </c>
      <c r="K7">
        <f>IF(ramping_data!J7&lt;&gt;0,ramping_data!J7,"")</f>
        <v>1.8</v>
      </c>
      <c r="L7">
        <f>IF(ramping_data!K7&lt;&gt;0,ramping_data!K7,"")</f>
        <v>46</v>
      </c>
      <c r="M7">
        <f>IF(ramping_data!L7&lt;&gt;0,ramping_data!L7,"")</f>
        <v>17.5</v>
      </c>
    </row>
    <row r="8" spans="1:13" x14ac:dyDescent="0.25">
      <c r="A8" t="str">
        <f>$A$1&amp;"_oil-shale"</f>
        <v>NOR_oil-shale</v>
      </c>
      <c r="B8" t="s">
        <v>8</v>
      </c>
      <c r="C8">
        <f>IF(ramping_data!B8&lt;&gt;0,ramping_data!B8,"")</f>
        <v>1</v>
      </c>
      <c r="D8" t="str">
        <f>IF(ramping_data!C8&lt;&gt;0,ramping_data!C8,"")</f>
        <v/>
      </c>
      <c r="E8">
        <f>IF(ramping_data!D8&lt;&gt;0,ramping_data!D8,"")</f>
        <v>1</v>
      </c>
      <c r="F8" t="str">
        <f>IF(ramping_data!E8&lt;&gt;0,ramping_data!E8,"")</f>
        <v/>
      </c>
      <c r="G8">
        <f>IF(ramping_data!F8&lt;&gt;0,ramping_data!F8,"")</f>
        <v>1</v>
      </c>
      <c r="H8">
        <f>IF(ramping_data!G8&lt;&gt;0,ramping_data!G8,"")</f>
        <v>1</v>
      </c>
      <c r="I8">
        <f>IF(ramping_data!H8&lt;&gt;0,ramping_data!H8,"")</f>
        <v>0.3</v>
      </c>
      <c r="J8">
        <f>IF(ramping_data!I8&lt;&gt;0,ramping_data!I8,"")</f>
        <v>1.8</v>
      </c>
      <c r="K8">
        <f>IF(ramping_data!J8&lt;&gt;0,ramping_data!J8,"")</f>
        <v>1.8</v>
      </c>
      <c r="L8">
        <f>IF(ramping_data!K8&lt;&gt;0,ramping_data!K8,"")</f>
        <v>46</v>
      </c>
      <c r="M8">
        <f>IF(ramping_data!L8&lt;&gt;0,ramping_data!L8,"")</f>
        <v>17.5</v>
      </c>
    </row>
    <row r="9" spans="1:13" x14ac:dyDescent="0.25">
      <c r="A9" t="str">
        <f>$A$1&amp;"_peat"</f>
        <v>NOR_peat</v>
      </c>
      <c r="B9" t="s">
        <v>9</v>
      </c>
      <c r="C9">
        <f>IF(ramping_data!B9&lt;&gt;0,ramping_data!B9,"")</f>
        <v>1</v>
      </c>
      <c r="D9" t="str">
        <f>IF(ramping_data!C9&lt;&gt;0,ramping_data!C9,"")</f>
        <v/>
      </c>
      <c r="E9">
        <f>IF(ramping_data!D9&lt;&gt;0,ramping_data!D9,"")</f>
        <v>1</v>
      </c>
      <c r="F9" t="str">
        <f>IF(ramping_data!E9&lt;&gt;0,ramping_data!E9,"")</f>
        <v/>
      </c>
      <c r="G9">
        <f>IF(ramping_data!F9&lt;&gt;0,ramping_data!F9,"")</f>
        <v>1</v>
      </c>
      <c r="H9">
        <f>IF(ramping_data!G9&lt;&gt;0,ramping_data!G9,"")</f>
        <v>1</v>
      </c>
      <c r="I9">
        <f>IF(ramping_data!H9&lt;&gt;0,ramping_data!H9,"")</f>
        <v>0.2</v>
      </c>
      <c r="J9">
        <f>IF(ramping_data!I9&lt;&gt;0,ramping_data!I9,"")</f>
        <v>1.8</v>
      </c>
      <c r="K9">
        <f>IF(ramping_data!J9&lt;&gt;0,ramping_data!J9,"")</f>
        <v>1.8</v>
      </c>
      <c r="L9">
        <f>IF(ramping_data!K9&lt;&gt;0,ramping_data!K9,"")</f>
        <v>58</v>
      </c>
      <c r="M9">
        <f>IF(ramping_data!L9&lt;&gt;0,ramping_data!L9,"")</f>
        <v>17.5</v>
      </c>
    </row>
    <row r="10" spans="1:13" x14ac:dyDescent="0.25">
      <c r="A10" t="str">
        <f>$A$1&amp;"_geothermal"</f>
        <v>NOR_geothermal</v>
      </c>
      <c r="B10" t="s">
        <v>10</v>
      </c>
      <c r="C10">
        <f>IF(ramping_data!B10&lt;&gt;0,ramping_data!B10,"")</f>
        <v>1</v>
      </c>
      <c r="D10" t="str">
        <f>IF(ramping_data!C10&lt;&gt;0,ramping_data!C10,"")</f>
        <v/>
      </c>
      <c r="E10">
        <f>IF(ramping_data!D10&lt;&gt;0,ramping_data!D10,"")</f>
        <v>1</v>
      </c>
      <c r="F10" t="str">
        <f>IF(ramping_data!E10&lt;&gt;0,ramping_data!E10,"")</f>
        <v/>
      </c>
      <c r="G10">
        <f>IF(ramping_data!F10&lt;&gt;0,ramping_data!F10,"")</f>
        <v>1</v>
      </c>
      <c r="H10">
        <f>IF(ramping_data!G10&lt;&gt;0,ramping_data!G10,"")</f>
        <v>1</v>
      </c>
      <c r="I10" t="str">
        <f>IF(ramping_data!H10&lt;&gt;0,ramping_data!H10,"")</f>
        <v/>
      </c>
      <c r="J10" t="str">
        <f>IF(ramping_data!I10&lt;&gt;0,ramping_data!I10,"")</f>
        <v/>
      </c>
      <c r="K10" t="str">
        <f>IF(ramping_data!J10&lt;&gt;0,ramping_data!J10,"")</f>
        <v/>
      </c>
      <c r="L10" t="str">
        <f>IF(ramping_data!K10&lt;&gt;0,ramping_data!K10,"")</f>
        <v/>
      </c>
      <c r="M10" t="str">
        <f>IF(ramping_data!L10&lt;&gt;0,ramping_data!L10,"")</f>
        <v/>
      </c>
    </row>
    <row r="11" spans="1:13" x14ac:dyDescent="0.25">
      <c r="A11" t="str">
        <f>$A$1&amp;"_hydro-pumped"</f>
        <v>NOR_hydro-pumped</v>
      </c>
      <c r="B11" t="s">
        <v>11</v>
      </c>
      <c r="C11">
        <f>IF(ramping_data!B11&lt;&gt;0,ramping_data!B11,"")</f>
        <v>1</v>
      </c>
      <c r="D11" t="str">
        <f>IF(ramping_data!C11&lt;&gt;0,ramping_data!C11,"")</f>
        <v/>
      </c>
      <c r="E11">
        <f>IF(ramping_data!D11&lt;&gt;0,ramping_data!D11,"")</f>
        <v>1</v>
      </c>
      <c r="F11" t="str">
        <f>IF(ramping_data!E11&lt;&gt;0,ramping_data!E11,"")</f>
        <v/>
      </c>
      <c r="G11">
        <f>IF(ramping_data!F11&lt;&gt;0,ramping_data!F11,"")</f>
        <v>1</v>
      </c>
      <c r="H11">
        <f>IF(ramping_data!G11&lt;&gt;0,ramping_data!G11,"")</f>
        <v>1</v>
      </c>
      <c r="I11">
        <f>IF(ramping_data!H11&lt;&gt;0,ramping_data!H11,"")</f>
        <v>0.3</v>
      </c>
      <c r="J11" t="str">
        <f>IF(ramping_data!I11&lt;&gt;0,ramping_data!I11,"")</f>
        <v/>
      </c>
      <c r="K11" t="str">
        <f>IF(ramping_data!J11&lt;&gt;0,ramping_data!J11,"")</f>
        <v/>
      </c>
      <c r="L11">
        <f>IF(ramping_data!K11&lt;&gt;0,ramping_data!K11,"")</f>
        <v>2.5</v>
      </c>
      <c r="M11">
        <f>IF(ramping_data!L11&lt;&gt;0,ramping_data!L11,"")</f>
        <v>0.25</v>
      </c>
    </row>
    <row r="12" spans="1:13" x14ac:dyDescent="0.25">
      <c r="A12" t="str">
        <f>$A$1&amp;"_hydro-ror"</f>
        <v>NOR_hydro-ror</v>
      </c>
      <c r="B12" t="s">
        <v>12</v>
      </c>
      <c r="C12">
        <f>IF(ramping_data!B12&lt;&gt;0,ramping_data!B12,"")</f>
        <v>1</v>
      </c>
      <c r="D12" t="str">
        <f>IF(ramping_data!C12&lt;&gt;0,ramping_data!C12,"")</f>
        <v/>
      </c>
      <c r="E12">
        <f>IF(ramping_data!D12&lt;&gt;0,ramping_data!D12,"")</f>
        <v>1</v>
      </c>
      <c r="F12" t="str">
        <f>IF(ramping_data!E12&lt;&gt;0,ramping_data!E12,"")</f>
        <v/>
      </c>
      <c r="G12">
        <f>IF(ramping_data!F12&lt;&gt;0,ramping_data!F12,"")</f>
        <v>1</v>
      </c>
      <c r="H12">
        <f>IF(ramping_data!G12&lt;&gt;0,ramping_data!G12,"")</f>
        <v>1</v>
      </c>
      <c r="I12" t="str">
        <f>IF(ramping_data!H12&lt;&gt;0,ramping_data!H12,"")</f>
        <v/>
      </c>
      <c r="J12" t="str">
        <f>IF(ramping_data!I12&lt;&gt;0,ramping_data!I12,"")</f>
        <v/>
      </c>
      <c r="K12" t="str">
        <f>IF(ramping_data!J12&lt;&gt;0,ramping_data!J12,"")</f>
        <v/>
      </c>
      <c r="L12">
        <f>IF(ramping_data!K12&lt;&gt;0,ramping_data!K12,"")</f>
        <v>2.5</v>
      </c>
      <c r="M12">
        <f>IF(ramping_data!L12&lt;&gt;0,ramping_data!L12,"")</f>
        <v>0.25</v>
      </c>
    </row>
    <row r="13" spans="1:13" x14ac:dyDescent="0.25">
      <c r="A13" t="str">
        <f>$A$1&amp;"_marine"</f>
        <v>NOR_marine</v>
      </c>
      <c r="B13" t="s">
        <v>13</v>
      </c>
      <c r="C13">
        <f>IF(ramping_data!B13&lt;&gt;0,ramping_data!B13,"")</f>
        <v>1</v>
      </c>
      <c r="D13" t="str">
        <f>IF(ramping_data!C13&lt;&gt;0,ramping_data!C13,"")</f>
        <v/>
      </c>
      <c r="E13">
        <f>IF(ramping_data!D13&lt;&gt;0,ramping_data!D13,"")</f>
        <v>1</v>
      </c>
      <c r="F13" t="str">
        <f>IF(ramping_data!E13&lt;&gt;0,ramping_data!E13,"")</f>
        <v/>
      </c>
      <c r="G13">
        <f>IF(ramping_data!F13&lt;&gt;0,ramping_data!F13,"")</f>
        <v>1</v>
      </c>
      <c r="H13">
        <f>IF(ramping_data!G13&lt;&gt;0,ramping_data!G13,"")</f>
        <v>1</v>
      </c>
      <c r="I13" t="str">
        <f>IF(ramping_data!H13&lt;&gt;0,ramping_data!H13,"")</f>
        <v/>
      </c>
      <c r="J13" t="str">
        <f>IF(ramping_data!I13&lt;&gt;0,ramping_data!I13,"")</f>
        <v/>
      </c>
      <c r="K13" t="str">
        <f>IF(ramping_data!J13&lt;&gt;0,ramping_data!J13,"")</f>
        <v/>
      </c>
      <c r="L13" t="str">
        <f>IF(ramping_data!K13&lt;&gt;0,ramping_data!K13,"")</f>
        <v/>
      </c>
      <c r="M13" t="str">
        <f>IF(ramping_data!L13&lt;&gt;0,ramping_data!L13,"")</f>
        <v/>
      </c>
    </row>
    <row r="14" spans="1:13" x14ac:dyDescent="0.25">
      <c r="A14" t="str">
        <f>$A$1&amp;"_nuclear"</f>
        <v>NOR_nuclear</v>
      </c>
      <c r="B14" t="s">
        <v>14</v>
      </c>
      <c r="C14">
        <f>IF(ramping_data!B14&lt;&gt;0,ramping_data!B14,"")</f>
        <v>1</v>
      </c>
      <c r="D14" t="str">
        <f>IF(ramping_data!C14&lt;&gt;0,ramping_data!C14,"")</f>
        <v/>
      </c>
      <c r="E14">
        <f>IF(ramping_data!D14&lt;&gt;0,ramping_data!D14,"")</f>
        <v>0.05</v>
      </c>
      <c r="F14" t="str">
        <f>IF(ramping_data!E14&lt;&gt;0,ramping_data!E14,"")</f>
        <v/>
      </c>
      <c r="G14">
        <f>IF(ramping_data!F14&lt;&gt;0,ramping_data!F14,"")</f>
        <v>0.15</v>
      </c>
      <c r="H14">
        <f>IF(ramping_data!G14&lt;&gt;0,ramping_data!G14,"")</f>
        <v>0.15</v>
      </c>
      <c r="I14">
        <f>IF(ramping_data!H14&lt;&gt;0,ramping_data!H14,"")</f>
        <v>0.5</v>
      </c>
      <c r="J14" t="str">
        <f>IF(ramping_data!I14&lt;&gt;0,ramping_data!I14,"")</f>
        <v/>
      </c>
      <c r="K14" t="str">
        <f>IF(ramping_data!J14&lt;&gt;0,ramping_data!J14,"")</f>
        <v/>
      </c>
      <c r="L14">
        <f>IF(ramping_data!K14&lt;&gt;0,ramping_data!K14,"")</f>
        <v>35</v>
      </c>
      <c r="M14">
        <f>IF(ramping_data!L14&lt;&gt;0,ramping_data!L14,"")</f>
        <v>1000</v>
      </c>
    </row>
    <row r="15" spans="1:13" x14ac:dyDescent="0.25">
      <c r="A15" t="str">
        <f>$A$1&amp;"_other"</f>
        <v>NOR_other</v>
      </c>
      <c r="B15" t="s">
        <v>15</v>
      </c>
      <c r="C15">
        <f>IF(ramping_data!B15&lt;&gt;0,ramping_data!B15,"")</f>
        <v>1</v>
      </c>
      <c r="D15" t="str">
        <f>IF(ramping_data!C15&lt;&gt;0,ramping_data!C15,"")</f>
        <v/>
      </c>
      <c r="E15">
        <f>IF(ramping_data!D15&lt;&gt;0,ramping_data!D15,"")</f>
        <v>1</v>
      </c>
      <c r="F15" t="str">
        <f>IF(ramping_data!E15&lt;&gt;0,ramping_data!E15,"")</f>
        <v/>
      </c>
      <c r="G15">
        <f>IF(ramping_data!F15&lt;&gt;0,ramping_data!F15,"")</f>
        <v>1</v>
      </c>
      <c r="H15">
        <f>IF(ramping_data!G15&lt;&gt;0,ramping_data!G15,"")</f>
        <v>1</v>
      </c>
      <c r="I15" t="str">
        <f>IF(ramping_data!H15&lt;&gt;0,ramping_data!H15,"")</f>
        <v/>
      </c>
      <c r="J15">
        <f>IF(ramping_data!I15&lt;&gt;0,ramping_data!I15,"")</f>
        <v>1</v>
      </c>
      <c r="K15">
        <f>IF(ramping_data!J15&lt;&gt;0,ramping_data!J15,"")</f>
        <v>1</v>
      </c>
      <c r="L15" t="str">
        <f>IF(ramping_data!K15&lt;&gt;0,ramping_data!K15,"")</f>
        <v/>
      </c>
      <c r="M15" t="str">
        <f>IF(ramping_data!L15&lt;&gt;0,ramping_data!L15,"")</f>
        <v/>
      </c>
    </row>
    <row r="16" spans="1:13" x14ac:dyDescent="0.25">
      <c r="A16" t="str">
        <f>$A$1&amp;"_other-ren"</f>
        <v>NOR_other-ren</v>
      </c>
      <c r="B16" t="s">
        <v>16</v>
      </c>
      <c r="C16">
        <f>IF(ramping_data!B16&lt;&gt;0,ramping_data!B16,"")</f>
        <v>1</v>
      </c>
      <c r="D16" t="str">
        <f>IF(ramping_data!C16&lt;&gt;0,ramping_data!C16,"")</f>
        <v/>
      </c>
      <c r="E16">
        <f>IF(ramping_data!D16&lt;&gt;0,ramping_data!D16,"")</f>
        <v>1</v>
      </c>
      <c r="F16" t="str">
        <f>IF(ramping_data!E16&lt;&gt;0,ramping_data!E16,"")</f>
        <v/>
      </c>
      <c r="G16">
        <f>IF(ramping_data!F16&lt;&gt;0,ramping_data!F16,"")</f>
        <v>1</v>
      </c>
      <c r="H16">
        <f>IF(ramping_data!G16&lt;&gt;0,ramping_data!G16,"")</f>
        <v>1</v>
      </c>
      <c r="I16" t="str">
        <f>IF(ramping_data!H16&lt;&gt;0,ramping_data!H16,"")</f>
        <v/>
      </c>
      <c r="J16" t="str">
        <f>IF(ramping_data!I16&lt;&gt;0,ramping_data!I16,"")</f>
        <v/>
      </c>
      <c r="K16" t="str">
        <f>IF(ramping_data!J16&lt;&gt;0,ramping_data!J16,"")</f>
        <v/>
      </c>
      <c r="L16" t="str">
        <f>IF(ramping_data!K16&lt;&gt;0,ramping_data!K16,"")</f>
        <v/>
      </c>
      <c r="M16" t="str">
        <f>IF(ramping_data!L16&lt;&gt;0,ramping_data!L16,"")</f>
        <v/>
      </c>
    </row>
    <row r="17" spans="1:13" x14ac:dyDescent="0.25">
      <c r="A17" t="str">
        <f>$A$1&amp;"_solar"</f>
        <v>NOR_solar</v>
      </c>
      <c r="B17" t="s">
        <v>17</v>
      </c>
      <c r="C17">
        <f>IF(ramping_data!B17&lt;&gt;0,ramping_data!B17,"")</f>
        <v>1</v>
      </c>
      <c r="D17" t="str">
        <f>IF(ramping_data!C17&lt;&gt;0,ramping_data!C17,"")</f>
        <v/>
      </c>
      <c r="E17">
        <f>IF(ramping_data!D17&lt;&gt;0,ramping_data!D17,"")</f>
        <v>1</v>
      </c>
      <c r="F17" t="str">
        <f>IF(ramping_data!E17&lt;&gt;0,ramping_data!E17,"")</f>
        <v/>
      </c>
      <c r="G17">
        <f>IF(ramping_data!F17&lt;&gt;0,ramping_data!F17,"")</f>
        <v>1</v>
      </c>
      <c r="H17">
        <f>IF(ramping_data!G17&lt;&gt;0,ramping_data!G17,"")</f>
        <v>1</v>
      </c>
      <c r="I17" t="str">
        <f>IF(ramping_data!H17&lt;&gt;0,ramping_data!H17,"")</f>
        <v/>
      </c>
      <c r="J17" t="str">
        <f>IF(ramping_data!I17&lt;&gt;0,ramping_data!I17,"")</f>
        <v/>
      </c>
      <c r="K17" t="str">
        <f>IF(ramping_data!J17&lt;&gt;0,ramping_data!J17,"")</f>
        <v/>
      </c>
      <c r="L17" t="str">
        <f>IF(ramping_data!K17&lt;&gt;0,ramping_data!K17,"")</f>
        <v/>
      </c>
      <c r="M17" t="str">
        <f>IF(ramping_data!L17&lt;&gt;0,ramping_data!L17,"")</f>
        <v/>
      </c>
    </row>
    <row r="18" spans="1:13" x14ac:dyDescent="0.25">
      <c r="A18" t="str">
        <f>$A$1&amp;"_waste"</f>
        <v>NOR_waste</v>
      </c>
      <c r="B18" t="s">
        <v>18</v>
      </c>
      <c r="C18">
        <f>IF(ramping_data!B18&lt;&gt;0,ramping_data!B18,"")</f>
        <v>1</v>
      </c>
      <c r="D18" t="str">
        <f>IF(ramping_data!C18&lt;&gt;0,ramping_data!C18,"")</f>
        <v/>
      </c>
      <c r="E18">
        <f>IF(ramping_data!D18&lt;&gt;0,ramping_data!D18,"")</f>
        <v>1</v>
      </c>
      <c r="F18" t="str">
        <f>IF(ramping_data!E18&lt;&gt;0,ramping_data!E18,"")</f>
        <v/>
      </c>
      <c r="G18">
        <f>IF(ramping_data!F18&lt;&gt;0,ramping_data!F18,"")</f>
        <v>1</v>
      </c>
      <c r="H18">
        <f>IF(ramping_data!G18&lt;&gt;0,ramping_data!G18,"")</f>
        <v>1</v>
      </c>
      <c r="I18">
        <f>IF(ramping_data!H18&lt;&gt;0,ramping_data!H18,"")</f>
        <v>0.2</v>
      </c>
      <c r="J18">
        <f>IF(ramping_data!I18&lt;&gt;0,ramping_data!I18,"")</f>
        <v>1.8</v>
      </c>
      <c r="K18">
        <f>IF(ramping_data!J18&lt;&gt;0,ramping_data!J18,"")</f>
        <v>1.8</v>
      </c>
      <c r="L18">
        <f>IF(ramping_data!K18&lt;&gt;0,ramping_data!K18,"")</f>
        <v>36</v>
      </c>
      <c r="M18">
        <f>IF(ramping_data!L18&lt;&gt;0,ramping_data!L18,"")</f>
        <v>17.5</v>
      </c>
    </row>
    <row r="19" spans="1:13" x14ac:dyDescent="0.25">
      <c r="A19" t="str">
        <f>$A$1&amp;"_wind-off"</f>
        <v>NOR_wind-off</v>
      </c>
      <c r="B19" t="s">
        <v>19</v>
      </c>
      <c r="C19">
        <f>IF(ramping_data!B19&lt;&gt;0,ramping_data!B19,"")</f>
        <v>1</v>
      </c>
      <c r="D19" t="str">
        <f>IF(ramping_data!C19&lt;&gt;0,ramping_data!C19,"")</f>
        <v/>
      </c>
      <c r="E19">
        <f>IF(ramping_data!D19&lt;&gt;0,ramping_data!D19,"")</f>
        <v>1</v>
      </c>
      <c r="F19" t="str">
        <f>IF(ramping_data!E19&lt;&gt;0,ramping_data!E19,"")</f>
        <v/>
      </c>
      <c r="G19">
        <f>IF(ramping_data!F19&lt;&gt;0,ramping_data!F19,"")</f>
        <v>1</v>
      </c>
      <c r="H19">
        <f>IF(ramping_data!G19&lt;&gt;0,ramping_data!G19,"")</f>
        <v>1</v>
      </c>
      <c r="I19" t="str">
        <f>IF(ramping_data!H19&lt;&gt;0,ramping_data!H19,"")</f>
        <v/>
      </c>
      <c r="J19" t="str">
        <f>IF(ramping_data!I19&lt;&gt;0,ramping_data!I19,"")</f>
        <v/>
      </c>
      <c r="K19" t="str">
        <f>IF(ramping_data!J19&lt;&gt;0,ramping_data!J19,"")</f>
        <v/>
      </c>
      <c r="L19" t="str">
        <f>IF(ramping_data!K19&lt;&gt;0,ramping_data!K19,"")</f>
        <v/>
      </c>
      <c r="M19" t="str">
        <f>IF(ramping_data!L19&lt;&gt;0,ramping_data!L19,"")</f>
        <v/>
      </c>
    </row>
    <row r="20" spans="1:13" x14ac:dyDescent="0.25">
      <c r="A20" t="str">
        <f>$A$1&amp;"_wind-on"</f>
        <v>NOR_wind-on</v>
      </c>
      <c r="B20" t="s">
        <v>20</v>
      </c>
      <c r="C20">
        <f>IF(ramping_data!B20&lt;&gt;0,ramping_data!B20,"")</f>
        <v>1</v>
      </c>
      <c r="D20" t="str">
        <f>IF(ramping_data!C20&lt;&gt;0,ramping_data!C20,"")</f>
        <v/>
      </c>
      <c r="E20">
        <f>IF(ramping_data!D20&lt;&gt;0,ramping_data!D20,"")</f>
        <v>1</v>
      </c>
      <c r="F20" t="str">
        <f>IF(ramping_data!E20&lt;&gt;0,ramping_data!E20,"")</f>
        <v/>
      </c>
      <c r="G20">
        <f>IF(ramping_data!F20&lt;&gt;0,ramping_data!F20,"")</f>
        <v>1</v>
      </c>
      <c r="H20">
        <f>IF(ramping_data!G20&lt;&gt;0,ramping_data!G20,"")</f>
        <v>1</v>
      </c>
      <c r="I20" t="str">
        <f>IF(ramping_data!H20&lt;&gt;0,ramping_data!H20,"")</f>
        <v/>
      </c>
      <c r="J20" t="str">
        <f>IF(ramping_data!I20&lt;&gt;0,ramping_data!I20,"")</f>
        <v/>
      </c>
      <c r="K20" t="str">
        <f>IF(ramping_data!J20&lt;&gt;0,ramping_data!J20,"")</f>
        <v/>
      </c>
      <c r="L20" t="str">
        <f>IF(ramping_data!K20&lt;&gt;0,ramping_data!K20,"")</f>
        <v/>
      </c>
      <c r="M20" t="str">
        <f>IF(ramping_data!L20&lt;&gt;0,ramping_data!L20,"")</f>
        <v/>
      </c>
    </row>
    <row r="21" spans="1:13" x14ac:dyDescent="0.25">
      <c r="A21" t="str">
        <f>$A$1&amp;"_hydro-reservoir"</f>
        <v>NOR_hydro-reservoir</v>
      </c>
      <c r="B21" t="s">
        <v>27</v>
      </c>
      <c r="C21">
        <f>IF(ramping_data!B21&lt;&gt;0,ramping_data!B21,"")</f>
        <v>1</v>
      </c>
      <c r="D21" t="str">
        <f>IF(ramping_data!C21&lt;&gt;0,ramping_data!C21,"")</f>
        <v/>
      </c>
      <c r="E21">
        <f>IF(ramping_data!D21&lt;&gt;0,ramping_data!D21,"")</f>
        <v>0.4</v>
      </c>
      <c r="F21" t="str">
        <f>IF(ramping_data!E21&lt;&gt;0,ramping_data!E21,"")</f>
        <v/>
      </c>
      <c r="G21">
        <f>IF(ramping_data!F21&lt;&gt;0,ramping_data!F21,"")</f>
        <v>1</v>
      </c>
      <c r="H21">
        <f>IF(ramping_data!G21&lt;&gt;0,ramping_data!G21,"")</f>
        <v>1</v>
      </c>
      <c r="I21">
        <f>IF(ramping_data!H21&lt;&gt;0,ramping_data!H21,"")</f>
        <v>0.3</v>
      </c>
      <c r="J21" t="str">
        <f>IF(ramping_data!I21&lt;&gt;0,ramping_data!I21,"")</f>
        <v/>
      </c>
      <c r="K21" t="str">
        <f>IF(ramping_data!J21&lt;&gt;0,ramping_data!J21,"")</f>
        <v/>
      </c>
      <c r="L21">
        <f>IF(ramping_data!K21&lt;&gt;0,ramping_data!K21,"")</f>
        <v>2.5</v>
      </c>
      <c r="M21">
        <f>IF(ramping_data!L21&lt;&gt;0,ramping_data!L21,"")</f>
        <v>0.25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295C-BD32-6F47-8A38-40C16F9B0550}">
  <dimension ref="A1:M21"/>
  <sheetViews>
    <sheetView tabSelected="1" workbookViewId="0">
      <selection activeCell="C2" sqref="C2:M21"/>
    </sheetView>
  </sheetViews>
  <sheetFormatPr defaultColWidth="11" defaultRowHeight="15.75" x14ac:dyDescent="0.25"/>
  <cols>
    <col min="1" max="1" width="33.125" bestFit="1" customWidth="1"/>
    <col min="2" max="2" width="28.625" bestFit="1" customWidth="1"/>
    <col min="3" max="3" width="19.125" bestFit="1" customWidth="1"/>
    <col min="4" max="4" width="18.875" bestFit="1" customWidth="1"/>
    <col min="5" max="5" width="18" bestFit="1" customWidth="1"/>
    <col min="6" max="6" width="17.625" bestFit="1" customWidth="1"/>
    <col min="7" max="7" width="13.375" bestFit="1" customWidth="1"/>
    <col min="8" max="8" width="15.875" bestFit="1" customWidth="1"/>
    <col min="9" max="9" width="23.5" bestFit="1" customWidth="1"/>
    <col min="10" max="10" width="12.875" bestFit="1" customWidth="1"/>
    <col min="11" max="11" width="15.375" bestFit="1" customWidth="1"/>
    <col min="12" max="12" width="12.375" bestFit="1" customWidth="1"/>
    <col min="13" max="13" width="14.5" bestFit="1" customWidth="1"/>
    <col min="14" max="14" width="28.625" bestFit="1" customWidth="1"/>
  </cols>
  <sheetData>
    <row r="1" spans="1:13" x14ac:dyDescent="0.25">
      <c r="A1" t="s">
        <v>32</v>
      </c>
      <c r="B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1" t="s">
        <v>28</v>
      </c>
      <c r="J1" s="1" t="s">
        <v>33</v>
      </c>
      <c r="K1" s="1" t="s">
        <v>34</v>
      </c>
      <c r="L1" s="8" t="s">
        <v>35</v>
      </c>
      <c r="M1" s="8" t="s">
        <v>36</v>
      </c>
    </row>
    <row r="2" spans="1:13" x14ac:dyDescent="0.25">
      <c r="A2" t="str">
        <f>$A$1&amp;"_biomass"</f>
        <v>SWE_biomass</v>
      </c>
      <c r="B2" t="s">
        <v>2</v>
      </c>
      <c r="C2">
        <f>IF(ramping_data!B2&lt;&gt;0,ramping_data!B2,"")</f>
        <v>1</v>
      </c>
      <c r="D2" t="str">
        <f>IF(ramping_data!C2&lt;&gt;0,ramping_data!C2,"")</f>
        <v/>
      </c>
      <c r="E2">
        <f>IF(ramping_data!D2&lt;&gt;0,ramping_data!D2,"")</f>
        <v>1</v>
      </c>
      <c r="F2" t="str">
        <f>IF(ramping_data!E2&lt;&gt;0,ramping_data!E2,"")</f>
        <v/>
      </c>
      <c r="G2">
        <f>IF(ramping_data!F2&lt;&gt;0,ramping_data!F2,"")</f>
        <v>1</v>
      </c>
      <c r="H2">
        <f>IF(ramping_data!G2&lt;&gt;0,ramping_data!G2,"")</f>
        <v>1</v>
      </c>
      <c r="I2">
        <f>IF(ramping_data!H2&lt;&gt;0,ramping_data!H2,"")</f>
        <v>0.2</v>
      </c>
      <c r="J2">
        <f>IF(ramping_data!I2&lt;&gt;0,ramping_data!I2,"")</f>
        <v>1.8</v>
      </c>
      <c r="K2">
        <f>IF(ramping_data!J2&lt;&gt;0,ramping_data!J2,"")</f>
        <v>1.8</v>
      </c>
      <c r="L2">
        <f>IF(ramping_data!K2&lt;&gt;0,ramping_data!K2,"")</f>
        <v>36</v>
      </c>
      <c r="M2">
        <f>IF(ramping_data!L2&lt;&gt;0,ramping_data!L2,"")</f>
        <v>17.5</v>
      </c>
    </row>
    <row r="3" spans="1:13" x14ac:dyDescent="0.25">
      <c r="A3" t="str">
        <f>$A$1&amp;"_brown-coal_lignite"</f>
        <v>SWE_brown-coal_lignite</v>
      </c>
      <c r="B3" t="s">
        <v>3</v>
      </c>
      <c r="C3">
        <f>IF(ramping_data!B3&lt;&gt;0,ramping_data!B3,"")</f>
        <v>1</v>
      </c>
      <c r="D3" t="str">
        <f>IF(ramping_data!C3&lt;&gt;0,ramping_data!C3,"")</f>
        <v/>
      </c>
      <c r="E3">
        <f>IF(ramping_data!D3&lt;&gt;0,ramping_data!D3,"")</f>
        <v>0.5</v>
      </c>
      <c r="F3" t="str">
        <f>IF(ramping_data!E3&lt;&gt;0,ramping_data!E3,"")</f>
        <v/>
      </c>
      <c r="G3">
        <f>IF(ramping_data!F3&lt;&gt;0,ramping_data!F3,"")</f>
        <v>0.5</v>
      </c>
      <c r="H3">
        <f>IF(ramping_data!G3&lt;&gt;0,ramping_data!G3,"")</f>
        <v>0.5</v>
      </c>
      <c r="I3">
        <f>IF(ramping_data!H3&lt;&gt;0,ramping_data!H3,"")</f>
        <v>0.4</v>
      </c>
      <c r="J3">
        <f>IF(ramping_data!I3&lt;&gt;0,ramping_data!I3,"")</f>
        <v>1.8</v>
      </c>
      <c r="K3">
        <f>IF(ramping_data!J3&lt;&gt;0,ramping_data!J3,"")</f>
        <v>1.8</v>
      </c>
      <c r="L3">
        <f>IF(ramping_data!K3&lt;&gt;0,ramping_data!K3,"")</f>
        <v>58</v>
      </c>
      <c r="M3">
        <f>IF(ramping_data!L3&lt;&gt;0,ramping_data!L3,"")</f>
        <v>17.5</v>
      </c>
    </row>
    <row r="4" spans="1:13" x14ac:dyDescent="0.25">
      <c r="A4" t="str">
        <f>$A$1&amp;"_gas-coal-derived"</f>
        <v>SWE_gas-coal-derived</v>
      </c>
      <c r="B4" t="s">
        <v>4</v>
      </c>
      <c r="C4">
        <f>IF(ramping_data!B4&lt;&gt;0,ramping_data!B4,"")</f>
        <v>1</v>
      </c>
      <c r="D4" t="str">
        <f>IF(ramping_data!C4&lt;&gt;0,ramping_data!C4,"")</f>
        <v/>
      </c>
      <c r="E4">
        <f>IF(ramping_data!D4&lt;&gt;0,ramping_data!D4,"")</f>
        <v>0.5</v>
      </c>
      <c r="F4" t="str">
        <f>IF(ramping_data!E4&lt;&gt;0,ramping_data!E4,"")</f>
        <v/>
      </c>
      <c r="G4">
        <f>IF(ramping_data!F4&lt;&gt;0,ramping_data!F4,"")</f>
        <v>0.5</v>
      </c>
      <c r="H4">
        <f>IF(ramping_data!G4&lt;&gt;0,ramping_data!G4,"")</f>
        <v>0.5</v>
      </c>
      <c r="I4">
        <f>IF(ramping_data!H4&lt;&gt;0,ramping_data!H4,"")</f>
        <v>0.4</v>
      </c>
      <c r="J4">
        <f>IF(ramping_data!I4&lt;&gt;0,ramping_data!I4,"")</f>
        <v>0.52500000000000002</v>
      </c>
      <c r="K4">
        <f>IF(ramping_data!J4&lt;&gt;0,ramping_data!J4,"")</f>
        <v>0.52500000000000002</v>
      </c>
      <c r="L4">
        <f>IF(ramping_data!K4&lt;&gt;0,ramping_data!K4,"")</f>
        <v>85</v>
      </c>
      <c r="M4">
        <f>IF(ramping_data!L4&lt;&gt;0,ramping_data!L4,"")</f>
        <v>8.5</v>
      </c>
    </row>
    <row r="5" spans="1:13" x14ac:dyDescent="0.25">
      <c r="A5" t="str">
        <f>$A$1&amp;"_gas"</f>
        <v>SWE_gas</v>
      </c>
      <c r="B5" t="s">
        <v>5</v>
      </c>
      <c r="C5">
        <f>IF(ramping_data!B5&lt;&gt;0,ramping_data!B5,"")</f>
        <v>1</v>
      </c>
      <c r="D5" t="str">
        <f>IF(ramping_data!C5&lt;&gt;0,ramping_data!C5,"")</f>
        <v/>
      </c>
      <c r="E5">
        <f>IF(ramping_data!D5&lt;&gt;0,ramping_data!D5,"")</f>
        <v>0.5</v>
      </c>
      <c r="F5" t="str">
        <f>IF(ramping_data!E5&lt;&gt;0,ramping_data!E5,"")</f>
        <v/>
      </c>
      <c r="G5">
        <f>IF(ramping_data!F5&lt;&gt;0,ramping_data!F5,"")</f>
        <v>0.5</v>
      </c>
      <c r="H5">
        <f>IF(ramping_data!G5&lt;&gt;0,ramping_data!G5,"")</f>
        <v>0.5</v>
      </c>
      <c r="I5">
        <f>IF(ramping_data!H5&lt;&gt;0,ramping_data!H5,"")</f>
        <v>0.4</v>
      </c>
      <c r="J5">
        <f>IF(ramping_data!I5&lt;&gt;0,ramping_data!I5,"")</f>
        <v>0.52500000000000002</v>
      </c>
      <c r="K5">
        <f>IF(ramping_data!J5&lt;&gt;0,ramping_data!J5,"")</f>
        <v>0.52500000000000002</v>
      </c>
      <c r="L5">
        <f>IF(ramping_data!K5&lt;&gt;0,ramping_data!K5,"")</f>
        <v>85</v>
      </c>
      <c r="M5">
        <f>IF(ramping_data!L5&lt;&gt;0,ramping_data!L5,"")</f>
        <v>8.5</v>
      </c>
    </row>
    <row r="6" spans="1:13" x14ac:dyDescent="0.25">
      <c r="A6" t="str">
        <f>$A$1&amp;"_hard-coal"</f>
        <v>SWE_hard-coal</v>
      </c>
      <c r="B6" t="s">
        <v>6</v>
      </c>
      <c r="C6">
        <f>IF(ramping_data!B6&lt;&gt;0,ramping_data!B6,"")</f>
        <v>1</v>
      </c>
      <c r="D6" t="str">
        <f>IF(ramping_data!C6&lt;&gt;0,ramping_data!C6,"")</f>
        <v/>
      </c>
      <c r="E6">
        <f>IF(ramping_data!D6&lt;&gt;0,ramping_data!D6,"")</f>
        <v>0.3</v>
      </c>
      <c r="F6" t="str">
        <f>IF(ramping_data!E6&lt;&gt;0,ramping_data!E6,"")</f>
        <v/>
      </c>
      <c r="G6">
        <f>IF(ramping_data!F6&lt;&gt;0,ramping_data!F6,"")</f>
        <v>0.5</v>
      </c>
      <c r="H6">
        <f>IF(ramping_data!G6&lt;&gt;0,ramping_data!G6,"")</f>
        <v>0.5</v>
      </c>
      <c r="I6">
        <f>IF(ramping_data!H6&lt;&gt;0,ramping_data!H6,"")</f>
        <v>0.25</v>
      </c>
      <c r="J6">
        <f>IF(ramping_data!I6&lt;&gt;0,ramping_data!I6,"")</f>
        <v>1.8</v>
      </c>
      <c r="K6">
        <f>IF(ramping_data!J6&lt;&gt;0,ramping_data!J6,"")</f>
        <v>1.8</v>
      </c>
      <c r="L6">
        <f>IF(ramping_data!K6&lt;&gt;0,ramping_data!K6,"")</f>
        <v>35</v>
      </c>
      <c r="M6">
        <f>IF(ramping_data!L6&lt;&gt;0,ramping_data!L6,"")</f>
        <v>17.5</v>
      </c>
    </row>
    <row r="7" spans="1:13" x14ac:dyDescent="0.25">
      <c r="A7" t="str">
        <f>$A$1&amp;"_oil"</f>
        <v>SWE_oil</v>
      </c>
      <c r="B7" t="s">
        <v>7</v>
      </c>
      <c r="C7">
        <f>IF(ramping_data!B7&lt;&gt;0,ramping_data!B7,"")</f>
        <v>1</v>
      </c>
      <c r="D7" t="str">
        <f>IF(ramping_data!C7&lt;&gt;0,ramping_data!C7,"")</f>
        <v/>
      </c>
      <c r="E7">
        <f>IF(ramping_data!D7&lt;&gt;0,ramping_data!D7,"")</f>
        <v>1</v>
      </c>
      <c r="F7" t="str">
        <f>IF(ramping_data!E7&lt;&gt;0,ramping_data!E7,"")</f>
        <v/>
      </c>
      <c r="G7">
        <f>IF(ramping_data!F7&lt;&gt;0,ramping_data!F7,"")</f>
        <v>1</v>
      </c>
      <c r="H7">
        <f>IF(ramping_data!G7&lt;&gt;0,ramping_data!G7,"")</f>
        <v>1</v>
      </c>
      <c r="I7">
        <f>IF(ramping_data!H7&lt;&gt;0,ramping_data!H7,"")</f>
        <v>0.3</v>
      </c>
      <c r="J7">
        <f>IF(ramping_data!I7&lt;&gt;0,ramping_data!I7,"")</f>
        <v>1.8</v>
      </c>
      <c r="K7">
        <f>IF(ramping_data!J7&lt;&gt;0,ramping_data!J7,"")</f>
        <v>1.8</v>
      </c>
      <c r="L7">
        <f>IF(ramping_data!K7&lt;&gt;0,ramping_data!K7,"")</f>
        <v>46</v>
      </c>
      <c r="M7">
        <f>IF(ramping_data!L7&lt;&gt;0,ramping_data!L7,"")</f>
        <v>17.5</v>
      </c>
    </row>
    <row r="8" spans="1:13" x14ac:dyDescent="0.25">
      <c r="A8" t="str">
        <f>$A$1&amp;"_oil-shale"</f>
        <v>SWE_oil-shale</v>
      </c>
      <c r="B8" t="s">
        <v>8</v>
      </c>
      <c r="C8">
        <f>IF(ramping_data!B8&lt;&gt;0,ramping_data!B8,"")</f>
        <v>1</v>
      </c>
      <c r="D8" t="str">
        <f>IF(ramping_data!C8&lt;&gt;0,ramping_data!C8,"")</f>
        <v/>
      </c>
      <c r="E8">
        <f>IF(ramping_data!D8&lt;&gt;0,ramping_data!D8,"")</f>
        <v>1</v>
      </c>
      <c r="F8" t="str">
        <f>IF(ramping_data!E8&lt;&gt;0,ramping_data!E8,"")</f>
        <v/>
      </c>
      <c r="G8">
        <f>IF(ramping_data!F8&lt;&gt;0,ramping_data!F8,"")</f>
        <v>1</v>
      </c>
      <c r="H8">
        <f>IF(ramping_data!G8&lt;&gt;0,ramping_data!G8,"")</f>
        <v>1</v>
      </c>
      <c r="I8">
        <f>IF(ramping_data!H8&lt;&gt;0,ramping_data!H8,"")</f>
        <v>0.3</v>
      </c>
      <c r="J8">
        <f>IF(ramping_data!I8&lt;&gt;0,ramping_data!I8,"")</f>
        <v>1.8</v>
      </c>
      <c r="K8">
        <f>IF(ramping_data!J8&lt;&gt;0,ramping_data!J8,"")</f>
        <v>1.8</v>
      </c>
      <c r="L8">
        <f>IF(ramping_data!K8&lt;&gt;0,ramping_data!K8,"")</f>
        <v>46</v>
      </c>
      <c r="M8">
        <f>IF(ramping_data!L8&lt;&gt;0,ramping_data!L8,"")</f>
        <v>17.5</v>
      </c>
    </row>
    <row r="9" spans="1:13" x14ac:dyDescent="0.25">
      <c r="A9" t="str">
        <f>$A$1&amp;"_peat"</f>
        <v>SWE_peat</v>
      </c>
      <c r="B9" t="s">
        <v>9</v>
      </c>
      <c r="C9">
        <f>IF(ramping_data!B9&lt;&gt;0,ramping_data!B9,"")</f>
        <v>1</v>
      </c>
      <c r="D9" t="str">
        <f>IF(ramping_data!C9&lt;&gt;0,ramping_data!C9,"")</f>
        <v/>
      </c>
      <c r="E9">
        <f>IF(ramping_data!D9&lt;&gt;0,ramping_data!D9,"")</f>
        <v>1</v>
      </c>
      <c r="F9" t="str">
        <f>IF(ramping_data!E9&lt;&gt;0,ramping_data!E9,"")</f>
        <v/>
      </c>
      <c r="G9">
        <f>IF(ramping_data!F9&lt;&gt;0,ramping_data!F9,"")</f>
        <v>1</v>
      </c>
      <c r="H9">
        <f>IF(ramping_data!G9&lt;&gt;0,ramping_data!G9,"")</f>
        <v>1</v>
      </c>
      <c r="I9">
        <f>IF(ramping_data!H9&lt;&gt;0,ramping_data!H9,"")</f>
        <v>0.2</v>
      </c>
      <c r="J9">
        <f>IF(ramping_data!I9&lt;&gt;0,ramping_data!I9,"")</f>
        <v>1.8</v>
      </c>
      <c r="K9">
        <f>IF(ramping_data!J9&lt;&gt;0,ramping_data!J9,"")</f>
        <v>1.8</v>
      </c>
      <c r="L9">
        <f>IF(ramping_data!K9&lt;&gt;0,ramping_data!K9,"")</f>
        <v>58</v>
      </c>
      <c r="M9">
        <f>IF(ramping_data!L9&lt;&gt;0,ramping_data!L9,"")</f>
        <v>17.5</v>
      </c>
    </row>
    <row r="10" spans="1:13" x14ac:dyDescent="0.25">
      <c r="A10" t="str">
        <f>$A$1&amp;"_geothermal"</f>
        <v>SWE_geothermal</v>
      </c>
      <c r="B10" t="s">
        <v>10</v>
      </c>
      <c r="C10">
        <f>IF(ramping_data!B10&lt;&gt;0,ramping_data!B10,"")</f>
        <v>1</v>
      </c>
      <c r="D10" t="str">
        <f>IF(ramping_data!C10&lt;&gt;0,ramping_data!C10,"")</f>
        <v/>
      </c>
      <c r="E10">
        <f>IF(ramping_data!D10&lt;&gt;0,ramping_data!D10,"")</f>
        <v>1</v>
      </c>
      <c r="F10" t="str">
        <f>IF(ramping_data!E10&lt;&gt;0,ramping_data!E10,"")</f>
        <v/>
      </c>
      <c r="G10">
        <f>IF(ramping_data!F10&lt;&gt;0,ramping_data!F10,"")</f>
        <v>1</v>
      </c>
      <c r="H10">
        <f>IF(ramping_data!G10&lt;&gt;0,ramping_data!G10,"")</f>
        <v>1</v>
      </c>
      <c r="I10" t="str">
        <f>IF(ramping_data!H10&lt;&gt;0,ramping_data!H10,"")</f>
        <v/>
      </c>
      <c r="J10" t="str">
        <f>IF(ramping_data!I10&lt;&gt;0,ramping_data!I10,"")</f>
        <v/>
      </c>
      <c r="K10" t="str">
        <f>IF(ramping_data!J10&lt;&gt;0,ramping_data!J10,"")</f>
        <v/>
      </c>
      <c r="L10" t="str">
        <f>IF(ramping_data!K10&lt;&gt;0,ramping_data!K10,"")</f>
        <v/>
      </c>
      <c r="M10" t="str">
        <f>IF(ramping_data!L10&lt;&gt;0,ramping_data!L10,"")</f>
        <v/>
      </c>
    </row>
    <row r="11" spans="1:13" x14ac:dyDescent="0.25">
      <c r="A11" t="str">
        <f>$A$1&amp;"_hydro-pumped"</f>
        <v>SWE_hydro-pumped</v>
      </c>
      <c r="B11" t="s">
        <v>11</v>
      </c>
      <c r="C11">
        <f>IF(ramping_data!B11&lt;&gt;0,ramping_data!B11,"")</f>
        <v>1</v>
      </c>
      <c r="D11" t="str">
        <f>IF(ramping_data!C11&lt;&gt;0,ramping_data!C11,"")</f>
        <v/>
      </c>
      <c r="E11">
        <f>IF(ramping_data!D11&lt;&gt;0,ramping_data!D11,"")</f>
        <v>1</v>
      </c>
      <c r="F11" t="str">
        <f>IF(ramping_data!E11&lt;&gt;0,ramping_data!E11,"")</f>
        <v/>
      </c>
      <c r="G11">
        <f>IF(ramping_data!F11&lt;&gt;0,ramping_data!F11,"")</f>
        <v>1</v>
      </c>
      <c r="H11">
        <f>IF(ramping_data!G11&lt;&gt;0,ramping_data!G11,"")</f>
        <v>1</v>
      </c>
      <c r="I11">
        <f>IF(ramping_data!H11&lt;&gt;0,ramping_data!H11,"")</f>
        <v>0.3</v>
      </c>
      <c r="J11" t="str">
        <f>IF(ramping_data!I11&lt;&gt;0,ramping_data!I11,"")</f>
        <v/>
      </c>
      <c r="K11" t="str">
        <f>IF(ramping_data!J11&lt;&gt;0,ramping_data!J11,"")</f>
        <v/>
      </c>
      <c r="L11">
        <f>IF(ramping_data!K11&lt;&gt;0,ramping_data!K11,"")</f>
        <v>2.5</v>
      </c>
      <c r="M11">
        <f>IF(ramping_data!L11&lt;&gt;0,ramping_data!L11,"")</f>
        <v>0.25</v>
      </c>
    </row>
    <row r="12" spans="1:13" x14ac:dyDescent="0.25">
      <c r="A12" t="str">
        <f>$A$1&amp;"_hydro-ror"</f>
        <v>SWE_hydro-ror</v>
      </c>
      <c r="B12" t="s">
        <v>12</v>
      </c>
      <c r="C12">
        <f>IF(ramping_data!B12&lt;&gt;0,ramping_data!B12,"")</f>
        <v>1</v>
      </c>
      <c r="D12" t="str">
        <f>IF(ramping_data!C12&lt;&gt;0,ramping_data!C12,"")</f>
        <v/>
      </c>
      <c r="E12">
        <f>IF(ramping_data!D12&lt;&gt;0,ramping_data!D12,"")</f>
        <v>1</v>
      </c>
      <c r="F12" t="str">
        <f>IF(ramping_data!E12&lt;&gt;0,ramping_data!E12,"")</f>
        <v/>
      </c>
      <c r="G12">
        <f>IF(ramping_data!F12&lt;&gt;0,ramping_data!F12,"")</f>
        <v>1</v>
      </c>
      <c r="H12">
        <f>IF(ramping_data!G12&lt;&gt;0,ramping_data!G12,"")</f>
        <v>1</v>
      </c>
      <c r="I12" t="str">
        <f>IF(ramping_data!H12&lt;&gt;0,ramping_data!H12,"")</f>
        <v/>
      </c>
      <c r="J12" t="str">
        <f>IF(ramping_data!I12&lt;&gt;0,ramping_data!I12,"")</f>
        <v/>
      </c>
      <c r="K12" t="str">
        <f>IF(ramping_data!J12&lt;&gt;0,ramping_data!J12,"")</f>
        <v/>
      </c>
      <c r="L12">
        <f>IF(ramping_data!K12&lt;&gt;0,ramping_data!K12,"")</f>
        <v>2.5</v>
      </c>
      <c r="M12">
        <f>IF(ramping_data!L12&lt;&gt;0,ramping_data!L12,"")</f>
        <v>0.25</v>
      </c>
    </row>
    <row r="13" spans="1:13" x14ac:dyDescent="0.25">
      <c r="A13" t="str">
        <f>$A$1&amp;"_marine"</f>
        <v>SWE_marine</v>
      </c>
      <c r="B13" t="s">
        <v>13</v>
      </c>
      <c r="C13">
        <f>IF(ramping_data!B13&lt;&gt;0,ramping_data!B13,"")</f>
        <v>1</v>
      </c>
      <c r="D13" t="str">
        <f>IF(ramping_data!C13&lt;&gt;0,ramping_data!C13,"")</f>
        <v/>
      </c>
      <c r="E13">
        <f>IF(ramping_data!D13&lt;&gt;0,ramping_data!D13,"")</f>
        <v>1</v>
      </c>
      <c r="F13" t="str">
        <f>IF(ramping_data!E13&lt;&gt;0,ramping_data!E13,"")</f>
        <v/>
      </c>
      <c r="G13">
        <f>IF(ramping_data!F13&lt;&gt;0,ramping_data!F13,"")</f>
        <v>1</v>
      </c>
      <c r="H13">
        <f>IF(ramping_data!G13&lt;&gt;0,ramping_data!G13,"")</f>
        <v>1</v>
      </c>
      <c r="I13" t="str">
        <f>IF(ramping_data!H13&lt;&gt;0,ramping_data!H13,"")</f>
        <v/>
      </c>
      <c r="J13" t="str">
        <f>IF(ramping_data!I13&lt;&gt;0,ramping_data!I13,"")</f>
        <v/>
      </c>
      <c r="K13" t="str">
        <f>IF(ramping_data!J13&lt;&gt;0,ramping_data!J13,"")</f>
        <v/>
      </c>
      <c r="L13" t="str">
        <f>IF(ramping_data!K13&lt;&gt;0,ramping_data!K13,"")</f>
        <v/>
      </c>
      <c r="M13" t="str">
        <f>IF(ramping_data!L13&lt;&gt;0,ramping_data!L13,"")</f>
        <v/>
      </c>
    </row>
    <row r="14" spans="1:13" x14ac:dyDescent="0.25">
      <c r="A14" t="str">
        <f>$A$1&amp;"_nuclear"</f>
        <v>SWE_nuclear</v>
      </c>
      <c r="B14" t="s">
        <v>14</v>
      </c>
      <c r="C14">
        <f>IF(ramping_data!B14&lt;&gt;0,ramping_data!B14,"")</f>
        <v>1</v>
      </c>
      <c r="D14" t="str">
        <f>IF(ramping_data!C14&lt;&gt;0,ramping_data!C14,"")</f>
        <v/>
      </c>
      <c r="E14">
        <f>IF(ramping_data!D14&lt;&gt;0,ramping_data!D14,"")</f>
        <v>0.05</v>
      </c>
      <c r="F14" t="str">
        <f>IF(ramping_data!E14&lt;&gt;0,ramping_data!E14,"")</f>
        <v/>
      </c>
      <c r="G14">
        <f>IF(ramping_data!F14&lt;&gt;0,ramping_data!F14,"")</f>
        <v>0.15</v>
      </c>
      <c r="H14">
        <f>IF(ramping_data!G14&lt;&gt;0,ramping_data!G14,"")</f>
        <v>0.15</v>
      </c>
      <c r="I14">
        <f>IF(ramping_data!H14&lt;&gt;0,ramping_data!H14,"")</f>
        <v>0.5</v>
      </c>
      <c r="J14" t="str">
        <f>IF(ramping_data!I14&lt;&gt;0,ramping_data!I14,"")</f>
        <v/>
      </c>
      <c r="K14" t="str">
        <f>IF(ramping_data!J14&lt;&gt;0,ramping_data!J14,"")</f>
        <v/>
      </c>
      <c r="L14">
        <f>IF(ramping_data!K14&lt;&gt;0,ramping_data!K14,"")</f>
        <v>35</v>
      </c>
      <c r="M14">
        <f>IF(ramping_data!L14&lt;&gt;0,ramping_data!L14,"")</f>
        <v>1000</v>
      </c>
    </row>
    <row r="15" spans="1:13" x14ac:dyDescent="0.25">
      <c r="A15" t="str">
        <f>$A$1&amp;"_other"</f>
        <v>SWE_other</v>
      </c>
      <c r="B15" t="s">
        <v>15</v>
      </c>
      <c r="C15">
        <f>IF(ramping_data!B15&lt;&gt;0,ramping_data!B15,"")</f>
        <v>1</v>
      </c>
      <c r="D15" t="str">
        <f>IF(ramping_data!C15&lt;&gt;0,ramping_data!C15,"")</f>
        <v/>
      </c>
      <c r="E15">
        <f>IF(ramping_data!D15&lt;&gt;0,ramping_data!D15,"")</f>
        <v>1</v>
      </c>
      <c r="F15" t="str">
        <f>IF(ramping_data!E15&lt;&gt;0,ramping_data!E15,"")</f>
        <v/>
      </c>
      <c r="G15">
        <f>IF(ramping_data!F15&lt;&gt;0,ramping_data!F15,"")</f>
        <v>1</v>
      </c>
      <c r="H15">
        <f>IF(ramping_data!G15&lt;&gt;0,ramping_data!G15,"")</f>
        <v>1</v>
      </c>
      <c r="I15" t="str">
        <f>IF(ramping_data!H15&lt;&gt;0,ramping_data!H15,"")</f>
        <v/>
      </c>
      <c r="J15">
        <f>IF(ramping_data!I15&lt;&gt;0,ramping_data!I15,"")</f>
        <v>1</v>
      </c>
      <c r="K15">
        <f>IF(ramping_data!J15&lt;&gt;0,ramping_data!J15,"")</f>
        <v>1</v>
      </c>
      <c r="L15" t="str">
        <f>IF(ramping_data!K15&lt;&gt;0,ramping_data!K15,"")</f>
        <v/>
      </c>
      <c r="M15" t="str">
        <f>IF(ramping_data!L15&lt;&gt;0,ramping_data!L15,"")</f>
        <v/>
      </c>
    </row>
    <row r="16" spans="1:13" x14ac:dyDescent="0.25">
      <c r="A16" t="str">
        <f>$A$1&amp;"_other-ren"</f>
        <v>SWE_other-ren</v>
      </c>
      <c r="B16" t="s">
        <v>16</v>
      </c>
      <c r="C16">
        <f>IF(ramping_data!B16&lt;&gt;0,ramping_data!B16,"")</f>
        <v>1</v>
      </c>
      <c r="D16" t="str">
        <f>IF(ramping_data!C16&lt;&gt;0,ramping_data!C16,"")</f>
        <v/>
      </c>
      <c r="E16">
        <f>IF(ramping_data!D16&lt;&gt;0,ramping_data!D16,"")</f>
        <v>1</v>
      </c>
      <c r="F16" t="str">
        <f>IF(ramping_data!E16&lt;&gt;0,ramping_data!E16,"")</f>
        <v/>
      </c>
      <c r="G16">
        <f>IF(ramping_data!F16&lt;&gt;0,ramping_data!F16,"")</f>
        <v>1</v>
      </c>
      <c r="H16">
        <f>IF(ramping_data!G16&lt;&gt;0,ramping_data!G16,"")</f>
        <v>1</v>
      </c>
      <c r="I16" t="str">
        <f>IF(ramping_data!H16&lt;&gt;0,ramping_data!H16,"")</f>
        <v/>
      </c>
      <c r="J16" t="str">
        <f>IF(ramping_data!I16&lt;&gt;0,ramping_data!I16,"")</f>
        <v/>
      </c>
      <c r="K16" t="str">
        <f>IF(ramping_data!J16&lt;&gt;0,ramping_data!J16,"")</f>
        <v/>
      </c>
      <c r="L16" t="str">
        <f>IF(ramping_data!K16&lt;&gt;0,ramping_data!K16,"")</f>
        <v/>
      </c>
      <c r="M16" t="str">
        <f>IF(ramping_data!L16&lt;&gt;0,ramping_data!L16,"")</f>
        <v/>
      </c>
    </row>
    <row r="17" spans="1:13" x14ac:dyDescent="0.25">
      <c r="A17" t="str">
        <f>$A$1&amp;"_solar"</f>
        <v>SWE_solar</v>
      </c>
      <c r="B17" t="s">
        <v>17</v>
      </c>
      <c r="C17">
        <f>IF(ramping_data!B17&lt;&gt;0,ramping_data!B17,"")</f>
        <v>1</v>
      </c>
      <c r="D17" t="str">
        <f>IF(ramping_data!C17&lt;&gt;0,ramping_data!C17,"")</f>
        <v/>
      </c>
      <c r="E17">
        <f>IF(ramping_data!D17&lt;&gt;0,ramping_data!D17,"")</f>
        <v>1</v>
      </c>
      <c r="F17" t="str">
        <f>IF(ramping_data!E17&lt;&gt;0,ramping_data!E17,"")</f>
        <v/>
      </c>
      <c r="G17">
        <f>IF(ramping_data!F17&lt;&gt;0,ramping_data!F17,"")</f>
        <v>1</v>
      </c>
      <c r="H17">
        <f>IF(ramping_data!G17&lt;&gt;0,ramping_data!G17,"")</f>
        <v>1</v>
      </c>
      <c r="I17" t="str">
        <f>IF(ramping_data!H17&lt;&gt;0,ramping_data!H17,"")</f>
        <v/>
      </c>
      <c r="J17" t="str">
        <f>IF(ramping_data!I17&lt;&gt;0,ramping_data!I17,"")</f>
        <v/>
      </c>
      <c r="K17" t="str">
        <f>IF(ramping_data!J17&lt;&gt;0,ramping_data!J17,"")</f>
        <v/>
      </c>
      <c r="L17" t="str">
        <f>IF(ramping_data!K17&lt;&gt;0,ramping_data!K17,"")</f>
        <v/>
      </c>
      <c r="M17" t="str">
        <f>IF(ramping_data!L17&lt;&gt;0,ramping_data!L17,"")</f>
        <v/>
      </c>
    </row>
    <row r="18" spans="1:13" x14ac:dyDescent="0.25">
      <c r="A18" t="str">
        <f>$A$1&amp;"_waste"</f>
        <v>SWE_waste</v>
      </c>
      <c r="B18" t="s">
        <v>18</v>
      </c>
      <c r="C18">
        <f>IF(ramping_data!B18&lt;&gt;0,ramping_data!B18,"")</f>
        <v>1</v>
      </c>
      <c r="D18" t="str">
        <f>IF(ramping_data!C18&lt;&gt;0,ramping_data!C18,"")</f>
        <v/>
      </c>
      <c r="E18">
        <f>IF(ramping_data!D18&lt;&gt;0,ramping_data!D18,"")</f>
        <v>1</v>
      </c>
      <c r="F18" t="str">
        <f>IF(ramping_data!E18&lt;&gt;0,ramping_data!E18,"")</f>
        <v/>
      </c>
      <c r="G18">
        <f>IF(ramping_data!F18&lt;&gt;0,ramping_data!F18,"")</f>
        <v>1</v>
      </c>
      <c r="H18">
        <f>IF(ramping_data!G18&lt;&gt;0,ramping_data!G18,"")</f>
        <v>1</v>
      </c>
      <c r="I18">
        <f>IF(ramping_data!H18&lt;&gt;0,ramping_data!H18,"")</f>
        <v>0.2</v>
      </c>
      <c r="J18">
        <f>IF(ramping_data!I18&lt;&gt;0,ramping_data!I18,"")</f>
        <v>1.8</v>
      </c>
      <c r="K18">
        <f>IF(ramping_data!J18&lt;&gt;0,ramping_data!J18,"")</f>
        <v>1.8</v>
      </c>
      <c r="L18">
        <f>IF(ramping_data!K18&lt;&gt;0,ramping_data!K18,"")</f>
        <v>36</v>
      </c>
      <c r="M18">
        <f>IF(ramping_data!L18&lt;&gt;0,ramping_data!L18,"")</f>
        <v>17.5</v>
      </c>
    </row>
    <row r="19" spans="1:13" x14ac:dyDescent="0.25">
      <c r="A19" t="str">
        <f>$A$1&amp;"_wind-off"</f>
        <v>SWE_wind-off</v>
      </c>
      <c r="B19" t="s">
        <v>19</v>
      </c>
      <c r="C19">
        <f>IF(ramping_data!B19&lt;&gt;0,ramping_data!B19,"")</f>
        <v>1</v>
      </c>
      <c r="D19" t="str">
        <f>IF(ramping_data!C19&lt;&gt;0,ramping_data!C19,"")</f>
        <v/>
      </c>
      <c r="E19">
        <f>IF(ramping_data!D19&lt;&gt;0,ramping_data!D19,"")</f>
        <v>1</v>
      </c>
      <c r="F19" t="str">
        <f>IF(ramping_data!E19&lt;&gt;0,ramping_data!E19,"")</f>
        <v/>
      </c>
      <c r="G19">
        <f>IF(ramping_data!F19&lt;&gt;0,ramping_data!F19,"")</f>
        <v>1</v>
      </c>
      <c r="H19">
        <f>IF(ramping_data!G19&lt;&gt;0,ramping_data!G19,"")</f>
        <v>1</v>
      </c>
      <c r="I19" t="str">
        <f>IF(ramping_data!H19&lt;&gt;0,ramping_data!H19,"")</f>
        <v/>
      </c>
      <c r="J19" t="str">
        <f>IF(ramping_data!I19&lt;&gt;0,ramping_data!I19,"")</f>
        <v/>
      </c>
      <c r="K19" t="str">
        <f>IF(ramping_data!J19&lt;&gt;0,ramping_data!J19,"")</f>
        <v/>
      </c>
      <c r="L19" t="str">
        <f>IF(ramping_data!K19&lt;&gt;0,ramping_data!K19,"")</f>
        <v/>
      </c>
      <c r="M19" t="str">
        <f>IF(ramping_data!L19&lt;&gt;0,ramping_data!L19,"")</f>
        <v/>
      </c>
    </row>
    <row r="20" spans="1:13" x14ac:dyDescent="0.25">
      <c r="A20" t="str">
        <f>$A$1&amp;"_wind-on"</f>
        <v>SWE_wind-on</v>
      </c>
      <c r="B20" t="s">
        <v>20</v>
      </c>
      <c r="C20">
        <f>IF(ramping_data!B20&lt;&gt;0,ramping_data!B20,"")</f>
        <v>1</v>
      </c>
      <c r="D20" t="str">
        <f>IF(ramping_data!C20&lt;&gt;0,ramping_data!C20,"")</f>
        <v/>
      </c>
      <c r="E20">
        <f>IF(ramping_data!D20&lt;&gt;0,ramping_data!D20,"")</f>
        <v>1</v>
      </c>
      <c r="F20" t="str">
        <f>IF(ramping_data!E20&lt;&gt;0,ramping_data!E20,"")</f>
        <v/>
      </c>
      <c r="G20">
        <f>IF(ramping_data!F20&lt;&gt;0,ramping_data!F20,"")</f>
        <v>1</v>
      </c>
      <c r="H20">
        <f>IF(ramping_data!G20&lt;&gt;0,ramping_data!G20,"")</f>
        <v>1</v>
      </c>
      <c r="I20" t="str">
        <f>IF(ramping_data!H20&lt;&gt;0,ramping_data!H20,"")</f>
        <v/>
      </c>
      <c r="J20" t="str">
        <f>IF(ramping_data!I20&lt;&gt;0,ramping_data!I20,"")</f>
        <v/>
      </c>
      <c r="K20" t="str">
        <f>IF(ramping_data!J20&lt;&gt;0,ramping_data!J20,"")</f>
        <v/>
      </c>
      <c r="L20" t="str">
        <f>IF(ramping_data!K20&lt;&gt;0,ramping_data!K20,"")</f>
        <v/>
      </c>
      <c r="M20" t="str">
        <f>IF(ramping_data!L20&lt;&gt;0,ramping_data!L20,"")</f>
        <v/>
      </c>
    </row>
    <row r="21" spans="1:13" x14ac:dyDescent="0.25">
      <c r="A21" t="str">
        <f>$A$1&amp;"_hydro-reservoir"</f>
        <v>SWE_hydro-reservoir</v>
      </c>
      <c r="B21" t="s">
        <v>27</v>
      </c>
      <c r="C21">
        <f>IF(ramping_data!B21&lt;&gt;0,ramping_data!B21,"")</f>
        <v>1</v>
      </c>
      <c r="D21" t="str">
        <f>IF(ramping_data!C21&lt;&gt;0,ramping_data!C21,"")</f>
        <v/>
      </c>
      <c r="E21">
        <f>IF(ramping_data!D21&lt;&gt;0,ramping_data!D21,"")</f>
        <v>0.4</v>
      </c>
      <c r="F21" t="str">
        <f>IF(ramping_data!E21&lt;&gt;0,ramping_data!E21,"")</f>
        <v/>
      </c>
      <c r="G21">
        <f>IF(ramping_data!F21&lt;&gt;0,ramping_data!F21,"")</f>
        <v>1</v>
      </c>
      <c r="H21">
        <f>IF(ramping_data!G21&lt;&gt;0,ramping_data!G21,"")</f>
        <v>1</v>
      </c>
      <c r="I21">
        <f>IF(ramping_data!H21&lt;&gt;0,ramping_data!H21,"")</f>
        <v>0.3</v>
      </c>
      <c r="J21" t="str">
        <f>IF(ramping_data!I21&lt;&gt;0,ramping_data!I21,"")</f>
        <v/>
      </c>
      <c r="K21" t="str">
        <f>IF(ramping_data!J21&lt;&gt;0,ramping_data!J21,"")</f>
        <v/>
      </c>
      <c r="L21">
        <f>IF(ramping_data!K21&lt;&gt;0,ramping_data!K21,"")</f>
        <v>2.5</v>
      </c>
      <c r="M21">
        <f>IF(ramping_data!L21&lt;&gt;0,ramping_data!L21,"")</f>
        <v>0.25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ramping_data</vt:lpstr>
      <vt:lpstr>ramping_data BAL</vt:lpstr>
      <vt:lpstr>ramping_data DEN</vt:lpstr>
      <vt:lpstr>ramping_data FIN</vt:lpstr>
      <vt:lpstr>ramping_data NOR</vt:lpstr>
      <vt:lpstr>ramping_data 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Koell</dc:creator>
  <cp:lastModifiedBy>Huang  Jiangyi</cp:lastModifiedBy>
  <dcterms:created xsi:type="dcterms:W3CDTF">2022-11-22T16:45:44Z</dcterms:created>
  <dcterms:modified xsi:type="dcterms:W3CDTF">2023-04-26T15:39:33Z</dcterms:modified>
</cp:coreProperties>
</file>