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atilome" sheetId="1" r:id="rId3"/>
    <sheet state="visible" name="male_arist" sheetId="2" r:id="rId4"/>
    <sheet state="visible" name="female_arist" sheetId="3" r:id="rId5"/>
    <sheet state="visible" name="Kovats n-alkanes" sheetId="4" r:id="rId6"/>
  </sheets>
  <definedNames/>
  <calcPr/>
</workbook>
</file>

<file path=xl/sharedStrings.xml><?xml version="1.0" encoding="utf-8"?>
<sst xmlns="http://schemas.openxmlformats.org/spreadsheetml/2006/main" count="337" uniqueCount="103">
  <si>
    <t>Sample descriptor</t>
  </si>
  <si>
    <t>aristolochia</t>
  </si>
  <si>
    <t>No peak</t>
  </si>
  <si>
    <t>Compound Name</t>
  </si>
  <si>
    <t>Comments</t>
  </si>
  <si>
    <t>CAS</t>
  </si>
  <si>
    <t>Chemical group</t>
  </si>
  <si>
    <t>Area from MS</t>
  </si>
  <si>
    <t>Probability (%)</t>
  </si>
  <si>
    <t>Published kovats(closest)</t>
  </si>
  <si>
    <t>GC-MS RT</t>
  </si>
  <si>
    <t>n</t>
  </si>
  <si>
    <t>N</t>
  </si>
  <si>
    <t>GC-MS KOVATS</t>
  </si>
  <si>
    <t>What Kovats index to use?</t>
  </si>
  <si>
    <t>3-Hexen-1-ol, (E)-</t>
  </si>
  <si>
    <t>3-Hexen-1-ol, (Z)-</t>
  </si>
  <si>
    <t>1-hexanol</t>
  </si>
  <si>
    <t>p-xylene</t>
  </si>
  <si>
    <t>α-pinene</t>
  </si>
  <si>
    <t>camphene</t>
  </si>
  <si>
    <t>kedvenckomponensünk</t>
  </si>
  <si>
    <t>benzaldehyde</t>
  </si>
  <si>
    <t>Sabinene</t>
  </si>
  <si>
    <t>β-Pinene</t>
  </si>
  <si>
    <t>3-Octanone</t>
  </si>
  <si>
    <t>β-Myrcene</t>
  </si>
  <si>
    <t>3-Hexen-1-ol, acetate, (Z)-</t>
  </si>
  <si>
    <t>o-Methylanisole</t>
  </si>
  <si>
    <t>α-Phellandrene</t>
  </si>
  <si>
    <t>Limonene</t>
  </si>
  <si>
    <t>Eucalyptol</t>
  </si>
  <si>
    <t>β-cis-Ocimene</t>
  </si>
  <si>
    <t>Lavender lactone</t>
  </si>
  <si>
    <t>β-trans-Ocimene</t>
  </si>
  <si>
    <t>1,3,8-p-Menthatriene</t>
  </si>
  <si>
    <t>Linalool</t>
  </si>
  <si>
    <t>p-Mentha-1,5,8-triene</t>
  </si>
  <si>
    <t>Allo-Ocimene</t>
  </si>
  <si>
    <t>Cosmene</t>
  </si>
  <si>
    <t>o-Dimethoxybenzene</t>
  </si>
  <si>
    <t>(+)-2-Bornanone</t>
  </si>
  <si>
    <t>p-Mentha-1,5-dien-8-ol</t>
  </si>
  <si>
    <t>α-Terpineol</t>
  </si>
  <si>
    <t>2,6-Dimethyl-3,5,7-octatriene-2-ol, ,E,E-</t>
  </si>
  <si>
    <t>trans-2-Caren-4-ol</t>
  </si>
  <si>
    <t>(-)-Bornyl acetate</t>
  </si>
  <si>
    <t>Myrtenyl acetate</t>
  </si>
  <si>
    <t>α-Cubebene</t>
  </si>
  <si>
    <t>α-Copaene</t>
  </si>
  <si>
    <t>β-Elemene</t>
  </si>
  <si>
    <t>β-Caryophyllene</t>
  </si>
  <si>
    <t>α-Caryophyllene</t>
  </si>
  <si>
    <t>Germacrene D</t>
  </si>
  <si>
    <t>γ-Cadinene</t>
  </si>
  <si>
    <t>δ-Cadinene</t>
  </si>
  <si>
    <t>Species</t>
  </si>
  <si>
    <t>M.pruinosa</t>
  </si>
  <si>
    <t>Sex</t>
  </si>
  <si>
    <t>male</t>
  </si>
  <si>
    <t>Organ</t>
  </si>
  <si>
    <t>Antennae</t>
  </si>
  <si>
    <t>Variable_1</t>
  </si>
  <si>
    <t>Data_input -&gt; Just repeat the pattern</t>
  </si>
  <si>
    <t>Recording_point</t>
  </si>
  <si>
    <t>tip</t>
  </si>
  <si>
    <t>To change what kovats index to use</t>
  </si>
  <si>
    <t>Import each run individually, in the long format to make sure they align well</t>
  </si>
  <si>
    <t>Library match (%)</t>
  </si>
  <si>
    <t>Closest published kovats</t>
  </si>
  <si>
    <t>GC-EAD RT</t>
  </si>
  <si>
    <t>GC-EAD KOVATS</t>
  </si>
  <si>
    <t xml:space="preserve">MS Kovats id (1 or 2) </t>
  </si>
  <si>
    <t xml:space="preserve">FID Kovats id (1 or 2) </t>
  </si>
  <si>
    <t>Replicate Name</t>
  </si>
  <si>
    <t>Time</t>
  </si>
  <si>
    <t>MV</t>
  </si>
  <si>
    <t>MetAMAr1</t>
  </si>
  <si>
    <t>MetAMAr2</t>
  </si>
  <si>
    <t>MetAMAr3</t>
  </si>
  <si>
    <t>3-Hexen-1-ol (Z)-</t>
  </si>
  <si>
    <t>eucalyptol</t>
  </si>
  <si>
    <t>beta-cis-Ocimene</t>
  </si>
  <si>
    <t>beta-trans-Ocimene</t>
  </si>
  <si>
    <t>linalool</t>
  </si>
  <si>
    <t>p-mentha-1,5,8-triene</t>
  </si>
  <si>
    <t>camphor/(+)-2-Bornanone</t>
  </si>
  <si>
    <t>-(-)bornyl acetate</t>
  </si>
  <si>
    <t>alfa-Copaene</t>
  </si>
  <si>
    <t>Caryophyllene</t>
  </si>
  <si>
    <t>female</t>
  </si>
  <si>
    <t>MetArFa1</t>
  </si>
  <si>
    <t>MetArFA2</t>
  </si>
  <si>
    <t>MetArFA3</t>
  </si>
  <si>
    <t>MetARFa4</t>
  </si>
  <si>
    <t>random</t>
  </si>
  <si>
    <t>lavender lactone</t>
  </si>
  <si>
    <t>ADD INDEX FOR KOVATS HERE</t>
  </si>
  <si>
    <t>N-Alkanes</t>
  </si>
  <si>
    <t>Alternative for kovats MS</t>
  </si>
  <si>
    <t>Alternative for kovats FID</t>
  </si>
  <si>
    <t>n-alkane (number of carbon)</t>
  </si>
  <si>
    <t>Rt ( Retention time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</si>
</sst>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yyyy-mm-dd"/>
    <numFmt numFmtId="166" formatCode="yyyy-m-d"/>
    <numFmt numFmtId="167" formatCode="0.000"/>
    <numFmt numFmtId="168" formatCode="#,##0.000"/>
  </numFmts>
  <fonts count="26">
    <font>
      <sz val="10.0"/>
      <color rgb="FF000000"/>
      <name val="Arial"/>
    </font>
    <font>
      <sz val="24.0"/>
    </font>
    <font>
      <sz val="24.0"/>
      <color rgb="FF000000"/>
      <name val="Calibri"/>
    </font>
    <font>
      <sz val="14.0"/>
    </font>
    <font>
      <b/>
      <sz val="14.0"/>
    </font>
    <font>
      <sz val="12.0"/>
      <name val="Arial"/>
    </font>
    <font>
      <i/>
      <sz val="12.0"/>
      <name val="Arial"/>
    </font>
    <font>
      <name val="Arial"/>
    </font>
    <font>
      <sz val="8.0"/>
      <color rgb="FF000000"/>
      <name val="&quot;Segoe UI&quot;"/>
    </font>
    <font>
      <sz val="8.0"/>
      <color rgb="FFFF0000"/>
      <name val="&quot;Segoe UI&quot;"/>
    </font>
    <font>
      <sz val="12.0"/>
      <color rgb="FF000000"/>
      <name val="Arial"/>
    </font>
    <font>
      <sz val="24.0"/>
      <color rgb="FF000000"/>
      <name val="Inconsolata"/>
    </font>
    <font>
      <sz val="24.0"/>
      <name val="Arial"/>
    </font>
    <font/>
    <font>
      <b/>
    </font>
    <font>
      <b/>
      <name val="Arial"/>
    </font>
    <font>
      <u/>
      <name val="Arial"/>
    </font>
    <font>
      <u/>
      <name val="Arial"/>
    </font>
    <font>
      <i/>
      <name val="Arial"/>
    </font>
    <font>
      <sz val="11.0"/>
      <color rgb="FF375623"/>
      <name val="Calibri"/>
    </font>
    <font>
      <sz val="8.0"/>
      <color rgb="FF000000"/>
      <name val="Segoe UI"/>
    </font>
    <font>
      <sz val="11.0"/>
      <color rgb="FF000000"/>
      <name val="Calibri"/>
    </font>
    <font>
      <sz val="12.0"/>
      <name val="&quot;Times New Roman&quot;"/>
    </font>
    <font>
      <sz val="11.0"/>
      <color rgb="FF000000"/>
      <name val="Inconsolata"/>
    </font>
    <font>
      <sz val="8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DEDED"/>
      </right>
      <top style="thin">
        <color rgb="FFEDEDED"/>
      </top>
      <bottom style="thin">
        <color rgb="FFEDEDED"/>
      </bottom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</border>
    <border>
      <right style="thin">
        <color rgb="FFEDEDED"/>
      </right>
      <bottom style="thin">
        <color rgb="FFEDEDED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readingOrder="0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49" xfId="0" applyAlignment="1" applyFont="1" applyNumberFormat="1">
      <alignment horizontal="left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top"/>
    </xf>
    <xf borderId="0" fillId="0" fontId="5" numFmtId="0" xfId="0" applyFont="1"/>
    <xf borderId="0" fillId="0" fontId="5" numFmtId="0" xfId="0" applyFont="1"/>
    <xf borderId="0" fillId="0" fontId="8" numFmtId="0" xfId="0" applyAlignment="1" applyFont="1">
      <alignment horizontal="right" vertical="top"/>
    </xf>
    <xf borderId="0" fillId="0" fontId="5" numFmtId="49" xfId="0" applyFont="1" applyNumberFormat="1"/>
    <xf borderId="0" fillId="2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3" fontId="8" numFmtId="0" xfId="0" applyAlignment="1" applyFill="1" applyFont="1">
      <alignment horizontal="right" vertical="top"/>
    </xf>
    <xf borderId="0" fillId="0" fontId="9" numFmtId="0" xfId="0" applyAlignment="1" applyFont="1">
      <alignment vertical="top"/>
    </xf>
    <xf borderId="0" fillId="0" fontId="1" numFmtId="49" xfId="0" applyFont="1" applyNumberFormat="1"/>
    <xf borderId="0" fillId="0" fontId="1" numFmtId="165" xfId="0" applyFont="1" applyNumberFormat="1"/>
    <xf borderId="0" fillId="0" fontId="1" numFmtId="0" xfId="0" applyFont="1"/>
    <xf borderId="0" fillId="0" fontId="10" numFmtId="0" xfId="0" applyAlignment="1" applyFont="1">
      <alignment horizontal="right" readingOrder="0" shrinkToFit="0" vertical="top" wrapText="0"/>
    </xf>
    <xf borderId="0" fillId="0" fontId="1" numFmtId="166" xfId="0" applyFont="1" applyNumberFormat="1"/>
    <xf borderId="0" fillId="2" fontId="11" numFmtId="0" xfId="0" applyFont="1"/>
    <xf borderId="0" fillId="0" fontId="12" numFmtId="0" xfId="0" applyAlignment="1" applyFont="1">
      <alignment vertical="bottom"/>
    </xf>
    <xf borderId="0" fillId="0" fontId="12" numFmtId="164" xfId="0" applyAlignment="1" applyFont="1" applyNumberFormat="1">
      <alignment horizontal="right" vertical="bottom"/>
    </xf>
    <xf borderId="0" fillId="0" fontId="12" numFmtId="0" xfId="0" applyAlignment="1" applyFont="1">
      <alignment horizontal="right" readingOrder="0" vertical="bottom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/>
    </xf>
    <xf borderId="1" fillId="0" fontId="7" numFmtId="0" xfId="0" applyAlignment="1" applyBorder="1" applyFont="1">
      <alignment vertical="bottom"/>
    </xf>
    <xf borderId="0" fillId="0" fontId="13" numFmtId="0" xfId="0" applyAlignment="1" applyFont="1">
      <alignment readingOrder="0"/>
    </xf>
    <xf borderId="0" fillId="0" fontId="13" numFmtId="167" xfId="0" applyAlignment="1" applyFont="1" applyNumberFormat="1">
      <alignment readingOrder="0"/>
    </xf>
    <xf borderId="0" fillId="0" fontId="13" numFmtId="164" xfId="0" applyFont="1" applyNumberFormat="1"/>
    <xf borderId="0" fillId="0" fontId="13" numFmtId="0" xfId="0" applyAlignment="1" applyFont="1">
      <alignment horizontal="center" readingOrder="0"/>
    </xf>
    <xf borderId="0" fillId="0" fontId="15" numFmtId="49" xfId="0" applyAlignment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16" numFmtId="0" xfId="0" applyAlignment="1" applyFont="1">
      <alignment horizontal="center" vertical="bottom"/>
    </xf>
    <xf borderId="0" fillId="0" fontId="17" numFmtId="167" xfId="0" applyAlignment="1" applyFont="1" applyNumberFormat="1">
      <alignment horizontal="center" vertical="bottom"/>
    </xf>
    <xf borderId="0" fillId="0" fontId="7" numFmtId="0" xfId="0" applyAlignment="1" applyFont="1">
      <alignment readingOrder="0" vertical="center"/>
    </xf>
    <xf borderId="0" fillId="0" fontId="15" numFmtId="49" xfId="0" applyAlignment="1" applyFont="1" applyNumberFormat="1">
      <alignment readingOrder="0" shrinkToFit="0" vertical="bottom" wrapText="1"/>
    </xf>
    <xf borderId="1" fillId="0" fontId="15" numFmtId="0" xfId="0" applyAlignment="1" applyBorder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15" numFmtId="167" xfId="0" applyAlignment="1" applyFont="1" applyNumberFormat="1">
      <alignment readingOrder="0" shrinkToFit="0" vertical="bottom" wrapText="1"/>
    </xf>
    <xf borderId="0" fillId="0" fontId="18" numFmtId="0" xfId="0" applyAlignment="1" applyFont="1">
      <alignment shrinkToFit="0" vertical="bottom" wrapText="1"/>
    </xf>
    <xf borderId="0" fillId="0" fontId="18" numFmtId="164" xfId="0" applyAlignment="1" applyFont="1" applyNumberFormat="1">
      <alignment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vertical="bottom"/>
    </xf>
    <xf borderId="0" fillId="0" fontId="15" numFmtId="49" xfId="0" applyAlignment="1" applyFont="1" applyNumberFormat="1">
      <alignment shrinkToFit="0" vertical="bottom" wrapText="1"/>
    </xf>
    <xf borderId="0" fillId="0" fontId="15" numFmtId="0" xfId="0" applyAlignment="1" applyFont="1">
      <alignment horizontal="center" shrinkToFit="0" vertical="bottom" wrapText="1"/>
    </xf>
    <xf borderId="0" fillId="0" fontId="7" numFmtId="0" xfId="0" applyAlignment="1" applyFont="1">
      <alignment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7" numFmtId="167" xfId="0" applyAlignment="1" applyFont="1" applyNumberForma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15" numFmtId="0" xfId="0" applyAlignment="1" applyFont="1">
      <alignment vertical="bottom"/>
    </xf>
    <xf borderId="0" fillId="0" fontId="19" numFmtId="0" xfId="0" applyAlignment="1" applyFont="1">
      <alignment readingOrder="0" vertical="bottom"/>
    </xf>
    <xf borderId="2" fillId="0" fontId="20" numFmtId="0" xfId="0" applyAlignment="1" applyBorder="1" applyFont="1">
      <alignment horizontal="right" vertical="top"/>
    </xf>
    <xf borderId="0" fillId="0" fontId="7" numFmtId="4" xfId="0" applyAlignment="1" applyFont="1" applyNumberFormat="1">
      <alignment horizontal="right" vertical="bottom"/>
    </xf>
    <xf borderId="3" fillId="0" fontId="8" numFmtId="0" xfId="0" applyAlignment="1" applyBorder="1" applyFont="1">
      <alignment horizontal="right" readingOrder="0" shrinkToFit="0" vertical="top" wrapText="0"/>
    </xf>
    <xf borderId="0" fillId="0" fontId="7" numFmtId="0" xfId="0" applyAlignment="1" applyFont="1">
      <alignment horizontal="right" vertical="bottom"/>
    </xf>
    <xf borderId="0" fillId="0" fontId="7" numFmtId="164" xfId="0" applyAlignment="1" applyFont="1" applyNumberFormat="1">
      <alignment horizontal="right" vertical="bottom"/>
    </xf>
    <xf borderId="0" fillId="0" fontId="7" numFmtId="0" xfId="0" applyAlignment="1" applyFont="1">
      <alignment horizontal="left" vertical="bottom"/>
    </xf>
    <xf borderId="0" fillId="0" fontId="21" numFmtId="4" xfId="0" applyAlignment="1" applyFont="1" applyNumberFormat="1">
      <alignment vertical="bottom"/>
    </xf>
    <xf borderId="0" fillId="0" fontId="21" numFmtId="4" xfId="0" applyAlignment="1" applyFont="1" applyNumberFormat="1">
      <alignment horizontal="right" vertical="bottom"/>
    </xf>
    <xf borderId="0" fillId="0" fontId="21" numFmtId="0" xfId="0" applyAlignment="1" applyFont="1">
      <alignment shrinkToFit="0" vertical="bottom" wrapText="0"/>
    </xf>
    <xf borderId="0" fillId="0" fontId="19" numFmtId="0" xfId="0" applyAlignment="1" applyFont="1">
      <alignment vertical="bottom"/>
    </xf>
    <xf borderId="4" fillId="0" fontId="20" numFmtId="0" xfId="0" applyAlignment="1" applyBorder="1" applyFont="1">
      <alignment horizontal="right" vertical="top"/>
    </xf>
    <xf borderId="0" fillId="0" fontId="13" numFmtId="0" xfId="0" applyAlignment="1" applyFont="1">
      <alignment horizontal="left" readingOrder="0"/>
    </xf>
    <xf borderId="0" fillId="0" fontId="21" numFmtId="0" xfId="0" applyAlignment="1" applyFont="1">
      <alignment readingOrder="0" shrinkToFit="0" vertical="bottom" wrapText="0"/>
    </xf>
    <xf borderId="0" fillId="0" fontId="21" numFmtId="0" xfId="0" applyAlignment="1" applyFont="1">
      <alignment horizontal="right" readingOrder="0" shrinkToFit="0" vertical="bottom" wrapText="0"/>
    </xf>
    <xf borderId="0" fillId="0" fontId="7" numFmtId="4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4" fillId="0" fontId="20" numFmtId="49" xfId="0" applyAlignment="1" applyBorder="1" applyFont="1" applyNumberFormat="1">
      <alignment horizontal="right" vertical="top"/>
    </xf>
    <xf borderId="0" fillId="0" fontId="7" numFmtId="9" xfId="0" applyAlignment="1" applyFont="1" applyNumberFormat="1">
      <alignment vertical="bottom"/>
    </xf>
    <xf borderId="0" fillId="0" fontId="7" numFmtId="0" xfId="0" applyAlignment="1" applyFont="1">
      <alignment horizontal="center" vertical="bottom"/>
    </xf>
    <xf borderId="4" fillId="0" fontId="20" numFmtId="0" xfId="0" applyAlignment="1" applyBorder="1" applyFont="1">
      <alignment horizontal="right" vertical="top"/>
    </xf>
    <xf borderId="0" fillId="0" fontId="7" numFmtId="9" xfId="0" applyAlignment="1" applyFont="1" applyNumberFormat="1">
      <alignment horizontal="center" vertical="bottom"/>
    </xf>
    <xf borderId="0" fillId="0" fontId="19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21" numFmtId="0" xfId="0" applyAlignment="1" applyFont="1">
      <alignment shrinkToFit="0" vertical="bottom" wrapText="0"/>
    </xf>
    <xf borderId="0" fillId="0" fontId="19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horizontal="right" vertical="bottom"/>
    </xf>
    <xf borderId="0" fillId="0" fontId="22" numFmtId="0" xfId="0" applyAlignment="1" applyFont="1">
      <alignment horizontal="right" vertical="top"/>
    </xf>
    <xf borderId="0" fillId="0" fontId="7" numFmtId="0" xfId="0" applyAlignment="1" applyFont="1">
      <alignment horizontal="right" vertical="bottom"/>
    </xf>
    <xf borderId="0" fillId="0" fontId="21" numFmtId="0" xfId="0" applyAlignment="1" applyFont="1">
      <alignment vertical="bottom"/>
    </xf>
    <xf borderId="0" fillId="2" fontId="23" numFmtId="0" xfId="0" applyFont="1"/>
    <xf borderId="0" fillId="0" fontId="13" numFmtId="0" xfId="0" applyAlignment="1" applyFont="1">
      <alignment horizontal="right" readingOrder="0"/>
    </xf>
    <xf borderId="0" fillId="0" fontId="13" numFmtId="49" xfId="0" applyFont="1" applyNumberFormat="1"/>
    <xf borderId="0" fillId="0" fontId="13" numFmtId="0" xfId="0" applyAlignment="1" applyFont="1">
      <alignment horizontal="center"/>
    </xf>
    <xf borderId="0" fillId="2" fontId="23" numFmtId="0" xfId="0" applyAlignment="1" applyFont="1">
      <alignment readingOrder="0"/>
    </xf>
    <xf borderId="3" fillId="0" fontId="24" numFmtId="0" xfId="0" applyAlignment="1" applyBorder="1" applyFont="1">
      <alignment horizontal="right" readingOrder="0" shrinkToFit="0" vertical="top" wrapText="0"/>
    </xf>
    <xf borderId="0" fillId="0" fontId="13" numFmtId="167" xfId="0" applyFont="1" applyNumberFormat="1"/>
    <xf borderId="1" fillId="0" fontId="7" numFmtId="0" xfId="0" applyAlignment="1" applyBorder="1" applyFont="1">
      <alignment readingOrder="0" vertical="bottom"/>
    </xf>
    <xf borderId="0" fillId="0" fontId="22" numFmtId="0" xfId="0" applyAlignment="1" applyFont="1">
      <alignment horizontal="right" readingOrder="0" vertical="top"/>
    </xf>
    <xf borderId="0" fillId="0" fontId="14" numFmtId="0" xfId="0" applyAlignment="1" applyFont="1">
      <alignment horizontal="right" readingOrder="0" shrinkToFit="0" wrapText="1"/>
    </xf>
    <xf borderId="0" fillId="0" fontId="13" numFmtId="0" xfId="0" applyAlignment="1" applyFont="1">
      <alignment horizontal="right" readingOrder="0" shrinkToFit="0" wrapText="1"/>
    </xf>
    <xf borderId="0" fillId="2" fontId="23" numFmtId="168" xfId="0" applyAlignment="1" applyFont="1" applyNumberFormat="1">
      <alignment readingOrder="0"/>
    </xf>
    <xf borderId="0" fillId="2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26.71"/>
    <col customWidth="1" min="9" max="9" width="22.43"/>
    <col customWidth="1" min="13" max="13" width="3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</row>
    <row r="2">
      <c r="A2" s="1"/>
      <c r="B2" s="3"/>
      <c r="C2" s="4" t="s">
        <v>0</v>
      </c>
      <c r="D2" s="5" t="s">
        <v>1</v>
      </c>
      <c r="E2" s="3"/>
      <c r="F2" s="3"/>
      <c r="G2" s="3"/>
      <c r="H2" s="1"/>
      <c r="I2" s="1"/>
      <c r="J2" s="1"/>
      <c r="K2" s="1"/>
      <c r="L2" s="1"/>
      <c r="M2" s="1"/>
      <c r="N2" s="1"/>
      <c r="O2" s="1"/>
    </row>
    <row r="3">
      <c r="A3" s="1"/>
      <c r="B3" s="2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6" t="s">
        <v>2</v>
      </c>
      <c r="B4" s="7" t="s">
        <v>3</v>
      </c>
      <c r="C4" s="6" t="s">
        <v>4</v>
      </c>
      <c r="D4" s="8" t="s">
        <v>5</v>
      </c>
      <c r="E4" s="9" t="s">
        <v>6</v>
      </c>
      <c r="F4" s="10" t="s">
        <v>7</v>
      </c>
      <c r="G4" s="11" t="s">
        <v>8</v>
      </c>
      <c r="H4" s="9" t="s">
        <v>9</v>
      </c>
      <c r="I4" s="12" t="s">
        <v>10</v>
      </c>
      <c r="J4" s="13" t="s">
        <v>11</v>
      </c>
      <c r="K4" s="13" t="s">
        <v>12</v>
      </c>
      <c r="L4" s="14" t="s">
        <v>13</v>
      </c>
      <c r="M4" s="15" t="s">
        <v>14</v>
      </c>
      <c r="N4" s="1"/>
      <c r="O4" s="1"/>
    </row>
    <row r="5">
      <c r="A5" s="16">
        <f>if(ISNUMBER(I5),1,"")</f>
        <v>1</v>
      </c>
      <c r="B5" s="17" t="s">
        <v>15</v>
      </c>
      <c r="C5" s="18"/>
      <c r="D5" s="19"/>
      <c r="E5" s="18"/>
      <c r="F5" s="20">
        <v>252624.26</v>
      </c>
      <c r="G5" s="21"/>
      <c r="H5" s="18"/>
      <c r="I5" s="20">
        <v>4.351</v>
      </c>
      <c r="J5" s="22" t="str">
        <f t="array" ref="J5">if(M5 = 1, iferror(index('Kovats n-alkanes'!B$7:B$40,match(I5,'Kovats n-alkanes'!C$7:C$40,1))),iferror(index('Kovats n-alkanes'!D$7:D$40,match(I5,'Kovats n-alkanes'!E$7:E$40,1))))</f>
        <v/>
      </c>
      <c r="K5" s="23" t="str">
        <f t="shared" ref="K5:K94" si="1">if(J5="","",J5+1)</f>
        <v/>
      </c>
      <c r="L5" s="24">
        <f>if(M5=1,iferror(100*(J5+(I5-vlookup(J5,'Kovats n-alkanes'!B$7:C$40,2,TRUE))/(vlookup(K5,'Kovats n-alkanes'!B$7:C$40,2,TRUE)-vlookup(J5,'Kovats n-alkanes'!B$7:C$40,2,TRUE))),I5),iferror(100*(J5+(I5-vlookup(J5,'Kovats n-alkanes'!D$7:E$40,2,TRUE))/(vlookup(K5,'Kovats n-alkanes'!D$7:E$40,2,TRUE)-vlookup(J5,'Kovats n-alkanes'!D$7:E$40,2,TRUE))),I5))</f>
        <v>4.351</v>
      </c>
      <c r="M5" s="15">
        <v>1.0</v>
      </c>
      <c r="N5" s="1"/>
      <c r="O5" s="1"/>
    </row>
    <row r="6">
      <c r="A6" s="16">
        <f t="shared" ref="A6:A94" si="2">if(ISNUMBER(I6),A5+1,"")</f>
        <v>2</v>
      </c>
      <c r="B6" s="17" t="s">
        <v>16</v>
      </c>
      <c r="C6" s="18"/>
      <c r="D6" s="21"/>
      <c r="E6" s="18"/>
      <c r="F6" s="20">
        <v>5.525754675E7</v>
      </c>
      <c r="G6" s="21"/>
      <c r="H6" s="18"/>
      <c r="I6" s="20">
        <v>4.472</v>
      </c>
      <c r="J6" s="22" t="str">
        <f t="array" ref="J6">if(M6 = 1, iferror(index('Kovats n-alkanes'!B$7:B$40,match(I6,'Kovats n-alkanes'!C$7:C$40,1))),iferror(index('Kovats n-alkanes'!D$7:D$40,match(I6,'Kovats n-alkanes'!E$7:E$40,1))))</f>
        <v/>
      </c>
      <c r="K6" s="23" t="str">
        <f t="shared" si="1"/>
        <v/>
      </c>
      <c r="L6" s="24">
        <f>if(M6=1,iferror(100*(J6+(I6-vlookup(J6,'Kovats n-alkanes'!B$7:C$40,2,TRUE))/(vlookup(K6,'Kovats n-alkanes'!B$7:C$40,2,TRUE)-vlookup(J6,'Kovats n-alkanes'!B$7:C$40,2,TRUE))),I6),iferror(100*(J6+(I6-vlookup(J6,'Kovats n-alkanes'!D$7:E$40,2,TRUE))/(vlookup(K6,'Kovats n-alkanes'!D$7:E$40,2,TRUE)-vlookup(J6,'Kovats n-alkanes'!D$7:E$40,2,TRUE))),I6))</f>
        <v>4.472</v>
      </c>
      <c r="M6" s="15">
        <v>1.0</v>
      </c>
      <c r="N6" s="1"/>
      <c r="O6" s="1"/>
    </row>
    <row r="7">
      <c r="A7" s="16">
        <f t="shared" si="2"/>
        <v>3</v>
      </c>
      <c r="B7" s="17" t="s">
        <v>17</v>
      </c>
      <c r="C7" s="18"/>
      <c r="D7" s="21"/>
      <c r="E7" s="18"/>
      <c r="F7" s="20">
        <v>1465246.67</v>
      </c>
      <c r="G7" s="21"/>
      <c r="H7" s="18"/>
      <c r="I7" s="20">
        <v>4.563</v>
      </c>
      <c r="J7" s="22" t="str">
        <f t="array" ref="J7">if(M7 = 1, iferror(index('Kovats n-alkanes'!B$7:B$40,match(I7,'Kovats n-alkanes'!C$7:C$40,1))),iferror(index('Kovats n-alkanes'!D$7:D$40,match(I7,'Kovats n-alkanes'!E$7:E$40,1))))</f>
        <v/>
      </c>
      <c r="K7" s="23" t="str">
        <f t="shared" si="1"/>
        <v/>
      </c>
      <c r="L7" s="24">
        <f>if(M7=1,iferror(100*(J7+(I7-vlookup(J7,'Kovats n-alkanes'!B$7:C$40,2,TRUE))/(vlookup(K7,'Kovats n-alkanes'!B$7:C$40,2,TRUE)-vlookup(J7,'Kovats n-alkanes'!B$7:C$40,2,TRUE))),I7),iferror(100*(J7+(I7-vlookup(J7,'Kovats n-alkanes'!D$7:E$40,2,TRUE))/(vlookup(K7,'Kovats n-alkanes'!D$7:E$40,2,TRUE)-vlookup(J7,'Kovats n-alkanes'!D$7:E$40,2,TRUE))),I7))</f>
        <v>4.563</v>
      </c>
      <c r="M7" s="15">
        <v>1.0</v>
      </c>
      <c r="N7" s="1"/>
      <c r="O7" s="1"/>
    </row>
    <row r="8">
      <c r="A8" s="16">
        <f t="shared" si="2"/>
        <v>4</v>
      </c>
      <c r="B8" s="17" t="s">
        <v>18</v>
      </c>
      <c r="C8" s="18"/>
      <c r="D8" s="21"/>
      <c r="E8" s="18"/>
      <c r="F8" s="20">
        <v>151630.42</v>
      </c>
      <c r="G8" s="21"/>
      <c r="H8" s="18"/>
      <c r="I8" s="20">
        <v>4.619</v>
      </c>
      <c r="J8" s="22" t="str">
        <f t="array" ref="J8">if(M8 = 1, iferror(index('Kovats n-alkanes'!B$7:B$40,match(I8,'Kovats n-alkanes'!C$7:C$40,1))),iferror(index('Kovats n-alkanes'!D$7:D$40,match(I8,'Kovats n-alkanes'!E$7:E$40,1))))</f>
        <v/>
      </c>
      <c r="K8" s="23" t="str">
        <f t="shared" si="1"/>
        <v/>
      </c>
      <c r="L8" s="24">
        <f>if(M8=1,iferror(100*(J8+(I8-vlookup(J8,'Kovats n-alkanes'!B$7:C$40,2,TRUE))/(vlookup(K8,'Kovats n-alkanes'!B$7:C$40,2,TRUE)-vlookup(J8,'Kovats n-alkanes'!B$7:C$40,2,TRUE))),I8),iferror(100*(J8+(I8-vlookup(J8,'Kovats n-alkanes'!D$7:E$40,2,TRUE))/(vlookup(K8,'Kovats n-alkanes'!D$7:E$40,2,TRUE)-vlookup(J8,'Kovats n-alkanes'!D$7:E$40,2,TRUE))),I8))</f>
        <v>4.619</v>
      </c>
      <c r="M8" s="15">
        <v>1.0</v>
      </c>
      <c r="N8" s="1"/>
      <c r="O8" s="1"/>
    </row>
    <row r="9">
      <c r="A9" s="16">
        <f t="shared" si="2"/>
        <v>5</v>
      </c>
      <c r="B9" s="17" t="s">
        <v>19</v>
      </c>
      <c r="C9" s="18"/>
      <c r="D9" s="21"/>
      <c r="E9" s="18"/>
      <c r="F9" s="20">
        <v>7403626.21</v>
      </c>
      <c r="G9" s="21"/>
      <c r="H9" s="18"/>
      <c r="I9" s="20">
        <v>5.558</v>
      </c>
      <c r="J9" s="22" t="str">
        <f t="array" ref="J9">if(M9 = 1, iferror(index('Kovats n-alkanes'!B$7:B$40,match(I9,'Kovats n-alkanes'!C$7:C$40,1))),iferror(index('Kovats n-alkanes'!D$7:D$40,match(I9,'Kovats n-alkanes'!E$7:E$40,1))))</f>
        <v/>
      </c>
      <c r="K9" s="23" t="str">
        <f t="shared" si="1"/>
        <v/>
      </c>
      <c r="L9" s="24">
        <f>if(M9=1,iferror(100*(J9+(I9-vlookup(J9,'Kovats n-alkanes'!B$7:C$40,2,TRUE))/(vlookup(K9,'Kovats n-alkanes'!B$7:C$40,2,TRUE)-vlookup(J9,'Kovats n-alkanes'!B$7:C$40,2,TRUE))),I9),iferror(100*(J9+(I9-vlookup(J9,'Kovats n-alkanes'!D$7:E$40,2,TRUE))/(vlookup(K9,'Kovats n-alkanes'!D$7:E$40,2,TRUE)-vlookup(J9,'Kovats n-alkanes'!D$7:E$40,2,TRUE))),I9))</f>
        <v>5.558</v>
      </c>
      <c r="M9" s="15">
        <v>1.0</v>
      </c>
      <c r="N9" s="1"/>
      <c r="O9" s="1"/>
    </row>
    <row r="10">
      <c r="A10" s="16">
        <f t="shared" si="2"/>
        <v>6</v>
      </c>
      <c r="B10" s="17" t="s">
        <v>20</v>
      </c>
      <c r="C10" s="18"/>
      <c r="D10" s="21"/>
      <c r="E10" s="18"/>
      <c r="F10" s="20">
        <v>1.154337613E7</v>
      </c>
      <c r="G10" s="21"/>
      <c r="H10" s="18"/>
      <c r="I10" s="20">
        <v>5.797</v>
      </c>
      <c r="J10" s="22" t="str">
        <f t="array" ref="J10">if(M10 = 1, iferror(index('Kovats n-alkanes'!B$7:B$40,match(I10,'Kovats n-alkanes'!C$7:C$40,1))),iferror(index('Kovats n-alkanes'!D$7:D$40,match(I10,'Kovats n-alkanes'!E$7:E$40,1))))</f>
        <v/>
      </c>
      <c r="K10" s="23" t="str">
        <f t="shared" si="1"/>
        <v/>
      </c>
      <c r="L10" s="24">
        <f>if(M10=1,iferror(100*(J10+(I10-vlookup(J10,'Kovats n-alkanes'!B$7:C$40,2,TRUE))/(vlookup(K10,'Kovats n-alkanes'!B$7:C$40,2,TRUE)-vlookup(J10,'Kovats n-alkanes'!B$7:C$40,2,TRUE))),I10),iferror(100*(J10+(I10-vlookup(J10,'Kovats n-alkanes'!D$7:E$40,2,TRUE))/(vlookup(K10,'Kovats n-alkanes'!D$7:E$40,2,TRUE)-vlookup(J10,'Kovats n-alkanes'!D$7:E$40,2,TRUE))),I10))</f>
        <v>5.797</v>
      </c>
      <c r="M10" s="15">
        <v>1.0</v>
      </c>
      <c r="N10" s="1"/>
      <c r="O10" s="1"/>
    </row>
    <row r="11">
      <c r="A11" s="16">
        <f t="shared" si="2"/>
        <v>7</v>
      </c>
      <c r="B11" s="17" t="s">
        <v>21</v>
      </c>
      <c r="C11" s="18"/>
      <c r="D11" s="21"/>
      <c r="E11" s="18"/>
      <c r="F11" s="20">
        <v>1300698.13</v>
      </c>
      <c r="G11" s="21"/>
      <c r="H11" s="18"/>
      <c r="I11" s="25">
        <v>5.889</v>
      </c>
      <c r="J11" s="22" t="str">
        <f t="array" ref="J11">if(M11 = 1, iferror(index('Kovats n-alkanes'!B$7:B$40,match(I11,'Kovats n-alkanes'!C$7:C$40,1))),iferror(index('Kovats n-alkanes'!D$7:D$40,match(I11,'Kovats n-alkanes'!E$7:E$40,1))))</f>
        <v/>
      </c>
      <c r="K11" s="23" t="str">
        <f t="shared" si="1"/>
        <v/>
      </c>
      <c r="L11" s="24">
        <f>if(M11=1,iferror(100*(J11+(I11-vlookup(J11,'Kovats n-alkanes'!B$7:C$40,2,TRUE))/(vlookup(K11,'Kovats n-alkanes'!B$7:C$40,2,TRUE)-vlookup(J11,'Kovats n-alkanes'!B$7:C$40,2,TRUE))),I11),iferror(100*(J11+(I11-vlookup(J11,'Kovats n-alkanes'!D$7:E$40,2,TRUE))/(vlookup(K11,'Kovats n-alkanes'!D$7:E$40,2,TRUE)-vlookup(J11,'Kovats n-alkanes'!D$7:E$40,2,TRUE))),I11))</f>
        <v>5.889</v>
      </c>
      <c r="M11" s="15">
        <v>1.0</v>
      </c>
      <c r="N11" s="1"/>
      <c r="O11" s="1"/>
    </row>
    <row r="12">
      <c r="A12" s="16">
        <f t="shared" si="2"/>
        <v>8</v>
      </c>
      <c r="B12" s="17" t="s">
        <v>22</v>
      </c>
      <c r="C12" s="19"/>
      <c r="D12" s="21"/>
      <c r="E12" s="18"/>
      <c r="F12" s="20">
        <v>2.80154785E7</v>
      </c>
      <c r="G12" s="21"/>
      <c r="H12" s="18"/>
      <c r="I12" s="20">
        <v>5.984</v>
      </c>
      <c r="J12" s="22" t="str">
        <f t="array" ref="J12">if(M12 = 1, iferror(index('Kovats n-alkanes'!B$7:B$40,match(I12,'Kovats n-alkanes'!C$7:C$40,1))),iferror(index('Kovats n-alkanes'!D$7:D$40,match(I12,'Kovats n-alkanes'!E$7:E$40,1))))</f>
        <v/>
      </c>
      <c r="K12" s="23" t="str">
        <f t="shared" si="1"/>
        <v/>
      </c>
      <c r="L12" s="24">
        <f>if(M12=1,iferror(100*(J12+(I12-vlookup(J12,'Kovats n-alkanes'!B$7:C$40,2,TRUE))/(vlookup(K12,'Kovats n-alkanes'!B$7:C$40,2,TRUE)-vlookup(J12,'Kovats n-alkanes'!B$7:C$40,2,TRUE))),I12),iferror(100*(J12+(I12-vlookup(J12,'Kovats n-alkanes'!D$7:E$40,2,TRUE))/(vlookup(K12,'Kovats n-alkanes'!D$7:E$40,2,TRUE)-vlookup(J12,'Kovats n-alkanes'!D$7:E$40,2,TRUE))),I12))</f>
        <v>5.984</v>
      </c>
      <c r="M12" s="15">
        <v>1.0</v>
      </c>
      <c r="N12" s="1"/>
      <c r="O12" s="1"/>
    </row>
    <row r="13">
      <c r="A13" s="16">
        <f t="shared" si="2"/>
        <v>9</v>
      </c>
      <c r="B13" s="17" t="s">
        <v>23</v>
      </c>
      <c r="C13" s="18"/>
      <c r="D13" s="21"/>
      <c r="E13" s="18"/>
      <c r="F13" s="20">
        <v>3274052.35</v>
      </c>
      <c r="G13" s="21"/>
      <c r="H13" s="18"/>
      <c r="I13" s="20">
        <v>6.157</v>
      </c>
      <c r="J13" s="22">
        <f t="array" ref="J13">if(M13 = 1, iferror(index('Kovats n-alkanes'!B$7:B$40,match(I13,'Kovats n-alkanes'!C$7:C$40,1))),iferror(index('Kovats n-alkanes'!D$7:D$40,match(I13,'Kovats n-alkanes'!E$7:E$40,1))))</f>
        <v>9</v>
      </c>
      <c r="K13" s="23">
        <f t="shared" si="1"/>
        <v>10</v>
      </c>
      <c r="L13" s="24">
        <f>if(M13=1,iferror(100*(J13+(I13-vlookup(J13,'Kovats n-alkanes'!B$7:C$40,2,TRUE))/(vlookup(K13,'Kovats n-alkanes'!B$7:C$40,2,TRUE)-vlookup(J13,'Kovats n-alkanes'!B$7:C$40,2,TRUE))),I13),iferror(100*(J13+(I13-vlookup(J13,'Kovats n-alkanes'!D$7:E$40,2,TRUE))/(vlookup(K13,'Kovats n-alkanes'!D$7:E$40,2,TRUE)-vlookup(J13,'Kovats n-alkanes'!D$7:E$40,2,TRUE))),I13))</f>
        <v>903.128575</v>
      </c>
      <c r="M13" s="15">
        <v>1.0</v>
      </c>
      <c r="N13" s="1"/>
      <c r="O13" s="1"/>
    </row>
    <row r="14">
      <c r="A14" s="16">
        <f t="shared" si="2"/>
        <v>10</v>
      </c>
      <c r="B14" s="17" t="s">
        <v>24</v>
      </c>
      <c r="C14" s="18"/>
      <c r="D14" s="21"/>
      <c r="E14" s="18"/>
      <c r="F14" s="20">
        <v>5890839.06</v>
      </c>
      <c r="G14" s="21"/>
      <c r="H14" s="18"/>
      <c r="I14" s="20">
        <v>6.226</v>
      </c>
      <c r="J14" s="22">
        <f t="array" ref="J14">if(M14 = 1, iferror(index('Kovats n-alkanes'!B$7:B$40,match(I14,'Kovats n-alkanes'!C$7:C$40,1))),iferror(index('Kovats n-alkanes'!D$7:D$40,match(I14,'Kovats n-alkanes'!E$7:E$40,1))))</f>
        <v>9</v>
      </c>
      <c r="K14" s="23">
        <f t="shared" si="1"/>
        <v>10</v>
      </c>
      <c r="L14" s="24">
        <f>if(M14=1,iferror(100*(J14+(I14-vlookup(J14,'Kovats n-alkanes'!B$7:C$40,2,TRUE))/(vlookup(K14,'Kovats n-alkanes'!B$7:C$40,2,TRUE)-vlookup(J14,'Kovats n-alkanes'!B$7:C$40,2,TRUE))),I14),iferror(100*(J14+(I14-vlookup(J14,'Kovats n-alkanes'!D$7:E$40,2,TRUE))/(vlookup(K14,'Kovats n-alkanes'!D$7:E$40,2,TRUE)-vlookup(J14,'Kovats n-alkanes'!D$7:E$40,2,TRUE))),I14))</f>
        <v>907.1233135</v>
      </c>
      <c r="M14" s="15">
        <v>1.0</v>
      </c>
      <c r="N14" s="1"/>
      <c r="O14" s="1"/>
    </row>
    <row r="15">
      <c r="A15" s="16">
        <f t="shared" si="2"/>
        <v>11</v>
      </c>
      <c r="B15" s="17" t="s">
        <v>25</v>
      </c>
      <c r="C15" s="18"/>
      <c r="D15" s="21"/>
      <c r="E15" s="18"/>
      <c r="F15" s="20">
        <v>248871.71</v>
      </c>
      <c r="G15" s="21"/>
      <c r="H15" s="18"/>
      <c r="I15" s="20">
        <v>6.308</v>
      </c>
      <c r="J15" s="22">
        <f t="array" ref="J15">if(M15 = 1, iferror(index('Kovats n-alkanes'!B$7:B$40,match(I15,'Kovats n-alkanes'!C$7:C$40,1))),iferror(index('Kovats n-alkanes'!D$7:D$40,match(I15,'Kovats n-alkanes'!E$7:E$40,1))))</f>
        <v>9</v>
      </c>
      <c r="K15" s="23">
        <f t="shared" si="1"/>
        <v>10</v>
      </c>
      <c r="L15" s="24">
        <f>if(M15=1,iferror(100*(J15+(I15-vlookup(J15,'Kovats n-alkanes'!B$7:C$40,2,TRUE))/(vlookup(K15,'Kovats n-alkanes'!B$7:C$40,2,TRUE)-vlookup(J15,'Kovats n-alkanes'!B$7:C$40,2,TRUE))),I15),iferror(100*(J15+(I15-vlookup(J15,'Kovats n-alkanes'!D$7:E$40,2,TRUE))/(vlookup(K15,'Kovats n-alkanes'!D$7:E$40,2,TRUE)-vlookup(J15,'Kovats n-alkanes'!D$7:E$40,2,TRUE))),I15))</f>
        <v>911.8706839</v>
      </c>
      <c r="M15" s="15">
        <v>1.0</v>
      </c>
      <c r="N15" s="1"/>
      <c r="O15" s="1"/>
    </row>
    <row r="16">
      <c r="A16" s="16">
        <f t="shared" si="2"/>
        <v>12</v>
      </c>
      <c r="B16" s="17" t="s">
        <v>26</v>
      </c>
      <c r="C16" s="18"/>
      <c r="D16" s="21"/>
      <c r="E16" s="18"/>
      <c r="F16" s="20">
        <v>7231229.69</v>
      </c>
      <c r="G16" s="21"/>
      <c r="H16" s="18"/>
      <c r="I16" s="20">
        <v>6.377</v>
      </c>
      <c r="J16" s="22">
        <f t="array" ref="J16">if(M16 = 1, iferror(index('Kovats n-alkanes'!B$7:B$40,match(I16,'Kovats n-alkanes'!C$7:C$40,1))),iferror(index('Kovats n-alkanes'!D$7:D$40,match(I16,'Kovats n-alkanes'!E$7:E$40,1))))</f>
        <v>9</v>
      </c>
      <c r="K16" s="23">
        <f t="shared" si="1"/>
        <v>10</v>
      </c>
      <c r="L16" s="24">
        <f>if(M16=1,iferror(100*(J16+(I16-vlookup(J16,'Kovats n-alkanes'!B$7:C$40,2,TRUE))/(vlookup(K16,'Kovats n-alkanes'!B$7:C$40,2,TRUE)-vlookup(J16,'Kovats n-alkanes'!B$7:C$40,2,TRUE))),I16),iferror(100*(J16+(I16-vlookup(J16,'Kovats n-alkanes'!D$7:E$40,2,TRUE))/(vlookup(K16,'Kovats n-alkanes'!D$7:E$40,2,TRUE)-vlookup(J16,'Kovats n-alkanes'!D$7:E$40,2,TRUE))),I16))</f>
        <v>915.8654225</v>
      </c>
      <c r="M16" s="15">
        <v>1.0</v>
      </c>
      <c r="N16" s="1"/>
      <c r="O16" s="1"/>
    </row>
    <row r="17">
      <c r="A17" s="16">
        <f t="shared" si="2"/>
        <v>13</v>
      </c>
      <c r="B17" s="17" t="s">
        <v>27</v>
      </c>
      <c r="C17" s="18"/>
      <c r="D17" s="21"/>
      <c r="E17" s="18"/>
      <c r="F17" s="20">
        <v>5.093021785E7</v>
      </c>
      <c r="G17" s="21"/>
      <c r="H17" s="18"/>
      <c r="I17" s="20">
        <v>6.645</v>
      </c>
      <c r="J17" s="22">
        <f t="array" ref="J17">if(M17 = 1, iferror(index('Kovats n-alkanes'!B$7:B$40,match(I17,'Kovats n-alkanes'!C$7:C$40,1))),iferror(index('Kovats n-alkanes'!D$7:D$40,match(I17,'Kovats n-alkanes'!E$7:E$40,1))))</f>
        <v>9</v>
      </c>
      <c r="K17" s="23">
        <f t="shared" si="1"/>
        <v>10</v>
      </c>
      <c r="L17" s="24">
        <f>if(M17=1,iferror(100*(J17+(I17-vlookup(J17,'Kovats n-alkanes'!B$7:C$40,2,TRUE))/(vlookup(K17,'Kovats n-alkanes'!B$7:C$40,2,TRUE)-vlookup(J17,'Kovats n-alkanes'!B$7:C$40,2,TRUE))),I17),iferror(100*(J17+(I17-vlookup(J17,'Kovats n-alkanes'!D$7:E$40,2,TRUE))/(vlookup(K17,'Kovats n-alkanes'!D$7:E$40,2,TRUE)-vlookup(J17,'Kovats n-alkanes'!D$7:E$40,2,TRUE))),I17))</f>
        <v>931.3812185</v>
      </c>
      <c r="M17" s="15">
        <v>1.0</v>
      </c>
      <c r="N17" s="1"/>
      <c r="O17" s="1"/>
    </row>
    <row r="18">
      <c r="A18" s="16">
        <f t="shared" si="2"/>
        <v>14</v>
      </c>
      <c r="B18" s="26" t="s">
        <v>28</v>
      </c>
      <c r="C18" s="18"/>
      <c r="D18" s="21"/>
      <c r="E18" s="18"/>
      <c r="F18" s="20">
        <v>1321338.42</v>
      </c>
      <c r="G18" s="21"/>
      <c r="H18" s="18"/>
      <c r="I18" s="25">
        <v>6.707</v>
      </c>
      <c r="J18" s="22">
        <f t="array" ref="J18">if(M18 = 1, iferror(index('Kovats n-alkanes'!B$7:B$40,match(I18,'Kovats n-alkanes'!C$7:C$40,1))),iferror(index('Kovats n-alkanes'!D$7:D$40,match(I18,'Kovats n-alkanes'!E$7:E$40,1))))</f>
        <v>9</v>
      </c>
      <c r="K18" s="23">
        <f t="shared" si="1"/>
        <v>10</v>
      </c>
      <c r="L18" s="24">
        <f>if(M18=1,iferror(100*(J18+(I18-vlookup(J18,'Kovats n-alkanes'!B$7:C$40,2,TRUE))/(vlookup(K18,'Kovats n-alkanes'!B$7:C$40,2,TRUE)-vlookup(J18,'Kovats n-alkanes'!B$7:C$40,2,TRUE))),I18),iferror(100*(J18+(I18-vlookup(J18,'Kovats n-alkanes'!D$7:E$40,2,TRUE))/(vlookup(K18,'Kovats n-alkanes'!D$7:E$40,2,TRUE)-vlookup(J18,'Kovats n-alkanes'!D$7:E$40,2,TRUE))),I18))</f>
        <v>934.9706937</v>
      </c>
      <c r="M18" s="15">
        <v>1.0</v>
      </c>
      <c r="N18" s="1"/>
      <c r="O18" s="1"/>
    </row>
    <row r="19">
      <c r="A19" s="16">
        <f t="shared" si="2"/>
        <v>15</v>
      </c>
      <c r="B19" s="17" t="s">
        <v>29</v>
      </c>
      <c r="C19" s="18"/>
      <c r="D19" s="19"/>
      <c r="E19" s="18"/>
      <c r="F19" s="20">
        <v>260618.25</v>
      </c>
      <c r="G19" s="21"/>
      <c r="H19" s="18"/>
      <c r="I19" s="20">
        <v>6.727</v>
      </c>
      <c r="J19" s="22">
        <f t="array" ref="J19">if(M19 = 1, iferror(index('Kovats n-alkanes'!B$7:B$40,match(I19,'Kovats n-alkanes'!C$7:C$40,1))),iferror(index('Kovats n-alkanes'!D$7:D$40,match(I19,'Kovats n-alkanes'!E$7:E$40,1))))</f>
        <v>9</v>
      </c>
      <c r="K19" s="23">
        <f t="shared" si="1"/>
        <v>10</v>
      </c>
      <c r="L19" s="24">
        <f>if(M19=1,iferror(100*(J19+(I19-vlookup(J19,'Kovats n-alkanes'!B$7:C$40,2,TRUE))/(vlookup(K19,'Kovats n-alkanes'!B$7:C$40,2,TRUE)-vlookup(J19,'Kovats n-alkanes'!B$7:C$40,2,TRUE))),I19),iferror(100*(J19+(I19-vlookup(J19,'Kovats n-alkanes'!D$7:E$40,2,TRUE))/(vlookup(K19,'Kovats n-alkanes'!D$7:E$40,2,TRUE)-vlookup(J19,'Kovats n-alkanes'!D$7:E$40,2,TRUE))),I19))</f>
        <v>936.1285889</v>
      </c>
      <c r="M19" s="15">
        <v>1.0</v>
      </c>
      <c r="N19" s="1"/>
      <c r="O19" s="1"/>
    </row>
    <row r="20">
      <c r="A20" s="16">
        <f t="shared" si="2"/>
        <v>16</v>
      </c>
      <c r="B20" s="17" t="s">
        <v>30</v>
      </c>
      <c r="C20" s="18"/>
      <c r="D20" s="21"/>
      <c r="E20" s="18"/>
      <c r="F20" s="20">
        <v>8968874.32</v>
      </c>
      <c r="G20" s="21"/>
      <c r="H20" s="18"/>
      <c r="I20" s="20">
        <v>7.015</v>
      </c>
      <c r="J20" s="22">
        <f t="array" ref="J20">if(M20 = 1, iferror(index('Kovats n-alkanes'!B$7:B$40,match(I20,'Kovats n-alkanes'!C$7:C$40,1))),iferror(index('Kovats n-alkanes'!D$7:D$40,match(I20,'Kovats n-alkanes'!E$7:E$40,1))))</f>
        <v>9</v>
      </c>
      <c r="K20" s="23">
        <f t="shared" si="1"/>
        <v>10</v>
      </c>
      <c r="L20" s="24">
        <f>if(M20=1,iferror(100*(J20+(I20-vlookup(J20,'Kovats n-alkanes'!B$7:C$40,2,TRUE))/(vlookup(K20,'Kovats n-alkanes'!B$7:C$40,2,TRUE)-vlookup(J20,'Kovats n-alkanes'!B$7:C$40,2,TRUE))),I20),iferror(100*(J20+(I20-vlookup(J20,'Kovats n-alkanes'!D$7:E$40,2,TRUE))/(vlookup(K20,'Kovats n-alkanes'!D$7:E$40,2,TRUE)-vlookup(J20,'Kovats n-alkanes'!D$7:E$40,2,TRUE))),I20))</f>
        <v>952.8022801</v>
      </c>
      <c r="M20" s="15">
        <v>1.0</v>
      </c>
      <c r="N20" s="1"/>
      <c r="O20" s="1"/>
    </row>
    <row r="21">
      <c r="A21" s="16">
        <f t="shared" si="2"/>
        <v>17</v>
      </c>
      <c r="B21" s="17" t="s">
        <v>31</v>
      </c>
      <c r="C21" s="18"/>
      <c r="D21" s="21"/>
      <c r="E21" s="18"/>
      <c r="F21" s="20">
        <v>1.07481604E7</v>
      </c>
      <c r="G21" s="21"/>
      <c r="H21" s="18"/>
      <c r="I21" s="20">
        <v>7.084</v>
      </c>
      <c r="J21" s="22">
        <f t="array" ref="J21">if(M21 = 1, iferror(index('Kovats n-alkanes'!B$7:B$40,match(I21,'Kovats n-alkanes'!C$7:C$40,1))),iferror(index('Kovats n-alkanes'!D$7:D$40,match(I21,'Kovats n-alkanes'!E$7:E$40,1))))</f>
        <v>9</v>
      </c>
      <c r="K21" s="23">
        <f t="shared" si="1"/>
        <v>10</v>
      </c>
      <c r="L21" s="24">
        <f>if(M21=1,iferror(100*(J21+(I21-vlookup(J21,'Kovats n-alkanes'!B$7:C$40,2,TRUE))/(vlookup(K21,'Kovats n-alkanes'!B$7:C$40,2,TRUE)-vlookup(J21,'Kovats n-alkanes'!B$7:C$40,2,TRUE))),I21),iferror(100*(J21+(I21-vlookup(J21,'Kovats n-alkanes'!D$7:E$40,2,TRUE))/(vlookup(K21,'Kovats n-alkanes'!D$7:E$40,2,TRUE)-vlookup(J21,'Kovats n-alkanes'!D$7:E$40,2,TRUE))),I21))</f>
        <v>956.7970187</v>
      </c>
      <c r="M21" s="15">
        <v>1.0</v>
      </c>
      <c r="N21" s="1"/>
      <c r="O21" s="1"/>
    </row>
    <row r="22">
      <c r="A22" s="16">
        <f t="shared" si="2"/>
        <v>18</v>
      </c>
      <c r="B22" s="17" t="s">
        <v>32</v>
      </c>
      <c r="C22" s="18"/>
      <c r="D22" s="21"/>
      <c r="E22" s="18"/>
      <c r="F22" s="20">
        <v>6.880146202E7</v>
      </c>
      <c r="G22" s="21"/>
      <c r="H22" s="18"/>
      <c r="I22" s="20">
        <v>7.142</v>
      </c>
      <c r="J22" s="22">
        <f t="array" ref="J22">if(M22 = 1, iferror(index('Kovats n-alkanes'!B$7:B$40,match(I22,'Kovats n-alkanes'!C$7:C$40,1))),iferror(index('Kovats n-alkanes'!D$7:D$40,match(I22,'Kovats n-alkanes'!E$7:E$40,1))))</f>
        <v>9</v>
      </c>
      <c r="K22" s="23">
        <f t="shared" si="1"/>
        <v>10</v>
      </c>
      <c r="L22" s="24">
        <f>if(M22=1,iferror(100*(J22+(I22-vlookup(J22,'Kovats n-alkanes'!B$7:C$40,2,TRUE))/(vlookup(K22,'Kovats n-alkanes'!B$7:C$40,2,TRUE)-vlookup(J22,'Kovats n-alkanes'!B$7:C$40,2,TRUE))),I22),iferror(100*(J22+(I22-vlookup(J22,'Kovats n-alkanes'!D$7:E$40,2,TRUE))/(vlookup(K22,'Kovats n-alkanes'!D$7:E$40,2,TRUE)-vlookup(J22,'Kovats n-alkanes'!D$7:E$40,2,TRUE))),I22))</f>
        <v>960.1549148</v>
      </c>
      <c r="M22" s="15">
        <v>1.0</v>
      </c>
      <c r="N22" s="1"/>
      <c r="O22" s="1"/>
    </row>
    <row r="23">
      <c r="A23" s="16">
        <f t="shared" si="2"/>
        <v>19</v>
      </c>
      <c r="B23" s="17" t="s">
        <v>33</v>
      </c>
      <c r="C23" s="18"/>
      <c r="D23" s="21"/>
      <c r="E23" s="18"/>
      <c r="F23" s="20">
        <v>743622.34</v>
      </c>
      <c r="G23" s="21"/>
      <c r="H23" s="18"/>
      <c r="I23" s="25">
        <v>7.192</v>
      </c>
      <c r="J23" s="22">
        <f t="array" ref="J23">if(M23 = 1, iferror(index('Kovats n-alkanes'!B$7:B$40,match(I23,'Kovats n-alkanes'!C$7:C$40,1))),iferror(index('Kovats n-alkanes'!D$7:D$40,match(I23,'Kovats n-alkanes'!E$7:E$40,1))))</f>
        <v>9</v>
      </c>
      <c r="K23" s="23">
        <f t="shared" si="1"/>
        <v>10</v>
      </c>
      <c r="L23" s="24">
        <f>if(M23=1,iferror(100*(J23+(I23-vlookup(J23,'Kovats n-alkanes'!B$7:C$40,2,TRUE))/(vlookup(K23,'Kovats n-alkanes'!B$7:C$40,2,TRUE)-vlookup(J23,'Kovats n-alkanes'!B$7:C$40,2,TRUE))),I23),iferror(100*(J23+(I23-vlookup(J23,'Kovats n-alkanes'!D$7:E$40,2,TRUE))/(vlookup(K23,'Kovats n-alkanes'!D$7:E$40,2,TRUE)-vlookup(J23,'Kovats n-alkanes'!D$7:E$40,2,TRUE))),I23))</f>
        <v>963.0496529</v>
      </c>
      <c r="M23" s="15">
        <v>1.0</v>
      </c>
      <c r="N23" s="1"/>
      <c r="O23" s="1"/>
    </row>
    <row r="24">
      <c r="A24" s="16">
        <f t="shared" si="2"/>
        <v>20</v>
      </c>
      <c r="B24" s="17" t="s">
        <v>34</v>
      </c>
      <c r="C24" s="18"/>
      <c r="D24" s="21"/>
      <c r="E24" s="18"/>
      <c r="F24" s="20">
        <v>1.132243849E7</v>
      </c>
      <c r="G24" s="21"/>
      <c r="H24" s="18"/>
      <c r="I24" s="20">
        <v>7.27</v>
      </c>
      <c r="J24" s="22">
        <f t="array" ref="J24">if(M24 = 1, iferror(index('Kovats n-alkanes'!B$7:B$40,match(I24,'Kovats n-alkanes'!C$7:C$40,1))),iferror(index('Kovats n-alkanes'!D$7:D$40,match(I24,'Kovats n-alkanes'!E$7:E$40,1))))</f>
        <v>9</v>
      </c>
      <c r="K24" s="23">
        <f t="shared" si="1"/>
        <v>10</v>
      </c>
      <c r="L24" s="24">
        <f>if(M24=1,iferror(100*(J24+(I24-vlookup(J24,'Kovats n-alkanes'!B$7:C$40,2,TRUE))/(vlookup(K24,'Kovats n-alkanes'!B$7:C$40,2,TRUE)-vlookup(J24,'Kovats n-alkanes'!B$7:C$40,2,TRUE))),I24),iferror(100*(J24+(I24-vlookup(J24,'Kovats n-alkanes'!D$7:E$40,2,TRUE))/(vlookup(K24,'Kovats n-alkanes'!D$7:E$40,2,TRUE)-vlookup(J24,'Kovats n-alkanes'!D$7:E$40,2,TRUE))),I24))</f>
        <v>967.5654442</v>
      </c>
      <c r="M24" s="15">
        <v>1.0</v>
      </c>
      <c r="N24" s="1"/>
      <c r="O24" s="1"/>
    </row>
    <row r="25">
      <c r="A25" s="16">
        <f t="shared" si="2"/>
        <v>21</v>
      </c>
      <c r="B25" s="17" t="s">
        <v>35</v>
      </c>
      <c r="C25" s="19"/>
      <c r="D25" s="21"/>
      <c r="E25" s="18"/>
      <c r="F25" s="20">
        <v>3422068.07</v>
      </c>
      <c r="G25" s="21"/>
      <c r="H25" s="18"/>
      <c r="I25" s="20">
        <v>7.748</v>
      </c>
      <c r="J25" s="22">
        <f t="array" ref="J25">if(M25 = 1, iferror(index('Kovats n-alkanes'!B$7:B$40,match(I25,'Kovats n-alkanes'!C$7:C$40,1))),iferror(index('Kovats n-alkanes'!D$7:D$40,match(I25,'Kovats n-alkanes'!E$7:E$40,1))))</f>
        <v>9</v>
      </c>
      <c r="K25" s="23">
        <f t="shared" si="1"/>
        <v>10</v>
      </c>
      <c r="L25" s="24">
        <f>if(M25=1,iferror(100*(J25+(I25-vlookup(J25,'Kovats n-alkanes'!B$7:C$40,2,TRUE))/(vlookup(K25,'Kovats n-alkanes'!B$7:C$40,2,TRUE)-vlookup(J25,'Kovats n-alkanes'!B$7:C$40,2,TRUE))),I25),iferror(100*(J25+(I25-vlookup(J25,'Kovats n-alkanes'!D$7:E$40,2,TRUE))/(vlookup(K25,'Kovats n-alkanes'!D$7:E$40,2,TRUE)-vlookup(J25,'Kovats n-alkanes'!D$7:E$40,2,TRUE))),I25))</f>
        <v>995.2391401</v>
      </c>
      <c r="M25" s="15">
        <v>1.0</v>
      </c>
      <c r="N25" s="1"/>
      <c r="O25" s="1"/>
    </row>
    <row r="26">
      <c r="A26" s="16">
        <f t="shared" si="2"/>
        <v>22</v>
      </c>
      <c r="B26" s="17" t="s">
        <v>36</v>
      </c>
      <c r="C26" s="18"/>
      <c r="D26" s="21"/>
      <c r="E26" s="18"/>
      <c r="F26" s="20">
        <v>1.007205272E7</v>
      </c>
      <c r="G26" s="21"/>
      <c r="H26" s="18"/>
      <c r="I26" s="20">
        <v>8.052</v>
      </c>
      <c r="J26" s="22">
        <f t="array" ref="J26">if(M26 = 1, iferror(index('Kovats n-alkanes'!B$7:B$40,match(I26,'Kovats n-alkanes'!C$7:C$40,1))),iferror(index('Kovats n-alkanes'!D$7:D$40,match(I26,'Kovats n-alkanes'!E$7:E$40,1))))</f>
        <v>10</v>
      </c>
      <c r="K26" s="23">
        <f t="shared" si="1"/>
        <v>11</v>
      </c>
      <c r="L26" s="24">
        <f>if(M26=1,iferror(100*(J26+(I26-vlookup(J26,'Kovats n-alkanes'!B$7:C$40,2,TRUE))/(vlookup(K26,'Kovats n-alkanes'!B$7:C$40,2,TRUE)-vlookup(J26,'Kovats n-alkanes'!B$7:C$40,2,TRUE))),I26),iferror(100*(J26+(I26-vlookup(J26,'Kovats n-alkanes'!D$7:E$40,2,TRUE))/(vlookup(K26,'Kovats n-alkanes'!D$7:E$40,2,TRUE)-vlookup(J26,'Kovats n-alkanes'!D$7:E$40,2,TRUE))),I26))</f>
        <v>1011.291116</v>
      </c>
      <c r="M26" s="15">
        <v>1.0</v>
      </c>
      <c r="N26" s="1"/>
      <c r="O26" s="1"/>
    </row>
    <row r="27">
      <c r="A27" s="16">
        <f t="shared" si="2"/>
        <v>23</v>
      </c>
      <c r="B27" s="17" t="s">
        <v>37</v>
      </c>
      <c r="C27" s="18"/>
      <c r="D27" s="21"/>
      <c r="E27" s="18"/>
      <c r="F27" s="20">
        <v>1.666255644E7</v>
      </c>
      <c r="G27" s="21"/>
      <c r="H27" s="18"/>
      <c r="I27" s="20">
        <v>8.396</v>
      </c>
      <c r="J27" s="22">
        <f t="array" ref="J27">if(M27 = 1, iferror(index('Kovats n-alkanes'!B$7:B$40,match(I27,'Kovats n-alkanes'!C$7:C$40,1))),iferror(index('Kovats n-alkanes'!D$7:D$40,match(I27,'Kovats n-alkanes'!E$7:E$40,1))))</f>
        <v>10</v>
      </c>
      <c r="K27" s="23">
        <f t="shared" si="1"/>
        <v>11</v>
      </c>
      <c r="L27" s="24">
        <f>if(M27=1,iferror(100*(J27+(I27-vlookup(J27,'Kovats n-alkanes'!B$7:C$40,2,TRUE))/(vlookup(K27,'Kovats n-alkanes'!B$7:C$40,2,TRUE)-vlookup(J27,'Kovats n-alkanes'!B$7:C$40,2,TRUE))),I27),iferror(100*(J27+(I27-vlookup(J27,'Kovats n-alkanes'!D$7:E$40,2,TRUE))/(vlookup(K27,'Kovats n-alkanes'!D$7:E$40,2,TRUE)-vlookup(J27,'Kovats n-alkanes'!D$7:E$40,2,TRUE))),I27))</f>
        <v>1028.805642</v>
      </c>
      <c r="M27" s="15">
        <v>1.0</v>
      </c>
      <c r="N27" s="1"/>
      <c r="O27" s="1"/>
    </row>
    <row r="28">
      <c r="A28" s="16">
        <f t="shared" si="2"/>
        <v>24</v>
      </c>
      <c r="B28" s="17" t="s">
        <v>38</v>
      </c>
      <c r="C28" s="1"/>
      <c r="D28" s="27"/>
      <c r="E28" s="1"/>
      <c r="F28" s="20">
        <v>1.645059296E7</v>
      </c>
      <c r="G28" s="27"/>
      <c r="H28" s="1"/>
      <c r="I28" s="20">
        <v>8.517</v>
      </c>
      <c r="J28" s="22">
        <f t="array" ref="J28">if(M28 = 1, iferror(index('Kovats n-alkanes'!B$7:B$40,match(I28,'Kovats n-alkanes'!C$7:C$40,1))),iferror(index('Kovats n-alkanes'!D$7:D$40,match(I28,'Kovats n-alkanes'!E$7:E$40,1))))</f>
        <v>10</v>
      </c>
      <c r="K28" s="23">
        <f t="shared" si="1"/>
        <v>11</v>
      </c>
      <c r="L28" s="24">
        <f>if(M28=1,iferror(100*(J28+(I28-vlookup(J28,'Kovats n-alkanes'!B$7:C$40,2,TRUE))/(vlookup(K28,'Kovats n-alkanes'!B$7:C$40,2,TRUE)-vlookup(J28,'Kovats n-alkanes'!B$7:C$40,2,TRUE))),I28),iferror(100*(J28+(I28-vlookup(J28,'Kovats n-alkanes'!D$7:E$40,2,TRUE))/(vlookup(K28,'Kovats n-alkanes'!D$7:E$40,2,TRUE)-vlookup(J28,'Kovats n-alkanes'!D$7:E$40,2,TRUE))),I28))</f>
        <v>1034.966274</v>
      </c>
      <c r="M28" s="15">
        <v>1.0</v>
      </c>
      <c r="N28" s="1"/>
      <c r="O28" s="1"/>
    </row>
    <row r="29">
      <c r="A29" s="16">
        <f t="shared" si="2"/>
        <v>25</v>
      </c>
      <c r="B29" s="17" t="s">
        <v>39</v>
      </c>
      <c r="C29" s="1"/>
      <c r="D29" s="27"/>
      <c r="E29" s="1"/>
      <c r="F29" s="20">
        <v>2.512645722E7</v>
      </c>
      <c r="G29" s="27"/>
      <c r="H29" s="1"/>
      <c r="I29" s="20">
        <v>8.556</v>
      </c>
      <c r="J29" s="22">
        <f t="array" ref="J29">if(M29 = 1, iferror(index('Kovats n-alkanes'!B$7:B$40,match(I29,'Kovats n-alkanes'!C$7:C$40,1))),iferror(index('Kovats n-alkanes'!D$7:D$40,match(I29,'Kovats n-alkanes'!E$7:E$40,1))))</f>
        <v>10</v>
      </c>
      <c r="K29" s="23">
        <f t="shared" si="1"/>
        <v>11</v>
      </c>
      <c r="L29" s="24">
        <f>if(M29=1,iferror(100*(J29+(I29-vlookup(J29,'Kovats n-alkanes'!B$7:C$40,2,TRUE))/(vlookup(K29,'Kovats n-alkanes'!B$7:C$40,2,TRUE)-vlookup(J29,'Kovats n-alkanes'!B$7:C$40,2,TRUE))),I29),iferror(100*(J29+(I29-vlookup(J29,'Kovats n-alkanes'!D$7:E$40,2,TRUE))/(vlookup(K29,'Kovats n-alkanes'!D$7:E$40,2,TRUE)-vlookup(J29,'Kovats n-alkanes'!D$7:E$40,2,TRUE))),I29))</f>
        <v>1036.951933</v>
      </c>
      <c r="M29" s="15">
        <v>1.0</v>
      </c>
      <c r="N29" s="1"/>
      <c r="O29" s="1"/>
    </row>
    <row r="30">
      <c r="A30" s="16">
        <f t="shared" si="2"/>
        <v>26</v>
      </c>
      <c r="B30" s="17" t="s">
        <v>40</v>
      </c>
      <c r="C30" s="1"/>
      <c r="D30" s="27"/>
      <c r="E30" s="1"/>
      <c r="F30" s="20">
        <v>921463.77</v>
      </c>
      <c r="G30" s="27"/>
      <c r="H30" s="1"/>
      <c r="I30" s="20">
        <v>8.736</v>
      </c>
      <c r="J30" s="22">
        <f t="array" ref="J30">if(M30 = 1, iferror(index('Kovats n-alkanes'!B$7:B$40,match(I30,'Kovats n-alkanes'!C$7:C$40,1))),iferror(index('Kovats n-alkanes'!D$7:D$40,match(I30,'Kovats n-alkanes'!E$7:E$40,1))))</f>
        <v>10</v>
      </c>
      <c r="K30" s="23">
        <f t="shared" si="1"/>
        <v>11</v>
      </c>
      <c r="L30" s="24">
        <f>if(M30=1,iferror(100*(J30+(I30-vlookup(J30,'Kovats n-alkanes'!B$7:C$40,2,TRUE))/(vlookup(K30,'Kovats n-alkanes'!B$7:C$40,2,TRUE)-vlookup(J30,'Kovats n-alkanes'!B$7:C$40,2,TRUE))),I30),iferror(100*(J30+(I30-vlookup(J30,'Kovats n-alkanes'!D$7:E$40,2,TRUE))/(vlookup(K30,'Kovats n-alkanes'!D$7:E$40,2,TRUE)-vlookup(J30,'Kovats n-alkanes'!D$7:E$40,2,TRUE))),I30))</f>
        <v>1046.11651</v>
      </c>
      <c r="M30" s="15">
        <v>1.0</v>
      </c>
      <c r="N30" s="1"/>
      <c r="O30" s="1"/>
    </row>
    <row r="31">
      <c r="A31" s="16">
        <f t="shared" si="2"/>
        <v>27</v>
      </c>
      <c r="B31" s="17" t="s">
        <v>41</v>
      </c>
      <c r="C31" s="1"/>
      <c r="D31" s="27"/>
      <c r="E31" s="1"/>
      <c r="F31" s="20">
        <v>3.096901811E7</v>
      </c>
      <c r="G31" s="27"/>
      <c r="H31" s="1"/>
      <c r="I31" s="20">
        <v>8.857</v>
      </c>
      <c r="J31" s="22">
        <f t="array" ref="J31">if(M31 = 1, iferror(index('Kovats n-alkanes'!B$7:B$40,match(I31,'Kovats n-alkanes'!C$7:C$40,1))),iferror(index('Kovats n-alkanes'!D$7:D$40,match(I31,'Kovats n-alkanes'!E$7:E$40,1))))</f>
        <v>10</v>
      </c>
      <c r="K31" s="23">
        <f t="shared" si="1"/>
        <v>11</v>
      </c>
      <c r="L31" s="24">
        <f>if(M31=1,iferror(100*(J31+(I31-vlookup(J31,'Kovats n-alkanes'!B$7:C$40,2,TRUE))/(vlookup(K31,'Kovats n-alkanes'!B$7:C$40,2,TRUE)-vlookup(J31,'Kovats n-alkanes'!B$7:C$40,2,TRUE))),I31),iferror(100*(J31+(I31-vlookup(J31,'Kovats n-alkanes'!D$7:E$40,2,TRUE))/(vlookup(K31,'Kovats n-alkanes'!D$7:E$40,2,TRUE)-vlookup(J31,'Kovats n-alkanes'!D$7:E$40,2,TRUE))),I31))</f>
        <v>1052.277143</v>
      </c>
      <c r="M31" s="15">
        <v>1.0</v>
      </c>
      <c r="N31" s="1"/>
      <c r="O31" s="1"/>
    </row>
    <row r="32">
      <c r="A32" s="16">
        <f t="shared" si="2"/>
        <v>28</v>
      </c>
      <c r="B32" s="17" t="s">
        <v>42</v>
      </c>
      <c r="C32" s="1"/>
      <c r="D32" s="27"/>
      <c r="E32" s="1"/>
      <c r="F32" s="20">
        <v>1.26441114E7</v>
      </c>
      <c r="G32" s="1"/>
      <c r="H32" s="1"/>
      <c r="I32" s="20">
        <v>9.116</v>
      </c>
      <c r="J32" s="22">
        <f t="array" ref="J32">if(M32 = 1, iferror(index('Kovats n-alkanes'!B$7:B$40,match(I32,'Kovats n-alkanes'!C$7:C$40,1))),iferror(index('Kovats n-alkanes'!D$7:D$40,match(I32,'Kovats n-alkanes'!E$7:E$40,1))))</f>
        <v>10</v>
      </c>
      <c r="K32" s="23">
        <f t="shared" si="1"/>
        <v>11</v>
      </c>
      <c r="L32" s="24">
        <f>if(M32=1,iferror(100*(J32+(I32-vlookup(J32,'Kovats n-alkanes'!B$7:C$40,2,TRUE))/(vlookup(K32,'Kovats n-alkanes'!B$7:C$40,2,TRUE)-vlookup(J32,'Kovats n-alkanes'!B$7:C$40,2,TRUE))),I32),iferror(100*(J32+(I32-vlookup(J32,'Kovats n-alkanes'!D$7:E$40,2,TRUE))/(vlookup(K32,'Kovats n-alkanes'!D$7:E$40,2,TRUE)-vlookup(J32,'Kovats n-alkanes'!D$7:E$40,2,TRUE))),I32))</f>
        <v>1065.463952</v>
      </c>
      <c r="M32" s="15">
        <v>1.0</v>
      </c>
      <c r="N32" s="1"/>
      <c r="O32" s="1"/>
    </row>
    <row r="33">
      <c r="A33" s="16">
        <f t="shared" si="2"/>
        <v>29</v>
      </c>
      <c r="B33" s="17" t="s">
        <v>43</v>
      </c>
      <c r="C33" s="1"/>
      <c r="D33" s="27"/>
      <c r="E33" s="1"/>
      <c r="F33" s="20">
        <v>2398820.66</v>
      </c>
      <c r="G33" s="27"/>
      <c r="H33" s="1"/>
      <c r="I33" s="20">
        <v>9.437</v>
      </c>
      <c r="J33" s="22">
        <f t="array" ref="J33">if(M33 = 1, iferror(index('Kovats n-alkanes'!B$7:B$40,match(I33,'Kovats n-alkanes'!C$7:C$40,1))),iferror(index('Kovats n-alkanes'!D$7:D$40,match(I33,'Kovats n-alkanes'!E$7:E$40,1))))</f>
        <v>10</v>
      </c>
      <c r="K33" s="23">
        <f t="shared" si="1"/>
        <v>11</v>
      </c>
      <c r="L33" s="24">
        <f>if(M33=1,iferror(100*(J33+(I33-vlookup(J33,'Kovats n-alkanes'!B$7:C$40,2,TRUE))/(vlookup(K33,'Kovats n-alkanes'!B$7:C$40,2,TRUE)-vlookup(J33,'Kovats n-alkanes'!B$7:C$40,2,TRUE))),I33),iferror(100*(J33+(I33-vlookup(J33,'Kovats n-alkanes'!D$7:E$40,2,TRUE))/(vlookup(K33,'Kovats n-alkanes'!D$7:E$40,2,TRUE)-vlookup(J33,'Kovats n-alkanes'!D$7:E$40,2,TRUE))),I33))</f>
        <v>1081.807448</v>
      </c>
      <c r="M33" s="15">
        <v>1.0</v>
      </c>
      <c r="N33" s="1"/>
      <c r="O33" s="1"/>
    </row>
    <row r="34">
      <c r="A34" s="16">
        <f t="shared" si="2"/>
        <v>30</v>
      </c>
      <c r="B34" s="17" t="s">
        <v>44</v>
      </c>
      <c r="C34" s="1"/>
      <c r="D34" s="27"/>
      <c r="E34" s="1"/>
      <c r="F34" s="20">
        <v>2.687832603E7</v>
      </c>
      <c r="G34" s="27"/>
      <c r="H34" s="1"/>
      <c r="I34" s="20">
        <v>9.558</v>
      </c>
      <c r="J34" s="22">
        <f t="array" ref="J34">if(M34 = 1, iferror(index('Kovats n-alkanes'!B$7:B$40,match(I34,'Kovats n-alkanes'!C$7:C$40,1))),iferror(index('Kovats n-alkanes'!D$7:D$40,match(I34,'Kovats n-alkanes'!E$7:E$40,1))))</f>
        <v>10</v>
      </c>
      <c r="K34" s="23">
        <f t="shared" si="1"/>
        <v>11</v>
      </c>
      <c r="L34" s="24">
        <f>if(M34=1,iferror(100*(J34+(I34-vlookup(J34,'Kovats n-alkanes'!B$7:C$40,2,TRUE))/(vlookup(K34,'Kovats n-alkanes'!B$7:C$40,2,TRUE)-vlookup(J34,'Kovats n-alkanes'!B$7:C$40,2,TRUE))),I34),iferror(100*(J34+(I34-vlookup(J34,'Kovats n-alkanes'!D$7:E$40,2,TRUE))/(vlookup(K34,'Kovats n-alkanes'!D$7:E$40,2,TRUE)-vlookup(J34,'Kovats n-alkanes'!D$7:E$40,2,TRUE))),I34))</f>
        <v>1087.968081</v>
      </c>
      <c r="M34" s="15">
        <v>1.0</v>
      </c>
      <c r="N34" s="1"/>
      <c r="O34" s="1"/>
    </row>
    <row r="35">
      <c r="A35" s="16">
        <f t="shared" si="2"/>
        <v>31</v>
      </c>
      <c r="B35" s="17" t="s">
        <v>45</v>
      </c>
      <c r="C35" s="1"/>
      <c r="D35" s="27"/>
      <c r="E35" s="1"/>
      <c r="F35" s="20">
        <v>2.795180843E7</v>
      </c>
      <c r="G35" s="1"/>
      <c r="H35" s="1"/>
      <c r="I35" s="20">
        <v>9.692</v>
      </c>
      <c r="J35" s="22">
        <f t="array" ref="J35">if(M35 = 1, iferror(index('Kovats n-alkanes'!B$7:B$40,match(I35,'Kovats n-alkanes'!C$7:C$40,1))),iferror(index('Kovats n-alkanes'!D$7:D$40,match(I35,'Kovats n-alkanes'!E$7:E$40,1))))</f>
        <v>10</v>
      </c>
      <c r="K35" s="23">
        <f t="shared" si="1"/>
        <v>11</v>
      </c>
      <c r="L35" s="24">
        <f>if(M35=1,iferror(100*(J35+(I35-vlookup(J35,'Kovats n-alkanes'!B$7:C$40,2,TRUE))/(vlookup(K35,'Kovats n-alkanes'!B$7:C$40,2,TRUE)-vlookup(J35,'Kovats n-alkanes'!B$7:C$40,2,TRUE))),I35),iferror(100*(J35+(I35-vlookup(J35,'Kovats n-alkanes'!D$7:E$40,2,TRUE))/(vlookup(K35,'Kovats n-alkanes'!D$7:E$40,2,TRUE)-vlookup(J35,'Kovats n-alkanes'!D$7:E$40,2,TRUE))),I35))</f>
        <v>1094.7906</v>
      </c>
      <c r="M35" s="15">
        <v>1.0</v>
      </c>
      <c r="N35" s="1"/>
      <c r="O35" s="1"/>
    </row>
    <row r="36">
      <c r="A36" s="16">
        <f t="shared" si="2"/>
        <v>32</v>
      </c>
      <c r="B36" s="17" t="s">
        <v>46</v>
      </c>
      <c r="C36" s="1"/>
      <c r="D36" s="27"/>
      <c r="E36" s="1"/>
      <c r="F36" s="20">
        <v>3.001931291E7</v>
      </c>
      <c r="G36" s="1"/>
      <c r="H36" s="1"/>
      <c r="I36" s="20">
        <v>10.847</v>
      </c>
      <c r="J36" s="22">
        <f t="array" ref="J36">if(M36 = 1, iferror(index('Kovats n-alkanes'!B$7:B$40,match(I36,'Kovats n-alkanes'!C$7:C$40,1))),iferror(index('Kovats n-alkanes'!D$7:D$40,match(I36,'Kovats n-alkanes'!E$7:E$40,1))))</f>
        <v>11</v>
      </c>
      <c r="K36" s="23">
        <f t="shared" si="1"/>
        <v>12</v>
      </c>
      <c r="L36" s="24">
        <f>if(M36=1,iferror(100*(J36+(I36-vlookup(J36,'Kovats n-alkanes'!B$7:C$40,2,TRUE))/(vlookup(K36,'Kovats n-alkanes'!B$7:C$40,2,TRUE)-vlookup(J36,'Kovats n-alkanes'!B$7:C$40,2,TRUE))),I36),iferror(100*(J36+(I36-vlookup(J36,'Kovats n-alkanes'!D$7:E$40,2,TRUE))/(vlookup(K36,'Kovats n-alkanes'!D$7:E$40,2,TRUE)-vlookup(J36,'Kovats n-alkanes'!D$7:E$40,2,TRUE))),I36))</f>
        <v>1154.485767</v>
      </c>
      <c r="M36" s="15">
        <v>1.0</v>
      </c>
      <c r="N36" s="1"/>
      <c r="O36" s="1"/>
    </row>
    <row r="37">
      <c r="A37" s="16">
        <f t="shared" si="2"/>
        <v>33</v>
      </c>
      <c r="B37" s="17" t="s">
        <v>47</v>
      </c>
      <c r="C37" s="1"/>
      <c r="D37" s="27"/>
      <c r="E37" s="1"/>
      <c r="F37" s="20">
        <v>3401202.84</v>
      </c>
      <c r="G37" s="1"/>
      <c r="H37" s="1"/>
      <c r="I37" s="20">
        <v>11.414</v>
      </c>
      <c r="J37" s="22">
        <f t="array" ref="J37">if(M37 = 1, iferror(index('Kovats n-alkanes'!B$7:B$40,match(I37,'Kovats n-alkanes'!C$7:C$40,1))),iferror(index('Kovats n-alkanes'!D$7:D$40,match(I37,'Kovats n-alkanes'!E$7:E$40,1))))</f>
        <v>11</v>
      </c>
      <c r="K37" s="23">
        <f t="shared" si="1"/>
        <v>12</v>
      </c>
      <c r="L37" s="24">
        <f>if(M37=1,iferror(100*(J37+(I37-vlookup(J37,'Kovats n-alkanes'!B$7:C$40,2,TRUE))/(vlookup(K37,'Kovats n-alkanes'!B$7:C$40,2,TRUE)-vlookup(J37,'Kovats n-alkanes'!B$7:C$40,2,TRUE))),I37),iferror(100*(J37+(I37-vlookup(J37,'Kovats n-alkanes'!D$7:E$40,2,TRUE))/(vlookup(K37,'Kovats n-alkanes'!D$7:E$40,2,TRUE)-vlookup(J37,'Kovats n-alkanes'!D$7:E$40,2,TRUE))),I37))</f>
        <v>1183.833092</v>
      </c>
      <c r="M37" s="15">
        <v>1.0</v>
      </c>
      <c r="N37" s="1"/>
      <c r="O37" s="1"/>
    </row>
    <row r="38">
      <c r="A38" s="16">
        <f t="shared" si="2"/>
        <v>34</v>
      </c>
      <c r="B38" s="17" t="s">
        <v>48</v>
      </c>
      <c r="C38" s="1"/>
      <c r="D38" s="1"/>
      <c r="E38" s="1"/>
      <c r="F38" s="20">
        <v>7438594.75</v>
      </c>
      <c r="G38" s="1"/>
      <c r="H38" s="1"/>
      <c r="I38" s="20">
        <v>11.715</v>
      </c>
      <c r="J38" s="22">
        <f t="array" ref="J38">if(M38 = 1, iferror(index('Kovats n-alkanes'!B$7:B$40,match(I38,'Kovats n-alkanes'!C$7:C$40,1))),iferror(index('Kovats n-alkanes'!D$7:D$40,match(I38,'Kovats n-alkanes'!E$7:E$40,1))))</f>
        <v>11</v>
      </c>
      <c r="K38" s="23">
        <f t="shared" si="1"/>
        <v>12</v>
      </c>
      <c r="L38" s="24">
        <f>if(M38=1,iferror(100*(J38+(I38-vlookup(J38,'Kovats n-alkanes'!B$7:C$40,2,TRUE))/(vlookup(K38,'Kovats n-alkanes'!B$7:C$40,2,TRUE)-vlookup(J38,'Kovats n-alkanes'!B$7:C$40,2,TRUE))),I38),iferror(100*(J38+(I38-vlookup(J38,'Kovats n-alkanes'!D$7:E$40,2,TRUE))/(vlookup(K38,'Kovats n-alkanes'!D$7:E$40,2,TRUE)-vlookup(J38,'Kovats n-alkanes'!D$7:E$40,2,TRUE))),I38))</f>
        <v>1199.412536</v>
      </c>
      <c r="M38" s="15">
        <v>1.0</v>
      </c>
      <c r="N38" s="1"/>
      <c r="O38" s="1"/>
    </row>
    <row r="39">
      <c r="A39" s="16">
        <f t="shared" si="2"/>
        <v>35</v>
      </c>
      <c r="B39" s="17" t="s">
        <v>49</v>
      </c>
      <c r="C39" s="1"/>
      <c r="D39" s="28"/>
      <c r="E39" s="1"/>
      <c r="F39" s="20">
        <v>7161723.84</v>
      </c>
      <c r="G39" s="1"/>
      <c r="H39" s="1"/>
      <c r="I39" s="20">
        <v>12.101</v>
      </c>
      <c r="J39" s="22">
        <f t="array" ref="J39">if(M39 = 1, iferror(index('Kovats n-alkanes'!B$7:B$40,match(I39,'Kovats n-alkanes'!C$7:C$40,1))),iferror(index('Kovats n-alkanes'!D$7:D$40,match(I39,'Kovats n-alkanes'!E$7:E$40,1))))</f>
        <v>12</v>
      </c>
      <c r="K39" s="23">
        <f t="shared" si="1"/>
        <v>13</v>
      </c>
      <c r="L39" s="24">
        <f>if(M39=1,iferror(100*(J39+(I39-vlookup(J39,'Kovats n-alkanes'!B$7:C$40,2,TRUE))/(vlookup(K39,'Kovats n-alkanes'!B$7:C$40,2,TRUE)-vlookup(J39,'Kovats n-alkanes'!B$7:C$40,2,TRUE))),I39),iferror(100*(J39+(I39-vlookup(J39,'Kovats n-alkanes'!D$7:E$40,2,TRUE))/(vlookup(K39,'Kovats n-alkanes'!D$7:E$40,2,TRUE)-vlookup(J39,'Kovats n-alkanes'!D$7:E$40,2,TRUE))),I39))</f>
        <v>1219.503817</v>
      </c>
      <c r="M39" s="15">
        <v>1.0</v>
      </c>
      <c r="N39" s="1"/>
      <c r="O39" s="1"/>
    </row>
    <row r="40">
      <c r="A40" s="16">
        <f t="shared" si="2"/>
        <v>36</v>
      </c>
      <c r="B40" s="17" t="s">
        <v>50</v>
      </c>
      <c r="C40" s="1"/>
      <c r="D40" s="29"/>
      <c r="E40" s="1"/>
      <c r="F40" s="20">
        <v>2.389665605E7</v>
      </c>
      <c r="G40" s="1"/>
      <c r="H40" s="1"/>
      <c r="I40" s="20">
        <v>12.294</v>
      </c>
      <c r="J40" s="22">
        <f t="array" ref="J40">if(M40 = 1, iferror(index('Kovats n-alkanes'!B$7:B$40,match(I40,'Kovats n-alkanes'!C$7:C$40,1))),iferror(index('Kovats n-alkanes'!D$7:D$40,match(I40,'Kovats n-alkanes'!E$7:E$40,1))))</f>
        <v>12</v>
      </c>
      <c r="K40" s="23">
        <f t="shared" si="1"/>
        <v>13</v>
      </c>
      <c r="L40" s="24">
        <f>if(M40=1,iferror(100*(J40+(I40-vlookup(J40,'Kovats n-alkanes'!B$7:C$40,2,TRUE))/(vlookup(K40,'Kovats n-alkanes'!B$7:C$40,2,TRUE)-vlookup(J40,'Kovats n-alkanes'!B$7:C$40,2,TRUE))),I40),iferror(100*(J40+(I40-vlookup(J40,'Kovats n-alkanes'!D$7:E$40,2,TRUE))/(vlookup(K40,'Kovats n-alkanes'!D$7:E$40,2,TRUE)-vlookup(J40,'Kovats n-alkanes'!D$7:E$40,2,TRUE))),I40))</f>
        <v>1229.55116</v>
      </c>
      <c r="M40" s="15">
        <v>1.0</v>
      </c>
      <c r="N40" s="1"/>
      <c r="O40" s="1"/>
    </row>
    <row r="41">
      <c r="A41" s="16">
        <f t="shared" si="2"/>
        <v>37</v>
      </c>
      <c r="B41" s="17" t="s">
        <v>51</v>
      </c>
      <c r="C41" s="1"/>
      <c r="D41" s="1"/>
      <c r="E41" s="1"/>
      <c r="F41" s="20">
        <v>6.412078692E7</v>
      </c>
      <c r="G41" s="1"/>
      <c r="H41" s="1"/>
      <c r="I41" s="20">
        <v>12.749</v>
      </c>
      <c r="J41" s="22">
        <f t="array" ref="J41">if(M41 = 1, iferror(index('Kovats n-alkanes'!B$7:B$40,match(I41,'Kovats n-alkanes'!C$7:C$40,1))),iferror(index('Kovats n-alkanes'!D$7:D$40,match(I41,'Kovats n-alkanes'!E$7:E$40,1))))</f>
        <v>12</v>
      </c>
      <c r="K41" s="23">
        <f t="shared" si="1"/>
        <v>13</v>
      </c>
      <c r="L41" s="24">
        <f>if(M41=1,iferror(100*(J41+(I41-vlookup(J41,'Kovats n-alkanes'!B$7:C$40,2,TRUE))/(vlookup(K41,'Kovats n-alkanes'!B$7:C$40,2,TRUE)-vlookup(J41,'Kovats n-alkanes'!B$7:C$40,2,TRUE))),I41),iferror(100*(J41+(I41-vlookup(J41,'Kovats n-alkanes'!D$7:E$40,2,TRUE))/(vlookup(K41,'Kovats n-alkanes'!D$7:E$40,2,TRUE)-vlookup(J41,'Kovats n-alkanes'!D$7:E$40,2,TRUE))),I41))</f>
        <v>1253.237899</v>
      </c>
      <c r="M41" s="15">
        <v>1.0</v>
      </c>
      <c r="N41" s="1"/>
      <c r="O41" s="1"/>
    </row>
    <row r="42">
      <c r="A42" s="16">
        <f t="shared" si="2"/>
        <v>38</v>
      </c>
      <c r="B42" s="17" t="s">
        <v>52</v>
      </c>
      <c r="C42" s="1"/>
      <c r="D42" s="29"/>
      <c r="E42" s="1"/>
      <c r="F42" s="20">
        <v>8200561.66</v>
      </c>
      <c r="G42" s="1"/>
      <c r="H42" s="1"/>
      <c r="I42" s="20">
        <v>13.145</v>
      </c>
      <c r="J42" s="22">
        <f t="array" ref="J42">if(M42 = 1, iferror(index('Kovats n-alkanes'!B$7:B$40,match(I42,'Kovats n-alkanes'!C$7:C$40,1))),iferror(index('Kovats n-alkanes'!D$7:D$40,match(I42,'Kovats n-alkanes'!E$7:E$40,1))))</f>
        <v>12</v>
      </c>
      <c r="K42" s="23">
        <f t="shared" si="1"/>
        <v>13</v>
      </c>
      <c r="L42" s="24">
        <f>if(M42=1,iferror(100*(J42+(I42-vlookup(J42,'Kovats n-alkanes'!B$7:C$40,2,TRUE))/(vlookup(K42,'Kovats n-alkanes'!B$7:C$40,2,TRUE)-vlookup(J42,'Kovats n-alkanes'!B$7:C$40,2,TRUE))),I42),iferror(100*(J42+(I42-vlookup(J42,'Kovats n-alkanes'!D$7:E$40,2,TRUE))/(vlookup(K42,'Kovats n-alkanes'!D$7:E$40,2,TRUE)-vlookup(J42,'Kovats n-alkanes'!D$7:E$40,2,TRUE))),I42))</f>
        <v>1273.853171</v>
      </c>
      <c r="M42" s="15">
        <v>1.0</v>
      </c>
      <c r="N42" s="1"/>
      <c r="O42" s="1"/>
    </row>
    <row r="43">
      <c r="A43" s="16">
        <f t="shared" si="2"/>
        <v>39</v>
      </c>
      <c r="B43" s="17" t="s">
        <v>53</v>
      </c>
      <c r="C43" s="1"/>
      <c r="D43" s="1"/>
      <c r="E43" s="1"/>
      <c r="F43" s="20">
        <v>1.000996981E8</v>
      </c>
      <c r="G43" s="1"/>
      <c r="H43" s="1"/>
      <c r="I43" s="20">
        <v>13.541</v>
      </c>
      <c r="J43" s="22">
        <f t="array" ref="J43">if(M43 = 1, iferror(index('Kovats n-alkanes'!B$7:B$40,match(I43,'Kovats n-alkanes'!C$7:C$40,1))),iferror(index('Kovats n-alkanes'!D$7:D$40,match(I43,'Kovats n-alkanes'!E$7:E$40,1))))</f>
        <v>12</v>
      </c>
      <c r="K43" s="23">
        <f t="shared" si="1"/>
        <v>13</v>
      </c>
      <c r="L43" s="24">
        <f>if(M43=1,iferror(100*(J43+(I43-vlookup(J43,'Kovats n-alkanes'!B$7:C$40,2,TRUE))/(vlookup(K43,'Kovats n-alkanes'!B$7:C$40,2,TRUE)-vlookup(J43,'Kovats n-alkanes'!B$7:C$40,2,TRUE))),I43),iferror(100*(J43+(I43-vlookup(J43,'Kovats n-alkanes'!D$7:E$40,2,TRUE))/(vlookup(K43,'Kovats n-alkanes'!D$7:E$40,2,TRUE)-vlookup(J43,'Kovats n-alkanes'!D$7:E$40,2,TRUE))),I43))</f>
        <v>1294.468444</v>
      </c>
      <c r="M43" s="15">
        <v>1.0</v>
      </c>
      <c r="N43" s="1"/>
      <c r="O43" s="1"/>
    </row>
    <row r="44">
      <c r="A44" s="16">
        <f t="shared" si="2"/>
        <v>40</v>
      </c>
      <c r="B44" s="17" t="s">
        <v>54</v>
      </c>
      <c r="C44" s="1"/>
      <c r="D44" s="27"/>
      <c r="E44" s="1"/>
      <c r="F44" s="20">
        <v>2570451.46</v>
      </c>
      <c r="G44" s="1"/>
      <c r="H44" s="1"/>
      <c r="I44" s="20">
        <v>13.862</v>
      </c>
      <c r="J44" s="22">
        <f t="array" ref="J44">if(M44 = 1, iferror(index('Kovats n-alkanes'!B$7:B$40,match(I44,'Kovats n-alkanes'!C$7:C$40,1))),iferror(index('Kovats n-alkanes'!D$7:D$40,match(I44,'Kovats n-alkanes'!E$7:E$40,1))))</f>
        <v>13</v>
      </c>
      <c r="K44" s="23">
        <f t="shared" si="1"/>
        <v>14</v>
      </c>
      <c r="L44" s="24">
        <f>if(M44=1,iferror(100*(J44+(I44-vlookup(J44,'Kovats n-alkanes'!B$7:C$40,2,TRUE))/(vlookup(K44,'Kovats n-alkanes'!B$7:C$40,2,TRUE)-vlookup(J44,'Kovats n-alkanes'!B$7:C$40,2,TRUE))),I44),iferror(100*(J44+(I44-vlookup(J44,'Kovats n-alkanes'!D$7:E$40,2,TRUE))/(vlookup(K44,'Kovats n-alkanes'!D$7:E$40,2,TRUE)-vlookup(J44,'Kovats n-alkanes'!D$7:E$40,2,TRUE))),I44))</f>
        <v>1312.081693</v>
      </c>
      <c r="M44" s="15">
        <v>1.0</v>
      </c>
      <c r="N44" s="1"/>
      <c r="O44" s="1"/>
    </row>
    <row r="45">
      <c r="A45" s="16">
        <f t="shared" si="2"/>
        <v>41</v>
      </c>
      <c r="B45" s="17" t="s">
        <v>55</v>
      </c>
      <c r="C45" s="1"/>
      <c r="D45" s="28"/>
      <c r="E45" s="1"/>
      <c r="F45" s="20">
        <v>2074573.27</v>
      </c>
      <c r="G45" s="1"/>
      <c r="H45" s="1"/>
      <c r="I45" s="20">
        <v>13.937</v>
      </c>
      <c r="J45" s="22">
        <f t="array" ref="J45">if(M45 = 1, iferror(index('Kovats n-alkanes'!B$7:B$40,match(I45,'Kovats n-alkanes'!C$7:C$40,1))),iferror(index('Kovats n-alkanes'!D$7:D$40,match(I45,'Kovats n-alkanes'!E$7:E$40,1))))</f>
        <v>13</v>
      </c>
      <c r="K45" s="23">
        <f t="shared" si="1"/>
        <v>14</v>
      </c>
      <c r="L45" s="24">
        <f>if(M45=1,iferror(100*(J45+(I45-vlookup(J45,'Kovats n-alkanes'!B$7:C$40,2,TRUE))/(vlookup(K45,'Kovats n-alkanes'!B$7:C$40,2,TRUE)-vlookup(J45,'Kovats n-alkanes'!B$7:C$40,2,TRUE))),I45),iferror(100*(J45+(I45-vlookup(J45,'Kovats n-alkanes'!D$7:E$40,2,TRUE))/(vlookup(K45,'Kovats n-alkanes'!D$7:E$40,2,TRUE)-vlookup(J45,'Kovats n-alkanes'!D$7:E$40,2,TRUE))),I45))</f>
        <v>1316.301261</v>
      </c>
      <c r="M45" s="15">
        <v>1.0</v>
      </c>
      <c r="N45" s="1"/>
      <c r="O45" s="1"/>
    </row>
    <row r="46">
      <c r="A46" s="16" t="str">
        <f t="shared" si="2"/>
        <v/>
      </c>
      <c r="B46" s="29"/>
      <c r="C46" s="1"/>
      <c r="D46" s="29"/>
      <c r="E46" s="1"/>
      <c r="F46" s="29"/>
      <c r="G46" s="1"/>
      <c r="H46" s="1"/>
      <c r="I46" s="30"/>
      <c r="J46" s="22" t="str">
        <f t="array" ref="J46">if(M46 = 1, iferror(index('Kovats n-alkanes'!B$7:B$40,match(I46,'Kovats n-alkanes'!C$7:C$40,1))),iferror(index('Kovats n-alkanes'!D$7:D$40,match(I46,'Kovats n-alkanes'!E$7:E$40,1))))</f>
        <v/>
      </c>
      <c r="K46" s="23" t="str">
        <f t="shared" si="1"/>
        <v/>
      </c>
      <c r="L46" s="24" t="str">
        <f>if(M46=1,iferror(100*(J46+(I46-vlookup(J46,'Kovats n-alkanes'!B$7:C$40,2,TRUE))/(vlookup(K46,'Kovats n-alkanes'!B$7:C$40,2,TRUE)-vlookup(J46,'Kovats n-alkanes'!B$7:C$40,2,TRUE))),I46),iferror(100*(J46+(I46-vlookup(J46,'Kovats n-alkanes'!D$7:E$40,2,TRUE))/(vlookup(K46,'Kovats n-alkanes'!D$7:E$40,2,TRUE)-vlookup(J46,'Kovats n-alkanes'!D$7:E$40,2,TRUE))),I46))</f>
        <v/>
      </c>
      <c r="M46" s="15">
        <v>1.0</v>
      </c>
      <c r="N46" s="1"/>
      <c r="O46" s="1"/>
    </row>
    <row r="47">
      <c r="A47" s="16" t="str">
        <f t="shared" si="2"/>
        <v/>
      </c>
      <c r="B47" s="29"/>
      <c r="C47" s="1"/>
      <c r="D47" s="27"/>
      <c r="E47" s="1"/>
      <c r="F47" s="29"/>
      <c r="G47" s="1"/>
      <c r="H47" s="1"/>
      <c r="I47" s="30"/>
      <c r="J47" s="22" t="str">
        <f t="array" ref="J47">if(M47 = 1, iferror(index('Kovats n-alkanes'!B$7:B$40,match(I47,'Kovats n-alkanes'!C$7:C$40,1))),iferror(index('Kovats n-alkanes'!D$7:D$40,match(I47,'Kovats n-alkanes'!E$7:E$40,1))))</f>
        <v/>
      </c>
      <c r="K47" s="23" t="str">
        <f t="shared" si="1"/>
        <v/>
      </c>
      <c r="L47" s="24" t="str">
        <f>if(M47=1,iferror(100*(J47+(I47-vlookup(J47,'Kovats n-alkanes'!B$7:C$40,2,TRUE))/(vlookup(K47,'Kovats n-alkanes'!B$7:C$40,2,TRUE)-vlookup(J47,'Kovats n-alkanes'!B$7:C$40,2,TRUE))),I47),iferror(100*(J47+(I47-vlookup(J47,'Kovats n-alkanes'!D$7:E$40,2,TRUE))/(vlookup(K47,'Kovats n-alkanes'!D$7:E$40,2,TRUE)-vlookup(J47,'Kovats n-alkanes'!D$7:E$40,2,TRUE))),I47))</f>
        <v/>
      </c>
      <c r="M47" s="15">
        <v>1.0</v>
      </c>
      <c r="N47" s="1"/>
      <c r="O47" s="1"/>
    </row>
    <row r="48">
      <c r="A48" s="16" t="str">
        <f t="shared" si="2"/>
        <v/>
      </c>
      <c r="B48" s="29"/>
      <c r="C48" s="1"/>
      <c r="D48" s="31"/>
      <c r="E48" s="1"/>
      <c r="F48" s="29"/>
      <c r="G48" s="1"/>
      <c r="H48" s="1"/>
      <c r="I48" s="30"/>
      <c r="J48" s="22" t="str">
        <f t="array" ref="J48">if(M48 = 1, iferror(index('Kovats n-alkanes'!B$7:B$40,match(I48,'Kovats n-alkanes'!C$7:C$40,1))),iferror(index('Kovats n-alkanes'!D$7:D$40,match(I48,'Kovats n-alkanes'!E$7:E$40,1))))</f>
        <v/>
      </c>
      <c r="K48" s="23" t="str">
        <f t="shared" si="1"/>
        <v/>
      </c>
      <c r="L48" s="24" t="str">
        <f>if(M48=1,iferror(100*(J48+(I48-vlookup(J48,'Kovats n-alkanes'!B$7:C$40,2,TRUE))/(vlookup(K48,'Kovats n-alkanes'!B$7:C$40,2,TRUE)-vlookup(J48,'Kovats n-alkanes'!B$7:C$40,2,TRUE))),I48),iferror(100*(J48+(I48-vlookup(J48,'Kovats n-alkanes'!D$7:E$40,2,TRUE))/(vlookup(K48,'Kovats n-alkanes'!D$7:E$40,2,TRUE)-vlookup(J48,'Kovats n-alkanes'!D$7:E$40,2,TRUE))),I48))</f>
        <v/>
      </c>
      <c r="M48" s="15">
        <v>1.0</v>
      </c>
      <c r="N48" s="1"/>
      <c r="O48" s="1"/>
    </row>
    <row r="49">
      <c r="A49" s="16" t="str">
        <f t="shared" si="2"/>
        <v/>
      </c>
      <c r="B49" s="29"/>
      <c r="C49" s="1"/>
      <c r="D49" s="29"/>
      <c r="E49" s="1"/>
      <c r="F49" s="29"/>
      <c r="G49" s="1"/>
      <c r="H49" s="1"/>
      <c r="I49" s="30"/>
      <c r="J49" s="22" t="str">
        <f t="array" ref="J49">if(M49 = 1, iferror(index('Kovats n-alkanes'!B$7:B$40,match(I49,'Kovats n-alkanes'!C$7:C$40,1))),iferror(index('Kovats n-alkanes'!D$7:D$40,match(I49,'Kovats n-alkanes'!E$7:E$40,1))))</f>
        <v/>
      </c>
      <c r="K49" s="23" t="str">
        <f t="shared" si="1"/>
        <v/>
      </c>
      <c r="L49" s="24" t="str">
        <f>if(M49=1,iferror(100*(J49+(I49-vlookup(J49,'Kovats n-alkanes'!B$7:C$40,2,TRUE))/(vlookup(K49,'Kovats n-alkanes'!B$7:C$40,2,TRUE)-vlookup(J49,'Kovats n-alkanes'!B$7:C$40,2,TRUE))),I49),iferror(100*(J49+(I49-vlookup(J49,'Kovats n-alkanes'!D$7:E$40,2,TRUE))/(vlookup(K49,'Kovats n-alkanes'!D$7:E$40,2,TRUE)-vlookup(J49,'Kovats n-alkanes'!D$7:E$40,2,TRUE))),I49))</f>
        <v/>
      </c>
      <c r="M49" s="15">
        <v>1.0</v>
      </c>
      <c r="N49" s="1"/>
      <c r="O49" s="1"/>
    </row>
    <row r="50">
      <c r="A50" s="16" t="str">
        <f t="shared" si="2"/>
        <v/>
      </c>
      <c r="B50" s="29"/>
      <c r="C50" s="1"/>
      <c r="D50" s="29"/>
      <c r="E50" s="1"/>
      <c r="F50" s="29"/>
      <c r="G50" s="1"/>
      <c r="H50" s="1"/>
      <c r="I50" s="30"/>
      <c r="J50" s="22" t="str">
        <f t="array" ref="J50">if(M50 = 1, iferror(index('Kovats n-alkanes'!B$7:B$40,match(I50,'Kovats n-alkanes'!C$7:C$40,1))),iferror(index('Kovats n-alkanes'!D$7:D$40,match(I50,'Kovats n-alkanes'!E$7:E$40,1))))</f>
        <v/>
      </c>
      <c r="K50" s="23" t="str">
        <f t="shared" si="1"/>
        <v/>
      </c>
      <c r="L50" s="24" t="str">
        <f>if(M50=1,iferror(100*(J50+(I50-vlookup(J50,'Kovats n-alkanes'!B$7:C$40,2,TRUE))/(vlookup(K50,'Kovats n-alkanes'!B$7:C$40,2,TRUE)-vlookup(J50,'Kovats n-alkanes'!B$7:C$40,2,TRUE))),I50),iferror(100*(J50+(I50-vlookup(J50,'Kovats n-alkanes'!D$7:E$40,2,TRUE))/(vlookup(K50,'Kovats n-alkanes'!D$7:E$40,2,TRUE)-vlookup(J50,'Kovats n-alkanes'!D$7:E$40,2,TRUE))),I50))</f>
        <v/>
      </c>
      <c r="M50" s="15">
        <v>1.0</v>
      </c>
      <c r="N50" s="1"/>
      <c r="O50" s="1"/>
    </row>
    <row r="51">
      <c r="A51" s="16" t="str">
        <f t="shared" si="2"/>
        <v/>
      </c>
      <c r="B51" s="29"/>
      <c r="C51" s="1"/>
      <c r="D51" s="29"/>
      <c r="E51" s="1"/>
      <c r="F51" s="29"/>
      <c r="G51" s="1"/>
      <c r="H51" s="1"/>
      <c r="I51" s="30"/>
      <c r="J51" s="22" t="str">
        <f t="array" ref="J51">if(M51 = 1, iferror(index('Kovats n-alkanes'!B$7:B$40,match(I51,'Kovats n-alkanes'!C$7:C$40,1))),iferror(index('Kovats n-alkanes'!D$7:D$40,match(I51,'Kovats n-alkanes'!E$7:E$40,1))))</f>
        <v/>
      </c>
      <c r="K51" s="23" t="str">
        <f t="shared" si="1"/>
        <v/>
      </c>
      <c r="L51" s="24" t="str">
        <f>if(M51=1,iferror(100*(J51+(I51-vlookup(J51,'Kovats n-alkanes'!B$7:C$40,2,TRUE))/(vlookup(K51,'Kovats n-alkanes'!B$7:C$40,2,TRUE)-vlookup(J51,'Kovats n-alkanes'!B$7:C$40,2,TRUE))),I51),iferror(100*(J51+(I51-vlookup(J51,'Kovats n-alkanes'!D$7:E$40,2,TRUE))/(vlookup(K51,'Kovats n-alkanes'!D$7:E$40,2,TRUE)-vlookup(J51,'Kovats n-alkanes'!D$7:E$40,2,TRUE))),I51))</f>
        <v/>
      </c>
      <c r="M51" s="15">
        <v>1.0</v>
      </c>
      <c r="N51" s="1"/>
      <c r="O51" s="1"/>
    </row>
    <row r="52">
      <c r="A52" s="16" t="str">
        <f t="shared" si="2"/>
        <v/>
      </c>
      <c r="B52" s="29"/>
      <c r="C52" s="1"/>
      <c r="D52" s="1"/>
      <c r="E52" s="1"/>
      <c r="F52" s="29"/>
      <c r="G52" s="1"/>
      <c r="H52" s="1"/>
      <c r="I52" s="30"/>
      <c r="J52" s="22" t="str">
        <f t="array" ref="J52">if(M52 = 1, iferror(index('Kovats n-alkanes'!B$7:B$40,match(I52,'Kovats n-alkanes'!C$7:C$40,1))),iferror(index('Kovats n-alkanes'!D$7:D$40,match(I52,'Kovats n-alkanes'!E$7:E$40,1))))</f>
        <v/>
      </c>
      <c r="K52" s="23" t="str">
        <f t="shared" si="1"/>
        <v/>
      </c>
      <c r="L52" s="24" t="str">
        <f>if(M52=1,iferror(100*(J52+(I52-vlookup(J52,'Kovats n-alkanes'!B$7:C$40,2,TRUE))/(vlookup(K52,'Kovats n-alkanes'!B$7:C$40,2,TRUE)-vlookup(J52,'Kovats n-alkanes'!B$7:C$40,2,TRUE))),I52),iferror(100*(J52+(I52-vlookup(J52,'Kovats n-alkanes'!D$7:E$40,2,TRUE))/(vlookup(K52,'Kovats n-alkanes'!D$7:E$40,2,TRUE)-vlookup(J52,'Kovats n-alkanes'!D$7:E$40,2,TRUE))),I52))</f>
        <v/>
      </c>
      <c r="M52" s="15">
        <v>1.0</v>
      </c>
      <c r="N52" s="1"/>
      <c r="O52" s="1"/>
    </row>
    <row r="53">
      <c r="A53" s="16" t="str">
        <f t="shared" si="2"/>
        <v/>
      </c>
      <c r="B53" s="29"/>
      <c r="C53" s="1"/>
      <c r="D53" s="27"/>
      <c r="E53" s="1"/>
      <c r="F53" s="29"/>
      <c r="G53" s="1"/>
      <c r="H53" s="1"/>
      <c r="I53" s="30"/>
      <c r="J53" s="22" t="str">
        <f t="array" ref="J53">if(M53 = 1, iferror(index('Kovats n-alkanes'!B$7:B$40,match(I53,'Kovats n-alkanes'!C$7:C$40,1))),iferror(index('Kovats n-alkanes'!D$7:D$40,match(I53,'Kovats n-alkanes'!E$7:E$40,1))))</f>
        <v/>
      </c>
      <c r="K53" s="23" t="str">
        <f t="shared" si="1"/>
        <v/>
      </c>
      <c r="L53" s="24" t="str">
        <f>if(M53=1,iferror(100*(J53+(I53-vlookup(J53,'Kovats n-alkanes'!B$7:C$40,2,TRUE))/(vlookup(K53,'Kovats n-alkanes'!B$7:C$40,2,TRUE)-vlookup(J53,'Kovats n-alkanes'!B$7:C$40,2,TRUE))),I53),iferror(100*(J53+(I53-vlookup(J53,'Kovats n-alkanes'!D$7:E$40,2,TRUE))/(vlookup(K53,'Kovats n-alkanes'!D$7:E$40,2,TRUE)-vlookup(J53,'Kovats n-alkanes'!D$7:E$40,2,TRUE))),I53))</f>
        <v/>
      </c>
      <c r="M53" s="15">
        <v>1.0</v>
      </c>
      <c r="N53" s="1"/>
      <c r="O53" s="1"/>
    </row>
    <row r="54">
      <c r="A54" s="16" t="str">
        <f t="shared" si="2"/>
        <v/>
      </c>
      <c r="B54" s="29"/>
      <c r="C54" s="1"/>
      <c r="D54" s="29"/>
      <c r="E54" s="1"/>
      <c r="F54" s="29"/>
      <c r="G54" s="1"/>
      <c r="H54" s="1"/>
      <c r="I54" s="30"/>
      <c r="J54" s="22" t="str">
        <f t="array" ref="J54">if(M54 = 1, iferror(index('Kovats n-alkanes'!B$7:B$40,match(I54,'Kovats n-alkanes'!C$7:C$40,1))),iferror(index('Kovats n-alkanes'!D$7:D$40,match(I54,'Kovats n-alkanes'!E$7:E$40,1))))</f>
        <v/>
      </c>
      <c r="K54" s="23" t="str">
        <f t="shared" si="1"/>
        <v/>
      </c>
      <c r="L54" s="24" t="str">
        <f>if(M54=1,iferror(100*(J54+(I54-vlookup(J54,'Kovats n-alkanes'!B$7:C$40,2,TRUE))/(vlookup(K54,'Kovats n-alkanes'!B$7:C$40,2,TRUE)-vlookup(J54,'Kovats n-alkanes'!B$7:C$40,2,TRUE))),I54),iferror(100*(J54+(I54-vlookup(J54,'Kovats n-alkanes'!D$7:E$40,2,TRUE))/(vlookup(K54,'Kovats n-alkanes'!D$7:E$40,2,TRUE)-vlookup(J54,'Kovats n-alkanes'!D$7:E$40,2,TRUE))),I54))</f>
        <v/>
      </c>
      <c r="M54" s="15">
        <v>1.0</v>
      </c>
      <c r="N54" s="1"/>
      <c r="O54" s="1"/>
    </row>
    <row r="55">
      <c r="A55" s="16" t="str">
        <f t="shared" si="2"/>
        <v/>
      </c>
      <c r="B55" s="29"/>
      <c r="C55" s="1"/>
      <c r="D55" s="27"/>
      <c r="E55" s="1"/>
      <c r="F55" s="29"/>
      <c r="G55" s="1"/>
      <c r="H55" s="1"/>
      <c r="I55" s="30"/>
      <c r="J55" s="22" t="str">
        <f t="array" ref="J55">if(M55 = 1, iferror(index('Kovats n-alkanes'!B$7:B$40,match(I55,'Kovats n-alkanes'!C$7:C$40,1))),iferror(index('Kovats n-alkanes'!D$7:D$40,match(I55,'Kovats n-alkanes'!E$7:E$40,1))))</f>
        <v/>
      </c>
      <c r="K55" s="23" t="str">
        <f t="shared" si="1"/>
        <v/>
      </c>
      <c r="L55" s="24" t="str">
        <f>if(M55=1,iferror(100*(J55+(I55-vlookup(J55,'Kovats n-alkanes'!B$7:C$40,2,TRUE))/(vlookup(K55,'Kovats n-alkanes'!B$7:C$40,2,TRUE)-vlookup(J55,'Kovats n-alkanes'!B$7:C$40,2,TRUE))),I55),iferror(100*(J55+(I55-vlookup(J55,'Kovats n-alkanes'!D$7:E$40,2,TRUE))/(vlookup(K55,'Kovats n-alkanes'!D$7:E$40,2,TRUE)-vlookup(J55,'Kovats n-alkanes'!D$7:E$40,2,TRUE))),I55))</f>
        <v/>
      </c>
      <c r="M55" s="15">
        <v>1.0</v>
      </c>
      <c r="N55" s="1"/>
      <c r="O55" s="1"/>
    </row>
    <row r="56">
      <c r="A56" s="16" t="str">
        <f t="shared" si="2"/>
        <v/>
      </c>
      <c r="B56" s="29"/>
      <c r="C56" s="1"/>
      <c r="D56" s="29"/>
      <c r="E56" s="1"/>
      <c r="F56" s="29"/>
      <c r="G56" s="1"/>
      <c r="H56" s="1"/>
      <c r="I56" s="30"/>
      <c r="J56" s="22" t="str">
        <f t="array" ref="J56">if(M56 = 1, iferror(index('Kovats n-alkanes'!B$7:B$40,match(I56,'Kovats n-alkanes'!C$7:C$40,1))),iferror(index('Kovats n-alkanes'!D$7:D$40,match(I56,'Kovats n-alkanes'!E$7:E$40,1))))</f>
        <v/>
      </c>
      <c r="K56" s="23" t="str">
        <f t="shared" si="1"/>
        <v/>
      </c>
      <c r="L56" s="24" t="str">
        <f>if(M56=1,iferror(100*(J56+(I56-vlookup(J56,'Kovats n-alkanes'!B$7:C$40,2,TRUE))/(vlookup(K56,'Kovats n-alkanes'!B$7:C$40,2,TRUE)-vlookup(J56,'Kovats n-alkanes'!B$7:C$40,2,TRUE))),I56),iferror(100*(J56+(I56-vlookup(J56,'Kovats n-alkanes'!D$7:E$40,2,TRUE))/(vlookup(K56,'Kovats n-alkanes'!D$7:E$40,2,TRUE)-vlookup(J56,'Kovats n-alkanes'!D$7:E$40,2,TRUE))),I56))</f>
        <v/>
      </c>
      <c r="M56" s="15">
        <v>1.0</v>
      </c>
      <c r="N56" s="1"/>
      <c r="O56" s="1"/>
    </row>
    <row r="57">
      <c r="A57" s="16" t="str">
        <f t="shared" si="2"/>
        <v/>
      </c>
      <c r="B57" s="29"/>
      <c r="C57" s="1"/>
      <c r="D57" s="1"/>
      <c r="E57" s="1"/>
      <c r="F57" s="29"/>
      <c r="G57" s="1"/>
      <c r="H57" s="1"/>
      <c r="I57" s="30"/>
      <c r="J57" s="22" t="str">
        <f t="array" ref="J57">if(M57 = 1, iferror(index('Kovats n-alkanes'!B$7:B$40,match(I57,'Kovats n-alkanes'!C$7:C$40,1))),iferror(index('Kovats n-alkanes'!D$7:D$40,match(I57,'Kovats n-alkanes'!E$7:E$40,1))))</f>
        <v/>
      </c>
      <c r="K57" s="23" t="str">
        <f t="shared" si="1"/>
        <v/>
      </c>
      <c r="L57" s="24" t="str">
        <f>if(M57=1,iferror(100*(J57+(I57-vlookup(J57,'Kovats n-alkanes'!B$7:C$40,2,TRUE))/(vlookup(K57,'Kovats n-alkanes'!B$7:C$40,2,TRUE)-vlookup(J57,'Kovats n-alkanes'!B$7:C$40,2,TRUE))),I57),iferror(100*(J57+(I57-vlookup(J57,'Kovats n-alkanes'!D$7:E$40,2,TRUE))/(vlookup(K57,'Kovats n-alkanes'!D$7:E$40,2,TRUE)-vlookup(J57,'Kovats n-alkanes'!D$7:E$40,2,TRUE))),I57))</f>
        <v/>
      </c>
      <c r="M57" s="15">
        <v>1.0</v>
      </c>
      <c r="N57" s="1"/>
      <c r="O57" s="1"/>
    </row>
    <row r="58">
      <c r="A58" s="16" t="str">
        <f t="shared" si="2"/>
        <v/>
      </c>
      <c r="B58" s="29"/>
      <c r="C58" s="1"/>
      <c r="D58" s="1"/>
      <c r="E58" s="1"/>
      <c r="F58" s="29"/>
      <c r="G58" s="1"/>
      <c r="H58" s="1"/>
      <c r="I58" s="30"/>
      <c r="J58" s="22" t="str">
        <f t="array" ref="J58">if(M58 = 1, iferror(index('Kovats n-alkanes'!B$7:B$40,match(I58,'Kovats n-alkanes'!C$7:C$40,1))),iferror(index('Kovats n-alkanes'!D$7:D$40,match(I58,'Kovats n-alkanes'!E$7:E$40,1))))</f>
        <v/>
      </c>
      <c r="K58" s="23" t="str">
        <f t="shared" si="1"/>
        <v/>
      </c>
      <c r="L58" s="24" t="str">
        <f>if(M58=1,iferror(100*(J58+(I58-vlookup(J58,'Kovats n-alkanes'!B$7:C$40,2,TRUE))/(vlookup(K58,'Kovats n-alkanes'!B$7:C$40,2,TRUE)-vlookup(J58,'Kovats n-alkanes'!B$7:C$40,2,TRUE))),I58),iferror(100*(J58+(I58-vlookup(J58,'Kovats n-alkanes'!D$7:E$40,2,TRUE))/(vlookup(K58,'Kovats n-alkanes'!D$7:E$40,2,TRUE)-vlookup(J58,'Kovats n-alkanes'!D$7:E$40,2,TRUE))),I58))</f>
        <v/>
      </c>
      <c r="M58" s="15">
        <v>1.0</v>
      </c>
      <c r="N58" s="1"/>
      <c r="O58" s="1"/>
    </row>
    <row r="59">
      <c r="A59" s="16" t="str">
        <f t="shared" si="2"/>
        <v/>
      </c>
      <c r="B59" s="29"/>
      <c r="C59" s="1"/>
      <c r="D59" s="29"/>
      <c r="E59" s="1"/>
      <c r="F59" s="29"/>
      <c r="G59" s="1"/>
      <c r="H59" s="1"/>
      <c r="I59" s="30"/>
      <c r="J59" s="22" t="str">
        <f t="array" ref="J59">if(M59 = 1, iferror(index('Kovats n-alkanes'!B$7:B$40,match(I59,'Kovats n-alkanes'!C$7:C$40,1))),iferror(index('Kovats n-alkanes'!D$7:D$40,match(I59,'Kovats n-alkanes'!E$7:E$40,1))))</f>
        <v/>
      </c>
      <c r="K59" s="23" t="str">
        <f t="shared" si="1"/>
        <v/>
      </c>
      <c r="L59" s="24" t="str">
        <f>if(M59=1,iferror(100*(J59+(I59-vlookup(J59,'Kovats n-alkanes'!B$7:C$40,2,TRUE))/(vlookup(K59,'Kovats n-alkanes'!B$7:C$40,2,TRUE)-vlookup(J59,'Kovats n-alkanes'!B$7:C$40,2,TRUE))),I59),iferror(100*(J59+(I59-vlookup(J59,'Kovats n-alkanes'!D$7:E$40,2,TRUE))/(vlookup(K59,'Kovats n-alkanes'!D$7:E$40,2,TRUE)-vlookup(J59,'Kovats n-alkanes'!D$7:E$40,2,TRUE))),I59))</f>
        <v/>
      </c>
      <c r="M59" s="15">
        <v>1.0</v>
      </c>
      <c r="N59" s="1"/>
      <c r="O59" s="1"/>
    </row>
    <row r="60">
      <c r="A60" s="16" t="str">
        <f t="shared" si="2"/>
        <v/>
      </c>
      <c r="B60" s="29"/>
      <c r="C60" s="1"/>
      <c r="D60" s="29"/>
      <c r="E60" s="1"/>
      <c r="F60" s="29"/>
      <c r="G60" s="1"/>
      <c r="H60" s="1"/>
      <c r="I60" s="30"/>
      <c r="J60" s="22" t="str">
        <f t="array" ref="J60">if(M60 = 1, iferror(index('Kovats n-alkanes'!B$7:B$40,match(I60,'Kovats n-alkanes'!C$7:C$40,1))),iferror(index('Kovats n-alkanes'!D$7:D$40,match(I60,'Kovats n-alkanes'!E$7:E$40,1))))</f>
        <v/>
      </c>
      <c r="K60" s="23" t="str">
        <f t="shared" si="1"/>
        <v/>
      </c>
      <c r="L60" s="24" t="str">
        <f>if(M60=1,iferror(100*(J60+(I60-vlookup(J60,'Kovats n-alkanes'!B$7:C$40,2,TRUE))/(vlookup(K60,'Kovats n-alkanes'!B$7:C$40,2,TRUE)-vlookup(J60,'Kovats n-alkanes'!B$7:C$40,2,TRUE))),I60),iferror(100*(J60+(I60-vlookup(J60,'Kovats n-alkanes'!D$7:E$40,2,TRUE))/(vlookup(K60,'Kovats n-alkanes'!D$7:E$40,2,TRUE)-vlookup(J60,'Kovats n-alkanes'!D$7:E$40,2,TRUE))),I60))</f>
        <v/>
      </c>
      <c r="M60" s="15">
        <v>1.0</v>
      </c>
      <c r="N60" s="1"/>
      <c r="O60" s="1"/>
    </row>
    <row r="61">
      <c r="A61" s="16" t="str">
        <f t="shared" si="2"/>
        <v/>
      </c>
      <c r="B61" s="29"/>
      <c r="C61" s="1"/>
      <c r="D61" s="29"/>
      <c r="E61" s="1"/>
      <c r="F61" s="29"/>
      <c r="G61" s="1"/>
      <c r="H61" s="1"/>
      <c r="I61" s="30"/>
      <c r="J61" s="22" t="str">
        <f t="array" ref="J61">if(M61 = 1, iferror(index('Kovats n-alkanes'!B$7:B$40,match(I61,'Kovats n-alkanes'!C$7:C$40,1))),iferror(index('Kovats n-alkanes'!D$7:D$40,match(I61,'Kovats n-alkanes'!E$7:E$40,1))))</f>
        <v/>
      </c>
      <c r="K61" s="23" t="str">
        <f t="shared" si="1"/>
        <v/>
      </c>
      <c r="L61" s="24" t="str">
        <f>if(M61=1,iferror(100*(J61+(I61-vlookup(J61,'Kovats n-alkanes'!B$7:C$40,2,TRUE))/(vlookup(K61,'Kovats n-alkanes'!B$7:C$40,2,TRUE)-vlookup(J61,'Kovats n-alkanes'!B$7:C$40,2,TRUE))),I61),iferror(100*(J61+(I61-vlookup(J61,'Kovats n-alkanes'!D$7:E$40,2,TRUE))/(vlookup(K61,'Kovats n-alkanes'!D$7:E$40,2,TRUE)-vlookup(J61,'Kovats n-alkanes'!D$7:E$40,2,TRUE))),I61))</f>
        <v/>
      </c>
      <c r="M61" s="15">
        <v>1.0</v>
      </c>
      <c r="N61" s="1"/>
      <c r="O61" s="1"/>
    </row>
    <row r="62">
      <c r="A62" s="16" t="str">
        <f t="shared" si="2"/>
        <v/>
      </c>
      <c r="B62" s="29"/>
      <c r="C62" s="1"/>
      <c r="D62" s="29"/>
      <c r="E62" s="1"/>
      <c r="F62" s="29"/>
      <c r="G62" s="1"/>
      <c r="H62" s="1"/>
      <c r="I62" s="30"/>
      <c r="J62" s="22" t="str">
        <f t="array" ref="J62">if(M62 = 1, iferror(index('Kovats n-alkanes'!B$7:B$40,match(I62,'Kovats n-alkanes'!C$7:C$40,1))),iferror(index('Kovats n-alkanes'!D$7:D$40,match(I62,'Kovats n-alkanes'!E$7:E$40,1))))</f>
        <v/>
      </c>
      <c r="K62" s="23" t="str">
        <f t="shared" si="1"/>
        <v/>
      </c>
      <c r="L62" s="24" t="str">
        <f>if(M62=1,iferror(100*(J62+(I62-vlookup(J62,'Kovats n-alkanes'!B$7:C$40,2,TRUE))/(vlookup(K62,'Kovats n-alkanes'!B$7:C$40,2,TRUE)-vlookup(J62,'Kovats n-alkanes'!B$7:C$40,2,TRUE))),I62),iferror(100*(J62+(I62-vlookup(J62,'Kovats n-alkanes'!D$7:E$40,2,TRUE))/(vlookup(K62,'Kovats n-alkanes'!D$7:E$40,2,TRUE)-vlookup(J62,'Kovats n-alkanes'!D$7:E$40,2,TRUE))),I62))</f>
        <v/>
      </c>
      <c r="M62" s="15">
        <v>1.0</v>
      </c>
      <c r="N62" s="1"/>
      <c r="O62" s="1"/>
    </row>
    <row r="63">
      <c r="A63" s="16" t="str">
        <f t="shared" si="2"/>
        <v/>
      </c>
      <c r="B63" s="2"/>
      <c r="C63" s="1"/>
      <c r="D63" s="2"/>
      <c r="E63" s="1"/>
      <c r="F63" s="1"/>
      <c r="G63" s="1"/>
      <c r="H63" s="1"/>
      <c r="I63" s="30"/>
      <c r="J63" s="22" t="str">
        <f t="array" ref="J63">if(M63 = 1, iferror(index('Kovats n-alkanes'!B$7:B$40,match(I63,'Kovats n-alkanes'!C$7:C$40,1))),iferror(index('Kovats n-alkanes'!D$7:D$40,match(I63,'Kovats n-alkanes'!E$7:E$40,1))))</f>
        <v/>
      </c>
      <c r="K63" s="23" t="str">
        <f t="shared" si="1"/>
        <v/>
      </c>
      <c r="L63" s="24" t="str">
        <f>if(M63=1,iferror(100*(J63+(I63-vlookup(J63,'Kovats n-alkanes'!B$7:C$40,2,TRUE))/(vlookup(K63,'Kovats n-alkanes'!B$7:C$40,2,TRUE)-vlookup(J63,'Kovats n-alkanes'!B$7:C$40,2,TRUE))),I63),iferror(100*(J63+(I63-vlookup(J63,'Kovats n-alkanes'!D$7:E$40,2,TRUE))/(vlookup(K63,'Kovats n-alkanes'!D$7:E$40,2,TRUE)-vlookup(J63,'Kovats n-alkanes'!D$7:E$40,2,TRUE))),I63))</f>
        <v/>
      </c>
      <c r="M63" s="15">
        <v>1.0</v>
      </c>
      <c r="N63" s="1"/>
      <c r="O63" s="1"/>
    </row>
    <row r="64">
      <c r="A64" s="16" t="str">
        <f t="shared" si="2"/>
        <v/>
      </c>
      <c r="B64" s="2"/>
      <c r="C64" s="1"/>
      <c r="D64" s="2"/>
      <c r="E64" s="1"/>
      <c r="F64" s="1"/>
      <c r="G64" s="1"/>
      <c r="H64" s="1"/>
      <c r="I64" s="30"/>
      <c r="J64" s="22" t="str">
        <f t="array" ref="J64">if(M64 = 1, iferror(index('Kovats n-alkanes'!B$7:B$40,match(I64,'Kovats n-alkanes'!C$7:C$40,1))),iferror(index('Kovats n-alkanes'!D$7:D$40,match(I64,'Kovats n-alkanes'!E$7:E$40,1))))</f>
        <v/>
      </c>
      <c r="K64" s="23" t="str">
        <f t="shared" si="1"/>
        <v/>
      </c>
      <c r="L64" s="24" t="str">
        <f>if(M64=1,iferror(100*(J64+(I64-vlookup(J64,'Kovats n-alkanes'!B$7:C$40,2,TRUE))/(vlookup(K64,'Kovats n-alkanes'!B$7:C$40,2,TRUE)-vlookup(J64,'Kovats n-alkanes'!B$7:C$40,2,TRUE))),I64),iferror(100*(J64+(I64-vlookup(J64,'Kovats n-alkanes'!D$7:E$40,2,TRUE))/(vlookup(K64,'Kovats n-alkanes'!D$7:E$40,2,TRUE)-vlookup(J64,'Kovats n-alkanes'!D$7:E$40,2,TRUE))),I64))</f>
        <v/>
      </c>
      <c r="M64" s="15">
        <v>1.0</v>
      </c>
      <c r="N64" s="1"/>
      <c r="O64" s="1"/>
    </row>
    <row r="65">
      <c r="A65" s="16" t="str">
        <f t="shared" si="2"/>
        <v/>
      </c>
      <c r="B65" s="1"/>
      <c r="C65" s="1"/>
      <c r="D65" s="1"/>
      <c r="E65" s="1"/>
      <c r="F65" s="1"/>
      <c r="G65" s="1"/>
      <c r="H65" s="1"/>
      <c r="I65" s="30"/>
      <c r="J65" s="22" t="str">
        <f t="array" ref="J65">if(M65 = 1, iferror(index('Kovats n-alkanes'!B$7:B$40,match(I65,'Kovats n-alkanes'!C$7:C$40,1))),iferror(index('Kovats n-alkanes'!D$7:D$40,match(I65,'Kovats n-alkanes'!E$7:E$40,1))))</f>
        <v/>
      </c>
      <c r="K65" s="23" t="str">
        <f t="shared" si="1"/>
        <v/>
      </c>
      <c r="L65" s="24" t="str">
        <f>if(M65=1,iferror(100*(J65+(I65-vlookup(J65,'Kovats n-alkanes'!B$7:C$40,2,TRUE))/(vlookup(K65,'Kovats n-alkanes'!B$7:C$40,2,TRUE)-vlookup(J65,'Kovats n-alkanes'!B$7:C$40,2,TRUE))),I65),iferror(100*(J65+(I65-vlookup(J65,'Kovats n-alkanes'!D$7:E$40,2,TRUE))/(vlookup(K65,'Kovats n-alkanes'!D$7:E$40,2,TRUE)-vlookup(J65,'Kovats n-alkanes'!D$7:E$40,2,TRUE))),I65))</f>
        <v/>
      </c>
      <c r="M65" s="15">
        <v>1.0</v>
      </c>
      <c r="N65" s="1"/>
      <c r="O65" s="1"/>
    </row>
    <row r="66">
      <c r="A66" s="16" t="str">
        <f t="shared" si="2"/>
        <v/>
      </c>
      <c r="B66" s="1"/>
      <c r="C66" s="1"/>
      <c r="D66" s="1"/>
      <c r="E66" s="1"/>
      <c r="F66" s="1"/>
      <c r="G66" s="1"/>
      <c r="H66" s="1"/>
      <c r="I66" s="30"/>
      <c r="J66" s="22" t="str">
        <f t="array" ref="J66">if(M66 = 1, iferror(index('Kovats n-alkanes'!B$7:B$40,match(I66,'Kovats n-alkanes'!C$7:C$40,1))),iferror(index('Kovats n-alkanes'!D$7:D$40,match(I66,'Kovats n-alkanes'!E$7:E$40,1))))</f>
        <v/>
      </c>
      <c r="K66" s="23" t="str">
        <f t="shared" si="1"/>
        <v/>
      </c>
      <c r="L66" s="24" t="str">
        <f>if(M66=1,iferror(100*(J66+(I66-vlookup(J66,'Kovats n-alkanes'!B$7:C$40,2,TRUE))/(vlookup(K66,'Kovats n-alkanes'!B$7:C$40,2,TRUE)-vlookup(J66,'Kovats n-alkanes'!B$7:C$40,2,TRUE))),I66),iferror(100*(J66+(I66-vlookup(J66,'Kovats n-alkanes'!D$7:E$40,2,TRUE))/(vlookup(K66,'Kovats n-alkanes'!D$7:E$40,2,TRUE)-vlookup(J66,'Kovats n-alkanes'!D$7:E$40,2,TRUE))),I66))</f>
        <v/>
      </c>
      <c r="M66" s="15">
        <v>1.0</v>
      </c>
      <c r="N66" s="1"/>
      <c r="O66" s="1"/>
    </row>
    <row r="67">
      <c r="A67" s="16" t="str">
        <f t="shared" si="2"/>
        <v/>
      </c>
      <c r="B67" s="1"/>
      <c r="C67" s="1"/>
      <c r="D67" s="1"/>
      <c r="E67" s="1"/>
      <c r="F67" s="1"/>
      <c r="G67" s="1"/>
      <c r="H67" s="1"/>
      <c r="I67" s="30"/>
      <c r="J67" s="22" t="str">
        <f t="array" ref="J67">if(M67 = 1, iferror(index('Kovats n-alkanes'!B$7:B$40,match(I67,'Kovats n-alkanes'!C$7:C$40,1))),iferror(index('Kovats n-alkanes'!D$7:D$40,match(I67,'Kovats n-alkanes'!E$7:E$40,1))))</f>
        <v/>
      </c>
      <c r="K67" s="23" t="str">
        <f t="shared" si="1"/>
        <v/>
      </c>
      <c r="L67" s="24" t="str">
        <f>if(M67=1,iferror(100*(J67+(I67-vlookup(J67,'Kovats n-alkanes'!B$7:C$40,2,TRUE))/(vlookup(K67,'Kovats n-alkanes'!B$7:C$40,2,TRUE)-vlookup(J67,'Kovats n-alkanes'!B$7:C$40,2,TRUE))),I67),iferror(100*(J67+(I67-vlookup(J67,'Kovats n-alkanes'!D$7:E$40,2,TRUE))/(vlookup(K67,'Kovats n-alkanes'!D$7:E$40,2,TRUE)-vlookup(J67,'Kovats n-alkanes'!D$7:E$40,2,TRUE))),I67))</f>
        <v/>
      </c>
      <c r="M67" s="15">
        <v>1.0</v>
      </c>
      <c r="N67" s="1"/>
      <c r="O67" s="1"/>
    </row>
    <row r="68">
      <c r="A68" s="16" t="str">
        <f t="shared" si="2"/>
        <v/>
      </c>
      <c r="B68" s="1"/>
      <c r="C68" s="1"/>
      <c r="D68" s="1"/>
      <c r="E68" s="1"/>
      <c r="F68" s="1"/>
      <c r="G68" s="1"/>
      <c r="H68" s="1"/>
      <c r="I68" s="30"/>
      <c r="J68" s="22" t="str">
        <f t="array" ref="J68">if(M68 = 1, iferror(index('Kovats n-alkanes'!B$7:B$40,match(I68,'Kovats n-alkanes'!C$7:C$40,1))),iferror(index('Kovats n-alkanes'!D$7:D$40,match(I68,'Kovats n-alkanes'!E$7:E$40,1))))</f>
        <v/>
      </c>
      <c r="K68" s="23" t="str">
        <f t="shared" si="1"/>
        <v/>
      </c>
      <c r="L68" s="24" t="str">
        <f>if(M68=1,iferror(100*(J68+(I68-vlookup(J68,'Kovats n-alkanes'!B$7:C$40,2,TRUE))/(vlookup(K68,'Kovats n-alkanes'!B$7:C$40,2,TRUE)-vlookup(J68,'Kovats n-alkanes'!B$7:C$40,2,TRUE))),I68),iferror(100*(J68+(I68-vlookup(J68,'Kovats n-alkanes'!D$7:E$40,2,TRUE))/(vlookup(K68,'Kovats n-alkanes'!D$7:E$40,2,TRUE)-vlookup(J68,'Kovats n-alkanes'!D$7:E$40,2,TRUE))),I68))</f>
        <v/>
      </c>
      <c r="M68" s="15">
        <v>1.0</v>
      </c>
      <c r="N68" s="1"/>
      <c r="O68" s="1"/>
    </row>
    <row r="69">
      <c r="A69" s="16" t="str">
        <f t="shared" si="2"/>
        <v/>
      </c>
      <c r="B69" s="1"/>
      <c r="C69" s="1"/>
      <c r="D69" s="1"/>
      <c r="E69" s="1"/>
      <c r="F69" s="1"/>
      <c r="G69" s="1"/>
      <c r="H69" s="1"/>
      <c r="I69" s="30"/>
      <c r="J69" s="22" t="str">
        <f t="array" ref="J69">if(M69 = 1, iferror(index('Kovats n-alkanes'!B$7:B$40,match(I69,'Kovats n-alkanes'!C$7:C$40,1))),iferror(index('Kovats n-alkanes'!D$7:D$40,match(I69,'Kovats n-alkanes'!E$7:E$40,1))))</f>
        <v/>
      </c>
      <c r="K69" s="23" t="str">
        <f t="shared" si="1"/>
        <v/>
      </c>
      <c r="L69" s="24" t="str">
        <f>if(M69=1,iferror(100*(J69+(I69-vlookup(J69,'Kovats n-alkanes'!B$7:C$40,2,TRUE))/(vlookup(K69,'Kovats n-alkanes'!B$7:C$40,2,TRUE)-vlookup(J69,'Kovats n-alkanes'!B$7:C$40,2,TRUE))),I69),iferror(100*(J69+(I69-vlookup(J69,'Kovats n-alkanes'!D$7:E$40,2,TRUE))/(vlookup(K69,'Kovats n-alkanes'!D$7:E$40,2,TRUE)-vlookup(J69,'Kovats n-alkanes'!D$7:E$40,2,TRUE))),I69))</f>
        <v/>
      </c>
      <c r="M69" s="15">
        <v>1.0</v>
      </c>
      <c r="N69" s="1"/>
      <c r="O69" s="1"/>
    </row>
    <row r="70">
      <c r="A70" s="16" t="str">
        <f t="shared" si="2"/>
        <v/>
      </c>
      <c r="B70" s="1"/>
      <c r="C70" s="1"/>
      <c r="D70" s="1"/>
      <c r="E70" s="1"/>
      <c r="F70" s="1"/>
      <c r="G70" s="1"/>
      <c r="H70" s="1"/>
      <c r="I70" s="30"/>
      <c r="J70" s="22" t="str">
        <f t="array" ref="J70">if(M70 = 1, iferror(index('Kovats n-alkanes'!B$7:B$40,match(I70,'Kovats n-alkanes'!C$7:C$40,1))),iferror(index('Kovats n-alkanes'!D$7:D$40,match(I70,'Kovats n-alkanes'!E$7:E$40,1))))</f>
        <v/>
      </c>
      <c r="K70" s="23" t="str">
        <f t="shared" si="1"/>
        <v/>
      </c>
      <c r="L70" s="24" t="str">
        <f>if(M70=1,iferror(100*(J70+(I70-vlookup(J70,'Kovats n-alkanes'!B$7:C$40,2,TRUE))/(vlookup(K70,'Kovats n-alkanes'!B$7:C$40,2,TRUE)-vlookup(J70,'Kovats n-alkanes'!B$7:C$40,2,TRUE))),I70),iferror(100*(J70+(I70-vlookup(J70,'Kovats n-alkanes'!D$7:E$40,2,TRUE))/(vlookup(K70,'Kovats n-alkanes'!D$7:E$40,2,TRUE)-vlookup(J70,'Kovats n-alkanes'!D$7:E$40,2,TRUE))),I70))</f>
        <v/>
      </c>
      <c r="M70" s="15">
        <v>1.0</v>
      </c>
      <c r="N70" s="1"/>
      <c r="O70" s="1"/>
    </row>
    <row r="71">
      <c r="A71" s="16" t="str">
        <f t="shared" si="2"/>
        <v/>
      </c>
      <c r="B71" s="1"/>
      <c r="C71" s="1"/>
      <c r="D71" s="1"/>
      <c r="E71" s="1"/>
      <c r="F71" s="1"/>
      <c r="G71" s="1"/>
      <c r="H71" s="1"/>
      <c r="I71" s="30"/>
      <c r="J71" s="22" t="str">
        <f t="array" ref="J71">if(M71 = 1, iferror(index('Kovats n-alkanes'!B$7:B$40,match(I71,'Kovats n-alkanes'!C$7:C$40,1))),iferror(index('Kovats n-alkanes'!D$7:D$40,match(I71,'Kovats n-alkanes'!E$7:E$40,1))))</f>
        <v/>
      </c>
      <c r="K71" s="23" t="str">
        <f t="shared" si="1"/>
        <v/>
      </c>
      <c r="L71" s="24" t="str">
        <f>if(M71=1,iferror(100*(J71+(I71-vlookup(J71,'Kovats n-alkanes'!B$7:C$40,2,TRUE))/(vlookup(K71,'Kovats n-alkanes'!B$7:C$40,2,TRUE)-vlookup(J71,'Kovats n-alkanes'!B$7:C$40,2,TRUE))),I71),iferror(100*(J71+(I71-vlookup(J71,'Kovats n-alkanes'!D$7:E$40,2,TRUE))/(vlookup(K71,'Kovats n-alkanes'!D$7:E$40,2,TRUE)-vlookup(J71,'Kovats n-alkanes'!D$7:E$40,2,TRUE))),I71))</f>
        <v/>
      </c>
      <c r="M71" s="15">
        <v>1.0</v>
      </c>
      <c r="N71" s="1"/>
      <c r="O71" s="1"/>
    </row>
    <row r="72">
      <c r="A72" s="16" t="str">
        <f t="shared" si="2"/>
        <v/>
      </c>
      <c r="B72" s="1"/>
      <c r="C72" s="1"/>
      <c r="D72" s="1"/>
      <c r="E72" s="1"/>
      <c r="F72" s="1"/>
      <c r="G72" s="1"/>
      <c r="H72" s="1"/>
      <c r="I72" s="30"/>
      <c r="J72" s="22" t="str">
        <f t="array" ref="J72">if(M72 = 1, iferror(index('Kovats n-alkanes'!B$7:B$40,match(I72,'Kovats n-alkanes'!C$7:C$40,1))),iferror(index('Kovats n-alkanes'!D$7:D$40,match(I72,'Kovats n-alkanes'!E$7:E$40,1))))</f>
        <v/>
      </c>
      <c r="K72" s="23" t="str">
        <f t="shared" si="1"/>
        <v/>
      </c>
      <c r="L72" s="24" t="str">
        <f>if(M72=1,iferror(100*(J72+(I72-vlookup(J72,'Kovats n-alkanes'!B$7:C$40,2,TRUE))/(vlookup(K72,'Kovats n-alkanes'!B$7:C$40,2,TRUE)-vlookup(J72,'Kovats n-alkanes'!B$7:C$40,2,TRUE))),I72),iferror(100*(J72+(I72-vlookup(J72,'Kovats n-alkanes'!D$7:E$40,2,TRUE))/(vlookup(K72,'Kovats n-alkanes'!D$7:E$40,2,TRUE)-vlookup(J72,'Kovats n-alkanes'!D$7:E$40,2,TRUE))),I72))</f>
        <v/>
      </c>
      <c r="M72" s="15">
        <v>1.0</v>
      </c>
      <c r="N72" s="1"/>
      <c r="O72" s="1"/>
    </row>
    <row r="73">
      <c r="A73" s="16" t="str">
        <f t="shared" si="2"/>
        <v/>
      </c>
      <c r="B73" s="1"/>
      <c r="C73" s="1"/>
      <c r="D73" s="1"/>
      <c r="E73" s="1"/>
      <c r="F73" s="1"/>
      <c r="G73" s="1"/>
      <c r="H73" s="1"/>
      <c r="I73" s="30"/>
      <c r="J73" s="22" t="str">
        <f t="array" ref="J73">if(M73 = 1, iferror(index('Kovats n-alkanes'!B$7:B$40,match(I73,'Kovats n-alkanes'!C$7:C$40,1))),iferror(index('Kovats n-alkanes'!D$7:D$40,match(I73,'Kovats n-alkanes'!E$7:E$40,1))))</f>
        <v/>
      </c>
      <c r="K73" s="23" t="str">
        <f t="shared" si="1"/>
        <v/>
      </c>
      <c r="L73" s="24" t="str">
        <f>if(M73=1,iferror(100*(J73+(I73-vlookup(J73,'Kovats n-alkanes'!B$7:C$40,2,TRUE))/(vlookup(K73,'Kovats n-alkanes'!B$7:C$40,2,TRUE)-vlookup(J73,'Kovats n-alkanes'!B$7:C$40,2,TRUE))),I73),iferror(100*(J73+(I73-vlookup(J73,'Kovats n-alkanes'!D$7:E$40,2,TRUE))/(vlookup(K73,'Kovats n-alkanes'!D$7:E$40,2,TRUE)-vlookup(J73,'Kovats n-alkanes'!D$7:E$40,2,TRUE))),I73))</f>
        <v/>
      </c>
      <c r="M73" s="15">
        <v>1.0</v>
      </c>
      <c r="N73" s="1"/>
      <c r="O73" s="1"/>
    </row>
    <row r="74">
      <c r="A74" s="16" t="str">
        <f t="shared" si="2"/>
        <v/>
      </c>
      <c r="B74" s="1"/>
      <c r="C74" s="1"/>
      <c r="D74" s="1"/>
      <c r="E74" s="1"/>
      <c r="F74" s="1"/>
      <c r="G74" s="1"/>
      <c r="H74" s="1"/>
      <c r="I74" s="30"/>
      <c r="J74" s="22" t="str">
        <f t="array" ref="J74">if(M74 = 1, iferror(index('Kovats n-alkanes'!B$7:B$40,match(I74,'Kovats n-alkanes'!C$7:C$40,1))),iferror(index('Kovats n-alkanes'!D$7:D$40,match(I74,'Kovats n-alkanes'!E$7:E$40,1))))</f>
        <v/>
      </c>
      <c r="K74" s="23" t="str">
        <f t="shared" si="1"/>
        <v/>
      </c>
      <c r="L74" s="24" t="str">
        <f>if(M74=1,iferror(100*(J74+(I74-vlookup(J74,'Kovats n-alkanes'!B$7:C$40,2,TRUE))/(vlookup(K74,'Kovats n-alkanes'!B$7:C$40,2,TRUE)-vlookup(J74,'Kovats n-alkanes'!B$7:C$40,2,TRUE))),I74),iferror(100*(J74+(I74-vlookup(J74,'Kovats n-alkanes'!D$7:E$40,2,TRUE))/(vlookup(K74,'Kovats n-alkanes'!D$7:E$40,2,TRUE)-vlookup(J74,'Kovats n-alkanes'!D$7:E$40,2,TRUE))),I74))</f>
        <v/>
      </c>
      <c r="M74" s="15">
        <v>1.0</v>
      </c>
      <c r="N74" s="1"/>
      <c r="O74" s="1"/>
    </row>
    <row r="75">
      <c r="A75" s="16" t="str">
        <f t="shared" si="2"/>
        <v/>
      </c>
      <c r="B75" s="1"/>
      <c r="C75" s="1"/>
      <c r="D75" s="1"/>
      <c r="E75" s="1"/>
      <c r="F75" s="1"/>
      <c r="G75" s="1"/>
      <c r="H75" s="1"/>
      <c r="I75" s="30"/>
      <c r="J75" s="22" t="str">
        <f t="array" ref="J75">if(M75 = 1, iferror(index('Kovats n-alkanes'!B$7:B$40,match(I75,'Kovats n-alkanes'!C$7:C$40,1))),iferror(index('Kovats n-alkanes'!D$7:D$40,match(I75,'Kovats n-alkanes'!E$7:E$40,1))))</f>
        <v/>
      </c>
      <c r="K75" s="23" t="str">
        <f t="shared" si="1"/>
        <v/>
      </c>
      <c r="L75" s="24" t="str">
        <f>if(M75=1,iferror(100*(J75+(I75-vlookup(J75,'Kovats n-alkanes'!B$7:C$40,2,TRUE))/(vlookup(K75,'Kovats n-alkanes'!B$7:C$40,2,TRUE)-vlookup(J75,'Kovats n-alkanes'!B$7:C$40,2,TRUE))),I75),iferror(100*(J75+(I75-vlookup(J75,'Kovats n-alkanes'!D$7:E$40,2,TRUE))/(vlookup(K75,'Kovats n-alkanes'!D$7:E$40,2,TRUE)-vlookup(J75,'Kovats n-alkanes'!D$7:E$40,2,TRUE))),I75))</f>
        <v/>
      </c>
      <c r="M75" s="15">
        <v>1.0</v>
      </c>
      <c r="N75" s="1"/>
      <c r="O75" s="1"/>
    </row>
    <row r="76">
      <c r="A76" s="16" t="str">
        <f t="shared" si="2"/>
        <v/>
      </c>
      <c r="B76" s="1"/>
      <c r="C76" s="1"/>
      <c r="D76" s="1"/>
      <c r="E76" s="1"/>
      <c r="F76" s="1"/>
      <c r="G76" s="1"/>
      <c r="H76" s="1"/>
      <c r="I76" s="30"/>
      <c r="J76" s="22" t="str">
        <f t="array" ref="J76">if(M76 = 1, iferror(index('Kovats n-alkanes'!B$7:B$40,match(I76,'Kovats n-alkanes'!C$7:C$40,1))),iferror(index('Kovats n-alkanes'!D$7:D$40,match(I76,'Kovats n-alkanes'!E$7:E$40,1))))</f>
        <v/>
      </c>
      <c r="K76" s="23" t="str">
        <f t="shared" si="1"/>
        <v/>
      </c>
      <c r="L76" s="24" t="str">
        <f>if(M76=1,iferror(100*(J76+(I76-vlookup(J76,'Kovats n-alkanes'!B$7:C$40,2,TRUE))/(vlookup(K76,'Kovats n-alkanes'!B$7:C$40,2,TRUE)-vlookup(J76,'Kovats n-alkanes'!B$7:C$40,2,TRUE))),I76),iferror(100*(J76+(I76-vlookup(J76,'Kovats n-alkanes'!D$7:E$40,2,TRUE))/(vlookup(K76,'Kovats n-alkanes'!D$7:E$40,2,TRUE)-vlookup(J76,'Kovats n-alkanes'!D$7:E$40,2,TRUE))),I76))</f>
        <v/>
      </c>
      <c r="M76" s="15">
        <v>1.0</v>
      </c>
      <c r="N76" s="1"/>
      <c r="O76" s="1"/>
    </row>
    <row r="77">
      <c r="A77" s="16" t="str">
        <f t="shared" si="2"/>
        <v/>
      </c>
      <c r="B77" s="1"/>
      <c r="C77" s="1"/>
      <c r="D77" s="1"/>
      <c r="E77" s="1"/>
      <c r="F77" s="1"/>
      <c r="G77" s="1"/>
      <c r="H77" s="1"/>
      <c r="I77" s="30"/>
      <c r="J77" s="22" t="str">
        <f t="array" ref="J77">if(M77 = 1, iferror(index('Kovats n-alkanes'!B$7:B$40,match(I77,'Kovats n-alkanes'!C$7:C$40,1))),iferror(index('Kovats n-alkanes'!D$7:D$40,match(I77,'Kovats n-alkanes'!E$7:E$40,1))))</f>
        <v/>
      </c>
      <c r="K77" s="23" t="str">
        <f t="shared" si="1"/>
        <v/>
      </c>
      <c r="L77" s="24" t="str">
        <f>if(M77=1,iferror(100*(J77+(I77-vlookup(J77,'Kovats n-alkanes'!B$7:C$40,2,TRUE))/(vlookup(K77,'Kovats n-alkanes'!B$7:C$40,2,TRUE)-vlookup(J77,'Kovats n-alkanes'!B$7:C$40,2,TRUE))),I77),iferror(100*(J77+(I77-vlookup(J77,'Kovats n-alkanes'!D$7:E$40,2,TRUE))/(vlookup(K77,'Kovats n-alkanes'!D$7:E$40,2,TRUE)-vlookup(J77,'Kovats n-alkanes'!D$7:E$40,2,TRUE))),I77))</f>
        <v/>
      </c>
      <c r="M77" s="15">
        <v>1.0</v>
      </c>
      <c r="N77" s="1"/>
      <c r="O77" s="1"/>
    </row>
    <row r="78">
      <c r="A78" s="16" t="str">
        <f t="shared" si="2"/>
        <v/>
      </c>
      <c r="B78" s="1"/>
      <c r="C78" s="1"/>
      <c r="D78" s="1"/>
      <c r="E78" s="1"/>
      <c r="F78" s="1"/>
      <c r="G78" s="1"/>
      <c r="H78" s="1"/>
      <c r="I78" s="30"/>
      <c r="J78" s="22" t="str">
        <f t="array" ref="J78">if(M78 = 1, iferror(index('Kovats n-alkanes'!B$7:B$40,match(I78,'Kovats n-alkanes'!C$7:C$40,1))),iferror(index('Kovats n-alkanes'!D$7:D$40,match(I78,'Kovats n-alkanes'!E$7:E$40,1))))</f>
        <v/>
      </c>
      <c r="K78" s="23" t="str">
        <f t="shared" si="1"/>
        <v/>
      </c>
      <c r="L78" s="24" t="str">
        <f>if(M78=1,iferror(100*(J78+(I78-vlookup(J78,'Kovats n-alkanes'!B$7:C$40,2,TRUE))/(vlookup(K78,'Kovats n-alkanes'!B$7:C$40,2,TRUE)-vlookup(J78,'Kovats n-alkanes'!B$7:C$40,2,TRUE))),I78),iferror(100*(J78+(I78-vlookup(J78,'Kovats n-alkanes'!D$7:E$40,2,TRUE))/(vlookup(K78,'Kovats n-alkanes'!D$7:E$40,2,TRUE)-vlookup(J78,'Kovats n-alkanes'!D$7:E$40,2,TRUE))),I78))</f>
        <v/>
      </c>
      <c r="M78" s="15">
        <v>1.0</v>
      </c>
      <c r="N78" s="1"/>
      <c r="O78" s="1"/>
    </row>
    <row r="79">
      <c r="A79" s="16" t="str">
        <f t="shared" si="2"/>
        <v/>
      </c>
      <c r="B79" s="1"/>
      <c r="C79" s="1"/>
      <c r="D79" s="1"/>
      <c r="E79" s="1"/>
      <c r="F79" s="1"/>
      <c r="G79" s="1"/>
      <c r="H79" s="1"/>
      <c r="I79" s="30"/>
      <c r="J79" s="22" t="str">
        <f t="array" ref="J79">if(M79 = 1, iferror(index('Kovats n-alkanes'!B$7:B$40,match(I79,'Kovats n-alkanes'!C$7:C$40,1))),iferror(index('Kovats n-alkanes'!D$7:D$40,match(I79,'Kovats n-alkanes'!E$7:E$40,1))))</f>
        <v/>
      </c>
      <c r="K79" s="23" t="str">
        <f t="shared" si="1"/>
        <v/>
      </c>
      <c r="L79" s="24" t="str">
        <f>if(M79=1,iferror(100*(J79+(I79-vlookup(J79,'Kovats n-alkanes'!B$7:C$40,2,TRUE))/(vlookup(K79,'Kovats n-alkanes'!B$7:C$40,2,TRUE)-vlookup(J79,'Kovats n-alkanes'!B$7:C$40,2,TRUE))),I79),iferror(100*(J79+(I79-vlookup(J79,'Kovats n-alkanes'!D$7:E$40,2,TRUE))/(vlookup(K79,'Kovats n-alkanes'!D$7:E$40,2,TRUE)-vlookup(J79,'Kovats n-alkanes'!D$7:E$40,2,TRUE))),I79))</f>
        <v/>
      </c>
      <c r="M79" s="15">
        <v>1.0</v>
      </c>
      <c r="N79" s="1"/>
      <c r="O79" s="1"/>
    </row>
    <row r="80">
      <c r="A80" s="16" t="str">
        <f t="shared" si="2"/>
        <v/>
      </c>
      <c r="B80" s="1"/>
      <c r="C80" s="1"/>
      <c r="D80" s="1"/>
      <c r="E80" s="1"/>
      <c r="F80" s="1"/>
      <c r="G80" s="1"/>
      <c r="H80" s="1"/>
      <c r="I80" s="30"/>
      <c r="J80" s="22" t="str">
        <f t="array" ref="J80">if(M80 = 1, iferror(index('Kovats n-alkanes'!B$7:B$40,match(I80,'Kovats n-alkanes'!C$7:C$40,1))),iferror(index('Kovats n-alkanes'!D$7:D$40,match(I80,'Kovats n-alkanes'!E$7:E$40,1))))</f>
        <v/>
      </c>
      <c r="K80" s="23" t="str">
        <f t="shared" si="1"/>
        <v/>
      </c>
      <c r="L80" s="24" t="str">
        <f>if(M80=1,iferror(100*(J80+(I80-vlookup(J80,'Kovats n-alkanes'!B$7:C$40,2,TRUE))/(vlookup(K80,'Kovats n-alkanes'!B$7:C$40,2,TRUE)-vlookup(J80,'Kovats n-alkanes'!B$7:C$40,2,TRUE))),I80),iferror(100*(J80+(I80-vlookup(J80,'Kovats n-alkanes'!D$7:E$40,2,TRUE))/(vlookup(K80,'Kovats n-alkanes'!D$7:E$40,2,TRUE)-vlookup(J80,'Kovats n-alkanes'!D$7:E$40,2,TRUE))),I80))</f>
        <v/>
      </c>
      <c r="M80" s="15">
        <v>1.0</v>
      </c>
      <c r="N80" s="1"/>
      <c r="O80" s="1"/>
    </row>
    <row r="81">
      <c r="A81" s="16" t="str">
        <f t="shared" si="2"/>
        <v/>
      </c>
      <c r="B81" s="1"/>
      <c r="C81" s="1"/>
      <c r="D81" s="1"/>
      <c r="E81" s="1"/>
      <c r="F81" s="1"/>
      <c r="G81" s="1"/>
      <c r="H81" s="1"/>
      <c r="I81" s="30"/>
      <c r="J81" s="22" t="str">
        <f t="array" ref="J81">if(M81 = 1, iferror(index('Kovats n-alkanes'!B$7:B$40,match(I81,'Kovats n-alkanes'!C$7:C$40,1))),iferror(index('Kovats n-alkanes'!D$7:D$40,match(I81,'Kovats n-alkanes'!E$7:E$40,1))))</f>
        <v/>
      </c>
      <c r="K81" s="23" t="str">
        <f t="shared" si="1"/>
        <v/>
      </c>
      <c r="L81" s="24" t="str">
        <f>if(M81=1,iferror(100*(J81+(I81-vlookup(J81,'Kovats n-alkanes'!B$7:C$40,2,TRUE))/(vlookup(K81,'Kovats n-alkanes'!B$7:C$40,2,TRUE)-vlookup(J81,'Kovats n-alkanes'!B$7:C$40,2,TRUE))),I81),iferror(100*(J81+(I81-vlookup(J81,'Kovats n-alkanes'!D$7:E$40,2,TRUE))/(vlookup(K81,'Kovats n-alkanes'!D$7:E$40,2,TRUE)-vlookup(J81,'Kovats n-alkanes'!D$7:E$40,2,TRUE))),I81))</f>
        <v/>
      </c>
      <c r="M81" s="15">
        <v>1.0</v>
      </c>
      <c r="N81" s="1"/>
      <c r="O81" s="1"/>
    </row>
    <row r="82">
      <c r="A82" s="16" t="str">
        <f t="shared" si="2"/>
        <v/>
      </c>
      <c r="B82" s="1"/>
      <c r="C82" s="1"/>
      <c r="D82" s="1"/>
      <c r="E82" s="1"/>
      <c r="F82" s="1"/>
      <c r="G82" s="1"/>
      <c r="H82" s="1"/>
      <c r="I82" s="30"/>
      <c r="J82" s="22" t="str">
        <f t="array" ref="J82">if(M82 = 1, iferror(index('Kovats n-alkanes'!B$7:B$40,match(I82,'Kovats n-alkanes'!C$7:C$40,1))),iferror(index('Kovats n-alkanes'!D$7:D$40,match(I82,'Kovats n-alkanes'!E$7:E$40,1))))</f>
        <v/>
      </c>
      <c r="K82" s="23" t="str">
        <f t="shared" si="1"/>
        <v/>
      </c>
      <c r="L82" s="24" t="str">
        <f>if(M82=1,iferror(100*(J82+(I82-vlookup(J82,'Kovats n-alkanes'!B$7:C$40,2,TRUE))/(vlookup(K82,'Kovats n-alkanes'!B$7:C$40,2,TRUE)-vlookup(J82,'Kovats n-alkanes'!B$7:C$40,2,TRUE))),I82),iferror(100*(J82+(I82-vlookup(J82,'Kovats n-alkanes'!D$7:E$40,2,TRUE))/(vlookup(K82,'Kovats n-alkanes'!D$7:E$40,2,TRUE)-vlookup(J82,'Kovats n-alkanes'!D$7:E$40,2,TRUE))),I82))</f>
        <v/>
      </c>
      <c r="M82" s="15">
        <v>1.0</v>
      </c>
      <c r="N82" s="1"/>
      <c r="O82" s="1"/>
    </row>
    <row r="83">
      <c r="A83" s="16" t="str">
        <f t="shared" si="2"/>
        <v/>
      </c>
      <c r="B83" s="1"/>
      <c r="C83" s="1"/>
      <c r="D83" s="1"/>
      <c r="E83" s="1"/>
      <c r="F83" s="1"/>
      <c r="G83" s="1"/>
      <c r="H83" s="1"/>
      <c r="I83" s="30"/>
      <c r="J83" s="22" t="str">
        <f t="array" ref="J83">if(M83 = 1, iferror(index('Kovats n-alkanes'!B$7:B$40,match(I83,'Kovats n-alkanes'!C$7:C$40,1))),iferror(index('Kovats n-alkanes'!D$7:D$40,match(I83,'Kovats n-alkanes'!E$7:E$40,1))))</f>
        <v/>
      </c>
      <c r="K83" s="23" t="str">
        <f t="shared" si="1"/>
        <v/>
      </c>
      <c r="L83" s="24" t="str">
        <f>if(M83=1,iferror(100*(J83+(I83-vlookup(J83,'Kovats n-alkanes'!B$7:C$40,2,TRUE))/(vlookup(K83,'Kovats n-alkanes'!B$7:C$40,2,TRUE)-vlookup(J83,'Kovats n-alkanes'!B$7:C$40,2,TRUE))),I83),iferror(100*(J83+(I83-vlookup(J83,'Kovats n-alkanes'!D$7:E$40,2,TRUE))/(vlookup(K83,'Kovats n-alkanes'!D$7:E$40,2,TRUE)-vlookup(J83,'Kovats n-alkanes'!D$7:E$40,2,TRUE))),I83))</f>
        <v/>
      </c>
      <c r="M83" s="15">
        <v>1.0</v>
      </c>
      <c r="N83" s="1"/>
      <c r="O83" s="1"/>
    </row>
    <row r="84">
      <c r="A84" s="16" t="str">
        <f t="shared" si="2"/>
        <v/>
      </c>
      <c r="B84" s="1"/>
      <c r="C84" s="1"/>
      <c r="D84" s="1"/>
      <c r="E84" s="1"/>
      <c r="F84" s="1"/>
      <c r="G84" s="1"/>
      <c r="H84" s="1"/>
      <c r="I84" s="30"/>
      <c r="J84" s="22" t="str">
        <f t="array" ref="J84">if(M84 = 1, iferror(index('Kovats n-alkanes'!B$7:B$40,match(I84,'Kovats n-alkanes'!C$7:C$40,1))),iferror(index('Kovats n-alkanes'!D$7:D$40,match(I84,'Kovats n-alkanes'!E$7:E$40,1))))</f>
        <v/>
      </c>
      <c r="K84" s="23" t="str">
        <f t="shared" si="1"/>
        <v/>
      </c>
      <c r="L84" s="24" t="str">
        <f>if(M84=1,iferror(100*(J84+(I84-vlookup(J84,'Kovats n-alkanes'!B$7:C$40,2,TRUE))/(vlookup(K84,'Kovats n-alkanes'!B$7:C$40,2,TRUE)-vlookup(J84,'Kovats n-alkanes'!B$7:C$40,2,TRUE))),I84),iferror(100*(J84+(I84-vlookup(J84,'Kovats n-alkanes'!D$7:E$40,2,TRUE))/(vlookup(K84,'Kovats n-alkanes'!D$7:E$40,2,TRUE)-vlookup(J84,'Kovats n-alkanes'!D$7:E$40,2,TRUE))),I84))</f>
        <v/>
      </c>
      <c r="M84" s="15">
        <v>1.0</v>
      </c>
      <c r="N84" s="1"/>
      <c r="O84" s="1"/>
    </row>
    <row r="85">
      <c r="A85" s="16" t="str">
        <f t="shared" si="2"/>
        <v/>
      </c>
      <c r="B85" s="1"/>
      <c r="C85" s="1"/>
      <c r="D85" s="1"/>
      <c r="E85" s="1"/>
      <c r="F85" s="1"/>
      <c r="G85" s="1"/>
      <c r="H85" s="1"/>
      <c r="I85" s="30"/>
      <c r="J85" s="22" t="str">
        <f t="array" ref="J85">if(M85 = 1, iferror(index('Kovats n-alkanes'!B$7:B$40,match(I85,'Kovats n-alkanes'!C$7:C$40,1))),iferror(index('Kovats n-alkanes'!D$7:D$40,match(I85,'Kovats n-alkanes'!E$7:E$40,1))))</f>
        <v/>
      </c>
      <c r="K85" s="23" t="str">
        <f t="shared" si="1"/>
        <v/>
      </c>
      <c r="L85" s="24" t="str">
        <f>if(M85=1,iferror(100*(J85+(I85-vlookup(J85,'Kovats n-alkanes'!B$7:C$40,2,TRUE))/(vlookup(K85,'Kovats n-alkanes'!B$7:C$40,2,TRUE)-vlookup(J85,'Kovats n-alkanes'!B$7:C$40,2,TRUE))),I85),iferror(100*(J85+(I85-vlookup(J85,'Kovats n-alkanes'!D$7:E$40,2,TRUE))/(vlookup(K85,'Kovats n-alkanes'!D$7:E$40,2,TRUE)-vlookup(J85,'Kovats n-alkanes'!D$7:E$40,2,TRUE))),I85))</f>
        <v/>
      </c>
      <c r="M85" s="15">
        <v>1.0</v>
      </c>
      <c r="N85" s="1"/>
      <c r="O85" s="1"/>
    </row>
    <row r="86">
      <c r="A86" s="16" t="str">
        <f t="shared" si="2"/>
        <v/>
      </c>
      <c r="B86" s="1"/>
      <c r="C86" s="1"/>
      <c r="D86" s="1"/>
      <c r="E86" s="1"/>
      <c r="F86" s="1"/>
      <c r="G86" s="1"/>
      <c r="H86" s="1"/>
      <c r="I86" s="30"/>
      <c r="J86" s="22" t="str">
        <f t="array" ref="J86">if(M86 = 1, iferror(index('Kovats n-alkanes'!B$7:B$40,match(I86,'Kovats n-alkanes'!C$7:C$40,1))),iferror(index('Kovats n-alkanes'!D$7:D$40,match(I86,'Kovats n-alkanes'!E$7:E$40,1))))</f>
        <v/>
      </c>
      <c r="K86" s="23" t="str">
        <f t="shared" si="1"/>
        <v/>
      </c>
      <c r="L86" s="24" t="str">
        <f>if(M86=1,iferror(100*(J86+(I86-vlookup(J86,'Kovats n-alkanes'!B$7:C$40,2,TRUE))/(vlookup(K86,'Kovats n-alkanes'!B$7:C$40,2,TRUE)-vlookup(J86,'Kovats n-alkanes'!B$7:C$40,2,TRUE))),I86),iferror(100*(J86+(I86-vlookup(J86,'Kovats n-alkanes'!D$7:E$40,2,TRUE))/(vlookup(K86,'Kovats n-alkanes'!D$7:E$40,2,TRUE)-vlookup(J86,'Kovats n-alkanes'!D$7:E$40,2,TRUE))),I86))</f>
        <v/>
      </c>
      <c r="M86" s="15">
        <v>1.0</v>
      </c>
      <c r="N86" s="1"/>
      <c r="O86" s="1"/>
    </row>
    <row r="87">
      <c r="A87" s="16" t="str">
        <f t="shared" si="2"/>
        <v/>
      </c>
      <c r="B87" s="1"/>
      <c r="C87" s="1"/>
      <c r="D87" s="1"/>
      <c r="E87" s="1"/>
      <c r="F87" s="1"/>
      <c r="G87" s="1"/>
      <c r="H87" s="1"/>
      <c r="I87" s="30"/>
      <c r="J87" s="22" t="str">
        <f t="array" ref="J87">if(M87 = 1, iferror(index('Kovats n-alkanes'!B$7:B$40,match(I87,'Kovats n-alkanes'!C$7:C$40,1))),iferror(index('Kovats n-alkanes'!D$7:D$40,match(I87,'Kovats n-alkanes'!E$7:E$40,1))))</f>
        <v/>
      </c>
      <c r="K87" s="23" t="str">
        <f t="shared" si="1"/>
        <v/>
      </c>
      <c r="L87" s="24" t="str">
        <f>if(M87=1,iferror(100*(J87+(I87-vlookup(J87,'Kovats n-alkanes'!B$7:C$40,2,TRUE))/(vlookup(K87,'Kovats n-alkanes'!B$7:C$40,2,TRUE)-vlookup(J87,'Kovats n-alkanes'!B$7:C$40,2,TRUE))),I87),iferror(100*(J87+(I87-vlookup(J87,'Kovats n-alkanes'!D$7:E$40,2,TRUE))/(vlookup(K87,'Kovats n-alkanes'!D$7:E$40,2,TRUE)-vlookup(J87,'Kovats n-alkanes'!D$7:E$40,2,TRUE))),I87))</f>
        <v/>
      </c>
      <c r="M87" s="15">
        <v>1.0</v>
      </c>
      <c r="N87" s="1"/>
      <c r="O87" s="1"/>
    </row>
    <row r="88">
      <c r="A88" s="16" t="str">
        <f t="shared" si="2"/>
        <v/>
      </c>
      <c r="B88" s="1"/>
      <c r="C88" s="1"/>
      <c r="D88" s="1"/>
      <c r="E88" s="1"/>
      <c r="F88" s="1"/>
      <c r="G88" s="1"/>
      <c r="H88" s="1"/>
      <c r="I88" s="30"/>
      <c r="J88" s="22" t="str">
        <f t="array" ref="J88">if(M88 = 1, iferror(index('Kovats n-alkanes'!B$7:B$40,match(I88,'Kovats n-alkanes'!C$7:C$40,1))),iferror(index('Kovats n-alkanes'!D$7:D$40,match(I88,'Kovats n-alkanes'!E$7:E$40,1))))</f>
        <v/>
      </c>
      <c r="K88" s="23" t="str">
        <f t="shared" si="1"/>
        <v/>
      </c>
      <c r="L88" s="24" t="str">
        <f>if(M88=1,iferror(100*(J88+(I88-vlookup(J88,'Kovats n-alkanes'!B$7:C$40,2,TRUE))/(vlookup(K88,'Kovats n-alkanes'!B$7:C$40,2,TRUE)-vlookup(J88,'Kovats n-alkanes'!B$7:C$40,2,TRUE))),I88),iferror(100*(J88+(I88-vlookup(J88,'Kovats n-alkanes'!D$7:E$40,2,TRUE))/(vlookup(K88,'Kovats n-alkanes'!D$7:E$40,2,TRUE)-vlookup(J88,'Kovats n-alkanes'!D$7:E$40,2,TRUE))),I88))</f>
        <v/>
      </c>
      <c r="M88" s="15">
        <v>1.0</v>
      </c>
      <c r="N88" s="1"/>
      <c r="O88" s="1"/>
    </row>
    <row r="89">
      <c r="A89" s="16" t="str">
        <f t="shared" si="2"/>
        <v/>
      </c>
      <c r="B89" s="1"/>
      <c r="C89" s="1"/>
      <c r="D89" s="1"/>
      <c r="E89" s="1"/>
      <c r="F89" s="1"/>
      <c r="G89" s="1"/>
      <c r="H89" s="1"/>
      <c r="I89" s="30"/>
      <c r="J89" s="22" t="str">
        <f t="array" ref="J89">if(M89 = 1, iferror(index('Kovats n-alkanes'!B$7:B$40,match(I89,'Kovats n-alkanes'!C$7:C$40,1))),iferror(index('Kovats n-alkanes'!D$7:D$40,match(I89,'Kovats n-alkanes'!E$7:E$40,1))))</f>
        <v/>
      </c>
      <c r="K89" s="23" t="str">
        <f t="shared" si="1"/>
        <v/>
      </c>
      <c r="L89" s="24" t="str">
        <f>if(M89=1,iferror(100*(J89+(I89-vlookup(J89,'Kovats n-alkanes'!B$7:C$40,2,TRUE))/(vlookup(K89,'Kovats n-alkanes'!B$7:C$40,2,TRUE)-vlookup(J89,'Kovats n-alkanes'!B$7:C$40,2,TRUE))),I89),iferror(100*(J89+(I89-vlookup(J89,'Kovats n-alkanes'!D$7:E$40,2,TRUE))/(vlookup(K89,'Kovats n-alkanes'!D$7:E$40,2,TRUE)-vlookup(J89,'Kovats n-alkanes'!D$7:E$40,2,TRUE))),I89))</f>
        <v/>
      </c>
      <c r="M89" s="15">
        <v>1.0</v>
      </c>
      <c r="N89" s="1"/>
      <c r="O89" s="1"/>
    </row>
    <row r="90">
      <c r="A90" s="16" t="str">
        <f t="shared" si="2"/>
        <v/>
      </c>
      <c r="B90" s="1"/>
      <c r="C90" s="1"/>
      <c r="D90" s="1"/>
      <c r="E90" s="1"/>
      <c r="F90" s="1"/>
      <c r="G90" s="1"/>
      <c r="H90" s="1"/>
      <c r="I90" s="30"/>
      <c r="J90" s="22" t="str">
        <f t="array" ref="J90">if(M90 = 1, iferror(index('Kovats n-alkanes'!B$7:B$40,match(I90,'Kovats n-alkanes'!C$7:C$40,1))),iferror(index('Kovats n-alkanes'!D$7:D$40,match(I90,'Kovats n-alkanes'!E$7:E$40,1))))</f>
        <v/>
      </c>
      <c r="K90" s="23" t="str">
        <f t="shared" si="1"/>
        <v/>
      </c>
      <c r="L90" s="24" t="str">
        <f>if(M90=1,iferror(100*(J90+(I90-vlookup(J90,'Kovats n-alkanes'!B$7:C$40,2,TRUE))/(vlookup(K90,'Kovats n-alkanes'!B$7:C$40,2,TRUE)-vlookup(J90,'Kovats n-alkanes'!B$7:C$40,2,TRUE))),I90),iferror(100*(J90+(I90-vlookup(J90,'Kovats n-alkanes'!D$7:E$40,2,TRUE))/(vlookup(K90,'Kovats n-alkanes'!D$7:E$40,2,TRUE)-vlookup(J90,'Kovats n-alkanes'!D$7:E$40,2,TRUE))),I90))</f>
        <v/>
      </c>
      <c r="M90" s="15">
        <v>1.0</v>
      </c>
      <c r="N90" s="1"/>
      <c r="O90" s="1"/>
    </row>
    <row r="91">
      <c r="A91" s="16" t="str">
        <f t="shared" si="2"/>
        <v/>
      </c>
      <c r="B91" s="1"/>
      <c r="C91" s="1"/>
      <c r="D91" s="1"/>
      <c r="E91" s="1"/>
      <c r="F91" s="1"/>
      <c r="G91" s="1"/>
      <c r="H91" s="1"/>
      <c r="I91" s="30"/>
      <c r="J91" s="22" t="str">
        <f t="array" ref="J91">if(M91 = 1, iferror(index('Kovats n-alkanes'!B$7:B$40,match(I91,'Kovats n-alkanes'!C$7:C$40,1))),iferror(index('Kovats n-alkanes'!D$7:D$40,match(I91,'Kovats n-alkanes'!E$7:E$40,1))))</f>
        <v/>
      </c>
      <c r="K91" s="23" t="str">
        <f t="shared" si="1"/>
        <v/>
      </c>
      <c r="L91" s="24" t="str">
        <f>if(M91=1,iferror(100*(J91+(I91-vlookup(J91,'Kovats n-alkanes'!B$7:C$40,2,TRUE))/(vlookup(K91,'Kovats n-alkanes'!B$7:C$40,2,TRUE)-vlookup(J91,'Kovats n-alkanes'!B$7:C$40,2,TRUE))),I91),iferror(100*(J91+(I91-vlookup(J91,'Kovats n-alkanes'!D$7:E$40,2,TRUE))/(vlookup(K91,'Kovats n-alkanes'!D$7:E$40,2,TRUE)-vlookup(J91,'Kovats n-alkanes'!D$7:E$40,2,TRUE))),I91))</f>
        <v/>
      </c>
      <c r="M91" s="15">
        <v>1.0</v>
      </c>
      <c r="N91" s="1"/>
      <c r="O91" s="1"/>
    </row>
    <row r="92">
      <c r="A92" s="16" t="str">
        <f t="shared" si="2"/>
        <v/>
      </c>
      <c r="B92" s="1"/>
      <c r="C92" s="1"/>
      <c r="D92" s="1"/>
      <c r="E92" s="1"/>
      <c r="F92" s="1"/>
      <c r="G92" s="1"/>
      <c r="H92" s="1"/>
      <c r="I92" s="30"/>
      <c r="J92" s="22" t="str">
        <f t="array" ref="J92">if(M92 = 1, iferror(index('Kovats n-alkanes'!B$7:B$40,match(I92,'Kovats n-alkanes'!C$7:C$40,1))),iferror(index('Kovats n-alkanes'!D$7:D$40,match(I92,'Kovats n-alkanes'!E$7:E$40,1))))</f>
        <v/>
      </c>
      <c r="K92" s="23" t="str">
        <f t="shared" si="1"/>
        <v/>
      </c>
      <c r="L92" s="24" t="str">
        <f>if(M92=1,iferror(100*(J92+(I92-vlookup(J92,'Kovats n-alkanes'!B$7:C$40,2,TRUE))/(vlookup(K92,'Kovats n-alkanes'!B$7:C$40,2,TRUE)-vlookup(J92,'Kovats n-alkanes'!B$7:C$40,2,TRUE))),I92),iferror(100*(J92+(I92-vlookup(J92,'Kovats n-alkanes'!D$7:E$40,2,TRUE))/(vlookup(K92,'Kovats n-alkanes'!D$7:E$40,2,TRUE)-vlookup(J92,'Kovats n-alkanes'!D$7:E$40,2,TRUE))),I92))</f>
        <v/>
      </c>
      <c r="M92" s="15">
        <v>1.0</v>
      </c>
      <c r="N92" s="1"/>
      <c r="O92" s="1"/>
    </row>
    <row r="93">
      <c r="A93" s="16" t="str">
        <f t="shared" si="2"/>
        <v/>
      </c>
      <c r="B93" s="1"/>
      <c r="C93" s="1"/>
      <c r="D93" s="1"/>
      <c r="E93" s="1"/>
      <c r="F93" s="1"/>
      <c r="G93" s="1"/>
      <c r="H93" s="1"/>
      <c r="I93" s="30"/>
      <c r="J93" s="22" t="str">
        <f t="array" ref="J93">if(M93 = 1, iferror(index('Kovats n-alkanes'!B$7:B$40,match(I93,'Kovats n-alkanes'!C$7:C$40,1))),iferror(index('Kovats n-alkanes'!D$7:D$40,match(I93,'Kovats n-alkanes'!E$7:E$40,1))))</f>
        <v/>
      </c>
      <c r="K93" s="23" t="str">
        <f t="shared" si="1"/>
        <v/>
      </c>
      <c r="L93" s="24" t="str">
        <f>if(M93=1,iferror(100*(J93+(I93-vlookup(J93,'Kovats n-alkanes'!B$7:C$40,2,TRUE))/(vlookup(K93,'Kovats n-alkanes'!B$7:C$40,2,TRUE)-vlookup(J93,'Kovats n-alkanes'!B$7:C$40,2,TRUE))),I93),iferror(100*(J93+(I93-vlookup(J93,'Kovats n-alkanes'!D$7:E$40,2,TRUE))/(vlookup(K93,'Kovats n-alkanes'!D$7:E$40,2,TRUE)-vlookup(J93,'Kovats n-alkanes'!D$7:E$40,2,TRUE))),I93))</f>
        <v/>
      </c>
      <c r="M93" s="15">
        <v>1.0</v>
      </c>
      <c r="N93" s="1"/>
      <c r="O93" s="1"/>
    </row>
    <row r="94">
      <c r="A94" s="16" t="str">
        <f t="shared" si="2"/>
        <v/>
      </c>
      <c r="B94" s="1"/>
      <c r="C94" s="1"/>
      <c r="D94" s="1"/>
      <c r="E94" s="1"/>
      <c r="F94" s="1"/>
      <c r="G94" s="1"/>
      <c r="H94" s="1"/>
      <c r="I94" s="30"/>
      <c r="J94" s="22" t="str">
        <f t="array" ref="J94">if(M94 = 1, iferror(index('Kovats n-alkanes'!B$7:B$40,match(I94,'Kovats n-alkanes'!C$7:C$40,1))),iferror(index('Kovats n-alkanes'!D$7:D$40,match(I94,'Kovats n-alkanes'!E$7:E$40,1))))</f>
        <v/>
      </c>
      <c r="K94" s="23" t="str">
        <f t="shared" si="1"/>
        <v/>
      </c>
      <c r="L94" s="24" t="str">
        <f>if(M94=1,iferror(100*(J94+(I94-vlookup(J94,'Kovats n-alkanes'!B$7:C$40,2,TRUE))/(vlookup(K94,'Kovats n-alkanes'!B$7:C$40,2,TRUE)-vlookup(J94,'Kovats n-alkanes'!B$7:C$40,2,TRUE))),I94),iferror(100*(J94+(I94-vlookup(J94,'Kovats n-alkanes'!D$7:E$40,2,TRUE))/(vlookup(K94,'Kovats n-alkanes'!D$7:E$40,2,TRUE)-vlookup(J94,'Kovats n-alkanes'!D$7:E$40,2,TRUE))),I94))</f>
        <v/>
      </c>
      <c r="M94" s="15">
        <v>1.0</v>
      </c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32"/>
      <c r="J95" s="32" t="str">
        <f t="array" ref="J95">if(M95 = 1, iferror(index('Kovats n-alkanes'!B$7:B$40,match(#REF!,'Kovats n-alkanes'!C$7:C$40,1))),iferror(index('Kovats n-alkanes'!D$7:D$40,match(#REF!,'Kovats n-alkanes'!E$7:E$40,1))))</f>
        <v/>
      </c>
      <c r="K95" s="33"/>
      <c r="L95" s="34"/>
      <c r="M95" s="35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32"/>
      <c r="J96" s="32" t="str">
        <f t="array" ref="J96">if(M96 = 1, iferror(index('Kovats n-alkanes'!B$7:B$40,match(#REF!,'Kovats n-alkanes'!C$7:C$40,1))),iferror(index('Kovats n-alkanes'!D$7:D$40,match(#REF!,'Kovats n-alkanes'!E$7:E$40,1))))</f>
        <v/>
      </c>
      <c r="K96" s="33"/>
      <c r="L96" s="34"/>
      <c r="M96" s="35"/>
      <c r="N96" s="1"/>
      <c r="O96" s="1"/>
    </row>
    <row r="97">
      <c r="A97" s="1"/>
      <c r="B97" s="1"/>
      <c r="C97" s="1"/>
      <c r="D97" s="1"/>
      <c r="E97" s="1"/>
      <c r="F97" s="1"/>
      <c r="G97" s="1"/>
      <c r="H97" s="1"/>
      <c r="I97" s="32"/>
      <c r="J97" s="32" t="str">
        <f t="array" ref="J97">if(M97 = 1, iferror(index('Kovats n-alkanes'!B$7:B$40,match(#REF!,'Kovats n-alkanes'!C$7:C$40,1))),iferror(index('Kovats n-alkanes'!D$7:D$40,match(#REF!,'Kovats n-alkanes'!E$7:E$40,1))))</f>
        <v/>
      </c>
      <c r="K97" s="33"/>
      <c r="L97" s="34"/>
      <c r="M97" s="35"/>
      <c r="N97" s="1"/>
      <c r="O97" s="1"/>
    </row>
    <row r="98">
      <c r="A98" s="1"/>
      <c r="B98" s="1"/>
      <c r="C98" s="1"/>
      <c r="D98" s="1"/>
      <c r="E98" s="1"/>
      <c r="F98" s="1"/>
      <c r="G98" s="1"/>
      <c r="H98" s="1"/>
      <c r="I98" s="32"/>
      <c r="J98" s="32" t="str">
        <f t="array" ref="J98">if(M98 = 1, iferror(index('Kovats n-alkanes'!B$7:B$40,match(#REF!,'Kovats n-alkanes'!C$7:C$40,1))),iferror(index('Kovats n-alkanes'!D$7:D$40,match(#REF!,'Kovats n-alkanes'!E$7:E$40,1))))</f>
        <v/>
      </c>
      <c r="K98" s="33"/>
      <c r="L98" s="34"/>
      <c r="M98" s="35"/>
      <c r="N98" s="1"/>
      <c r="O98" s="1"/>
    </row>
    <row r="99">
      <c r="A99" s="1"/>
      <c r="B99" s="1"/>
      <c r="C99" s="1"/>
      <c r="D99" s="1"/>
      <c r="E99" s="1"/>
      <c r="F99" s="1"/>
      <c r="G99" s="1"/>
      <c r="H99" s="1"/>
      <c r="I99" s="32"/>
      <c r="J99" s="32" t="str">
        <f t="array" ref="J99">if(M99 = 1, iferror(index('Kovats n-alkanes'!B$7:B$40,match(#REF!,'Kovats n-alkanes'!C$7:C$40,1))),iferror(index('Kovats n-alkanes'!D$7:D$40,match(#REF!,'Kovats n-alkanes'!E$7:E$40,1))))</f>
        <v/>
      </c>
      <c r="K99" s="33"/>
      <c r="L99" s="34"/>
      <c r="M99" s="35"/>
      <c r="N99" s="1"/>
      <c r="O99" s="1"/>
    </row>
    <row r="100">
      <c r="A100" s="1"/>
      <c r="B100" s="1"/>
      <c r="C100" s="1"/>
      <c r="D100" s="1"/>
      <c r="E100" s="1"/>
      <c r="F100" s="1"/>
      <c r="G100" s="1"/>
      <c r="H100" s="1"/>
      <c r="I100" s="32"/>
      <c r="J100" s="32" t="str">
        <f t="array" ref="J100">if(M100 = 1, iferror(index('Kovats n-alkanes'!B$7:B$40,match(#REF!,'Kovats n-alkanes'!C$7:C$40,1))),iferror(index('Kovats n-alkanes'!D$7:D$40,match(#REF!,'Kovats n-alkanes'!E$7:E$40,1))))</f>
        <v/>
      </c>
      <c r="K100" s="33"/>
      <c r="L100" s="34"/>
      <c r="M100" s="35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32"/>
      <c r="J101" s="32" t="str">
        <f t="array" ref="J101">if(M101 = 1, iferror(index('Kovats n-alkanes'!B$7:B$40,match(#REF!,'Kovats n-alkanes'!C$7:C$40,1))),iferror(index('Kovats n-alkanes'!D$7:D$40,match(#REF!,'Kovats n-alkanes'!E$7:E$40,1))))</f>
        <v/>
      </c>
      <c r="K101" s="33"/>
      <c r="L101" s="34"/>
      <c r="M101" s="35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32"/>
      <c r="J102" s="32" t="str">
        <f t="array" ref="J102">if(M102 = 1, iferror(index('Kovats n-alkanes'!B$7:B$40,match(#REF!,'Kovats n-alkanes'!C$7:C$40,1))),iferror(index('Kovats n-alkanes'!D$7:D$40,match(#REF!,'Kovats n-alkanes'!E$7:E$40,1))))</f>
        <v/>
      </c>
      <c r="K102" s="33"/>
      <c r="L102" s="34"/>
      <c r="M102" s="35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32"/>
      <c r="J103" s="32" t="str">
        <f t="array" ref="J103">if(M103 = 1, iferror(index('Kovats n-alkanes'!B$7:B$40,match(#REF!,'Kovats n-alkanes'!C$7:C$40,1))),iferror(index('Kovats n-alkanes'!D$7:D$40,match(#REF!,'Kovats n-alkanes'!E$7:E$40,1))))</f>
        <v/>
      </c>
      <c r="K103" s="33"/>
      <c r="L103" s="34"/>
      <c r="M103" s="35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32"/>
      <c r="J104" s="32" t="str">
        <f t="array" ref="J104">if(M104 = 1, iferror(index('Kovats n-alkanes'!B$7:B$40,match(#REF!,'Kovats n-alkanes'!C$7:C$40,1))),iferror(index('Kovats n-alkanes'!D$7:D$40,match(#REF!,'Kovats n-alkanes'!E$7:E$40,1))))</f>
        <v/>
      </c>
      <c r="K104" s="33"/>
      <c r="L104" s="34"/>
      <c r="M104" s="35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32"/>
      <c r="J105" s="32" t="str">
        <f t="array" ref="J105">if(M105 = 1, iferror(index('Kovats n-alkanes'!B$7:B$40,match(#REF!,'Kovats n-alkanes'!C$7:C$40,1))),iferror(index('Kovats n-alkanes'!D$7:D$40,match(#REF!,'Kovats n-alkanes'!E$7:E$40,1))))</f>
        <v/>
      </c>
      <c r="K105" s="33"/>
      <c r="L105" s="34"/>
      <c r="M105" s="35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32"/>
      <c r="J106" s="32" t="str">
        <f t="array" ref="J106">if(M106 = 1, iferror(index('Kovats n-alkanes'!B$7:B$40,match(#REF!,'Kovats n-alkanes'!C$7:C$40,1))),iferror(index('Kovats n-alkanes'!D$7:D$40,match(#REF!,'Kovats n-alkanes'!E$7:E$40,1))))</f>
        <v/>
      </c>
      <c r="K106" s="33"/>
      <c r="L106" s="34"/>
      <c r="M106" s="35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32"/>
      <c r="J107" s="32" t="str">
        <f t="array" ref="J107">if(M107 = 1, iferror(index('Kovats n-alkanes'!B$7:B$40,match(#REF!,'Kovats n-alkanes'!C$7:C$40,1))),iferror(index('Kovats n-alkanes'!D$7:D$40,match(#REF!,'Kovats n-alkanes'!E$7:E$40,1))))</f>
        <v/>
      </c>
      <c r="K107" s="33"/>
      <c r="L107" s="34"/>
      <c r="M107" s="35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32"/>
      <c r="J108" s="32" t="str">
        <f t="array" ref="J108">if(M108 = 1, iferror(index('Kovats n-alkanes'!B$7:B$40,match(#REF!,'Kovats n-alkanes'!C$7:C$40,1))),iferror(index('Kovats n-alkanes'!D$7:D$40,match(#REF!,'Kovats n-alkanes'!E$7:E$40,1))))</f>
        <v/>
      </c>
      <c r="K108" s="33"/>
      <c r="L108" s="34"/>
      <c r="M108" s="35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32"/>
      <c r="J109" s="32" t="str">
        <f t="array" ref="J109">if(M109 = 1, iferror(index('Kovats n-alkanes'!B$7:B$40,match(#REF!,'Kovats n-alkanes'!C$7:C$40,1))),iferror(index('Kovats n-alkanes'!D$7:D$40,match(#REF!,'Kovats n-alkanes'!E$7:E$40,1))))</f>
        <v/>
      </c>
      <c r="K109" s="33"/>
      <c r="L109" s="34"/>
      <c r="M109" s="35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32"/>
      <c r="J110" s="32" t="str">
        <f t="array" ref="J110">if(M110 = 1, iferror(index('Kovats n-alkanes'!B$7:B$40,match(#REF!,'Kovats n-alkanes'!C$7:C$40,1))),iferror(index('Kovats n-alkanes'!D$7:D$40,match(#REF!,'Kovats n-alkanes'!E$7:E$40,1))))</f>
        <v/>
      </c>
      <c r="K110" s="33"/>
      <c r="L110" s="34"/>
      <c r="M110" s="35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32"/>
      <c r="J111" s="32" t="str">
        <f t="array" ref="J111">if(M111 = 1, iferror(index('Kovats n-alkanes'!B$7:B$40,match(#REF!,'Kovats n-alkanes'!C$7:C$40,1))),iferror(index('Kovats n-alkanes'!D$7:D$40,match(#REF!,'Kovats n-alkanes'!E$7:E$40,1))))</f>
        <v/>
      </c>
      <c r="K111" s="33"/>
      <c r="L111" s="34"/>
      <c r="M111" s="35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32"/>
      <c r="J112" s="32" t="str">
        <f t="array" ref="J112">if(M112 = 1, iferror(index('Kovats n-alkanes'!B$7:B$40,match(#REF!,'Kovats n-alkanes'!C$7:C$40,1))),iferror(index('Kovats n-alkanes'!D$7:D$40,match(#REF!,'Kovats n-alkanes'!E$7:E$40,1))))</f>
        <v/>
      </c>
      <c r="K112" s="33"/>
      <c r="L112" s="34"/>
      <c r="M112" s="35"/>
      <c r="N112" s="1"/>
      <c r="O112" s="1"/>
    </row>
    <row r="113">
      <c r="A113" s="1"/>
      <c r="B113" s="1"/>
      <c r="C113" s="1"/>
      <c r="D113" s="1"/>
      <c r="E113" s="1"/>
      <c r="F113" s="1"/>
      <c r="G113" s="1"/>
      <c r="H113" s="1"/>
      <c r="I113" s="32"/>
      <c r="J113" s="32" t="str">
        <f t="array" ref="J113">if(M113 = 1, iferror(index('Kovats n-alkanes'!B$7:B$40,match(#REF!,'Kovats n-alkanes'!C$7:C$40,1))),iferror(index('Kovats n-alkanes'!D$7:D$40,match(#REF!,'Kovats n-alkanes'!E$7:E$40,1))))</f>
        <v/>
      </c>
      <c r="K113" s="33"/>
      <c r="L113" s="34"/>
      <c r="M113" s="35"/>
      <c r="N113" s="1"/>
      <c r="O113" s="1"/>
    </row>
    <row r="114">
      <c r="A114" s="1"/>
      <c r="B114" s="1"/>
      <c r="C114" s="1"/>
      <c r="D114" s="1"/>
      <c r="E114" s="1"/>
      <c r="F114" s="1"/>
      <c r="G114" s="1"/>
      <c r="H114" s="1"/>
      <c r="I114" s="32"/>
      <c r="J114" s="32" t="str">
        <f t="array" ref="J114">if(M114 = 1, iferror(index('Kovats n-alkanes'!B$7:B$40,match(#REF!,'Kovats n-alkanes'!C$7:C$40,1))),iferror(index('Kovats n-alkanes'!D$7:D$40,match(#REF!,'Kovats n-alkanes'!E$7:E$40,1))))</f>
        <v/>
      </c>
      <c r="K114" s="33"/>
      <c r="L114" s="34"/>
      <c r="M114" s="35"/>
      <c r="N114" s="1"/>
      <c r="O114" s="1"/>
    </row>
    <row r="115">
      <c r="A115" s="1"/>
      <c r="B115" s="1"/>
      <c r="C115" s="1"/>
      <c r="D115" s="1"/>
      <c r="E115" s="1"/>
      <c r="F115" s="1"/>
      <c r="G115" s="1"/>
      <c r="H115" s="1"/>
      <c r="I115" s="32"/>
      <c r="J115" s="32" t="str">
        <f t="array" ref="J115">if(M115 = 1, iferror(index('Kovats n-alkanes'!B$7:B$40,match(#REF!,'Kovats n-alkanes'!C$7:C$40,1))),iferror(index('Kovats n-alkanes'!D$7:D$40,match(#REF!,'Kovats n-alkanes'!E$7:E$40,1))))</f>
        <v/>
      </c>
      <c r="K115" s="33"/>
      <c r="L115" s="34"/>
      <c r="M115" s="35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32"/>
      <c r="J116" s="32" t="str">
        <f t="array" ref="J116">if(M116 = 1, iferror(index('Kovats n-alkanes'!B$7:B$40,match(#REF!,'Kovats n-alkanes'!C$7:C$40,1))),iferror(index('Kovats n-alkanes'!D$7:D$40,match(#REF!,'Kovats n-alkanes'!E$7:E$40,1))))</f>
        <v/>
      </c>
      <c r="K116" s="33"/>
      <c r="L116" s="34"/>
      <c r="M116" s="35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32"/>
      <c r="J117" s="32" t="str">
        <f t="array" ref="J117">if(M117 = 1, iferror(index('Kovats n-alkanes'!B$7:B$40,match(#REF!,'Kovats n-alkanes'!C$7:C$40,1))),iferror(index('Kovats n-alkanes'!D$7:D$40,match(#REF!,'Kovats n-alkanes'!E$7:E$40,1))))</f>
        <v/>
      </c>
      <c r="K117" s="33"/>
      <c r="L117" s="34"/>
      <c r="M117" s="35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32"/>
      <c r="J118" s="32" t="str">
        <f t="array" ref="J118">if(M118 = 1, iferror(index('Kovats n-alkanes'!B$7:B$40,match(#REF!,'Kovats n-alkanes'!C$7:C$40,1))),iferror(index('Kovats n-alkanes'!D$7:D$40,match(#REF!,'Kovats n-alkanes'!E$7:E$40,1))))</f>
        <v/>
      </c>
      <c r="K118" s="33"/>
      <c r="L118" s="34"/>
      <c r="M118" s="35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32"/>
      <c r="J119" s="32" t="str">
        <f t="array" ref="J119">if(M119 = 1, iferror(index('Kovats n-alkanes'!B$7:B$40,match(#REF!,'Kovats n-alkanes'!C$7:C$40,1))),iferror(index('Kovats n-alkanes'!D$7:D$40,match(#REF!,'Kovats n-alkanes'!E$7:E$40,1))))</f>
        <v/>
      </c>
      <c r="K119" s="33"/>
      <c r="L119" s="34"/>
      <c r="M119" s="35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32"/>
      <c r="J120" s="32" t="str">
        <f t="array" ref="J120">if(M120 = 1, iferror(index('Kovats n-alkanes'!B$7:B$40,match(#REF!,'Kovats n-alkanes'!C$7:C$40,1))),iferror(index('Kovats n-alkanes'!D$7:D$40,match(#REF!,'Kovats n-alkanes'!E$7:E$40,1))))</f>
        <v/>
      </c>
      <c r="K120" s="33"/>
      <c r="L120" s="34"/>
      <c r="M120" s="35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32"/>
      <c r="J121" s="32" t="str">
        <f t="array" ref="J121">if(M121 = 1, iferror(index('Kovats n-alkanes'!B$7:B$40,match(#REF!,'Kovats n-alkanes'!C$7:C$40,1))),iferror(index('Kovats n-alkanes'!D$7:D$40,match(#REF!,'Kovats n-alkanes'!E$7:E$40,1))))</f>
        <v/>
      </c>
      <c r="K121" s="33"/>
      <c r="L121" s="34"/>
      <c r="M121" s="35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32"/>
      <c r="J122" s="32" t="str">
        <f t="array" ref="J122">if(M122 = 1, iferror(index('Kovats n-alkanes'!B$7:B$40,match(#REF!,'Kovats n-alkanes'!C$7:C$40,1))),iferror(index('Kovats n-alkanes'!D$7:D$40,match(#REF!,'Kovats n-alkanes'!E$7:E$40,1))))</f>
        <v/>
      </c>
      <c r="K122" s="33"/>
      <c r="L122" s="34"/>
      <c r="M122" s="35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32"/>
      <c r="J123" s="32" t="str">
        <f t="array" ref="J123">if(M123 = 1, iferror(index('Kovats n-alkanes'!B$7:B$40,match(#REF!,'Kovats n-alkanes'!C$7:C$40,1))),iferror(index('Kovats n-alkanes'!D$7:D$40,match(#REF!,'Kovats n-alkanes'!E$7:E$40,1))))</f>
        <v/>
      </c>
      <c r="K123" s="33"/>
      <c r="L123" s="34"/>
      <c r="M123" s="35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32"/>
      <c r="J124" s="32" t="str">
        <f t="array" ref="J124">if(M124 = 1, iferror(index('Kovats n-alkanes'!B$7:B$40,match(#REF!,'Kovats n-alkanes'!C$7:C$40,1))),iferror(index('Kovats n-alkanes'!D$7:D$40,match(#REF!,'Kovats n-alkanes'!E$7:E$40,1))))</f>
        <v/>
      </c>
      <c r="K124" s="33"/>
      <c r="L124" s="34"/>
      <c r="M124" s="35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32"/>
      <c r="J125" s="32" t="str">
        <f t="array" ref="J125">if(M125 = 1, iferror(index('Kovats n-alkanes'!B$7:B$40,match(#REF!,'Kovats n-alkanes'!C$7:C$40,1))),iferror(index('Kovats n-alkanes'!D$7:D$40,match(#REF!,'Kovats n-alkanes'!E$7:E$40,1))))</f>
        <v/>
      </c>
      <c r="K125" s="33"/>
      <c r="L125" s="34"/>
      <c r="M125" s="35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32"/>
      <c r="J126" s="32" t="str">
        <f t="array" ref="J126">if(M126 = 1, iferror(index('Kovats n-alkanes'!B$7:B$40,match(#REF!,'Kovats n-alkanes'!C$7:C$40,1))),iferror(index('Kovats n-alkanes'!D$7:D$40,match(#REF!,'Kovats n-alkanes'!E$7:E$40,1))))</f>
        <v/>
      </c>
      <c r="K126" s="33"/>
      <c r="L126" s="34"/>
      <c r="M126" s="35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32"/>
      <c r="J127" s="32" t="str">
        <f t="array" ref="J127">if(M127 = 1, iferror(index('Kovats n-alkanes'!B$7:B$40,match(#REF!,'Kovats n-alkanes'!C$7:C$40,1))),iferror(index('Kovats n-alkanes'!D$7:D$40,match(#REF!,'Kovats n-alkanes'!E$7:E$40,1))))</f>
        <v/>
      </c>
      <c r="K127" s="33"/>
      <c r="L127" s="34"/>
      <c r="M127" s="35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32"/>
      <c r="J128" s="32" t="str">
        <f t="array" ref="J128">if(M128 = 1, iferror(index('Kovats n-alkanes'!B$7:B$40,match(#REF!,'Kovats n-alkanes'!C$7:C$40,1))),iferror(index('Kovats n-alkanes'!D$7:D$40,match(#REF!,'Kovats n-alkanes'!E$7:E$40,1))))</f>
        <v/>
      </c>
      <c r="K128" s="33"/>
      <c r="L128" s="34"/>
      <c r="M128" s="35"/>
      <c r="N128" s="1"/>
      <c r="O128" s="1"/>
    </row>
    <row r="129">
      <c r="A129" s="1"/>
      <c r="B129" s="1"/>
      <c r="C129" s="1"/>
      <c r="D129" s="1"/>
      <c r="E129" s="1"/>
      <c r="F129" s="1"/>
      <c r="G129" s="1"/>
      <c r="H129" s="1"/>
      <c r="I129" s="32"/>
      <c r="J129" s="32" t="str">
        <f t="array" ref="J129">if(M129 = 1, iferror(index('Kovats n-alkanes'!B$7:B$40,match(#REF!,'Kovats n-alkanes'!C$7:C$40,1))),iferror(index('Kovats n-alkanes'!D$7:D$40,match(#REF!,'Kovats n-alkanes'!E$7:E$40,1))))</f>
        <v/>
      </c>
      <c r="K129" s="33"/>
      <c r="L129" s="34"/>
      <c r="M129" s="35"/>
      <c r="N129" s="1"/>
      <c r="O129" s="1"/>
    </row>
    <row r="130">
      <c r="A130" s="1"/>
      <c r="B130" s="1"/>
      <c r="C130" s="1"/>
      <c r="D130" s="1"/>
      <c r="E130" s="1"/>
      <c r="F130" s="1"/>
      <c r="G130" s="1"/>
      <c r="H130" s="1"/>
      <c r="I130" s="32"/>
      <c r="J130" s="32" t="str">
        <f t="array" ref="J130">if(M130 = 1, iferror(index('Kovats n-alkanes'!B$7:B$40,match(#REF!,'Kovats n-alkanes'!C$7:C$40,1))),iferror(index('Kovats n-alkanes'!D$7:D$40,match(#REF!,'Kovats n-alkanes'!E$7:E$40,1))))</f>
        <v/>
      </c>
      <c r="K130" s="33"/>
      <c r="L130" s="34"/>
      <c r="M130" s="35"/>
      <c r="N130" s="1"/>
      <c r="O130" s="1"/>
    </row>
    <row r="131">
      <c r="A131" s="1"/>
      <c r="B131" s="1"/>
      <c r="C131" s="1"/>
      <c r="D131" s="1"/>
      <c r="E131" s="1"/>
      <c r="F131" s="1"/>
      <c r="G131" s="1"/>
      <c r="H131" s="1"/>
      <c r="I131" s="32"/>
      <c r="J131" s="32" t="str">
        <f t="array" ref="J131">if(M131 = 1, iferror(index('Kovats n-alkanes'!B$7:B$40,match(#REF!,'Kovats n-alkanes'!C$7:C$40,1))),iferror(index('Kovats n-alkanes'!D$7:D$40,match(#REF!,'Kovats n-alkanes'!E$7:E$40,1))))</f>
        <v/>
      </c>
      <c r="K131" s="33"/>
      <c r="L131" s="34"/>
      <c r="M131" s="35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32"/>
      <c r="J132" s="32" t="str">
        <f t="array" ref="J132">if(M132 = 1, iferror(index('Kovats n-alkanes'!B$7:B$40,match(#REF!,'Kovats n-alkanes'!C$7:C$40,1))),iferror(index('Kovats n-alkanes'!D$7:D$40,match(#REF!,'Kovats n-alkanes'!E$7:E$40,1))))</f>
        <v/>
      </c>
      <c r="K132" s="33"/>
      <c r="L132" s="34"/>
      <c r="M132" s="35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32"/>
      <c r="J133" s="32" t="str">
        <f t="array" ref="J133">if(M133 = 1, iferror(index('Kovats n-alkanes'!B$7:B$40,match(#REF!,'Kovats n-alkanes'!C$7:C$40,1))),iferror(index('Kovats n-alkanes'!D$7:D$40,match(#REF!,'Kovats n-alkanes'!E$7:E$40,1))))</f>
        <v/>
      </c>
      <c r="K133" s="33"/>
      <c r="L133" s="34"/>
      <c r="M133" s="35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32"/>
      <c r="J134" s="32" t="str">
        <f t="array" ref="J134">if(M134 = 1, iferror(index('Kovats n-alkanes'!B$7:B$40,match(#REF!,'Kovats n-alkanes'!C$7:C$40,1))),iferror(index('Kovats n-alkanes'!D$7:D$40,match(#REF!,'Kovats n-alkanes'!E$7:E$40,1))))</f>
        <v/>
      </c>
      <c r="K134" s="33"/>
      <c r="L134" s="34"/>
      <c r="M134" s="35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32"/>
      <c r="J135" s="32" t="str">
        <f t="array" ref="J135">if(M135 = 1, iferror(index('Kovats n-alkanes'!B$7:B$40,match(#REF!,'Kovats n-alkanes'!C$7:C$40,1))),iferror(index('Kovats n-alkanes'!D$7:D$40,match(#REF!,'Kovats n-alkanes'!E$7:E$40,1))))</f>
        <v/>
      </c>
      <c r="K135" s="33"/>
      <c r="L135" s="34"/>
      <c r="M135" s="35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32"/>
      <c r="J136" s="32" t="str">
        <f t="array" ref="J136">if(M136 = 1, iferror(index('Kovats n-alkanes'!B$7:B$40,match(#REF!,'Kovats n-alkanes'!C$7:C$40,1))),iferror(index('Kovats n-alkanes'!D$7:D$40,match(#REF!,'Kovats n-alkanes'!E$7:E$40,1))))</f>
        <v/>
      </c>
      <c r="K136" s="33"/>
      <c r="L136" s="34"/>
      <c r="M136" s="35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32"/>
      <c r="J137" s="32" t="str">
        <f t="array" ref="J137">if(M137 = 1, iferror(index('Kovats n-alkanes'!B$7:B$40,match(#REF!,'Kovats n-alkanes'!C$7:C$40,1))),iferror(index('Kovats n-alkanes'!D$7:D$40,match(#REF!,'Kovats n-alkanes'!E$7:E$40,1))))</f>
        <v/>
      </c>
      <c r="K137" s="33"/>
      <c r="L137" s="34"/>
      <c r="M137" s="35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32"/>
      <c r="J138" s="32" t="str">
        <f t="array" ref="J138">if(M138 = 1, iferror(index('Kovats n-alkanes'!B$7:B$40,match(#REF!,'Kovats n-alkanes'!C$7:C$40,1))),iferror(index('Kovats n-alkanes'!D$7:D$40,match(#REF!,'Kovats n-alkanes'!E$7:E$40,1))))</f>
        <v/>
      </c>
      <c r="K138" s="33"/>
      <c r="L138" s="34"/>
      <c r="M138" s="35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32"/>
      <c r="J139" s="32" t="str">
        <f t="array" ref="J139">if(M139 = 1, iferror(index('Kovats n-alkanes'!B$7:B$40,match(#REF!,'Kovats n-alkanes'!C$7:C$40,1))),iferror(index('Kovats n-alkanes'!D$7:D$40,match(#REF!,'Kovats n-alkanes'!E$7:E$40,1))))</f>
        <v/>
      </c>
      <c r="K139" s="33"/>
      <c r="L139" s="34"/>
      <c r="M139" s="35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32"/>
      <c r="J140" s="32" t="str">
        <f t="array" ref="J140">if(M140 = 1, iferror(index('Kovats n-alkanes'!B$7:B$40,match(#REF!,'Kovats n-alkanes'!C$7:C$40,1))),iferror(index('Kovats n-alkanes'!D$7:D$40,match(#REF!,'Kovats n-alkanes'!E$7:E$40,1))))</f>
        <v/>
      </c>
      <c r="K140" s="33"/>
      <c r="L140" s="34"/>
      <c r="M140" s="35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32"/>
      <c r="J141" s="32" t="str">
        <f t="array" ref="J141">if(M141 = 1, iferror(index('Kovats n-alkanes'!B$7:B$40,match(#REF!,'Kovats n-alkanes'!C$7:C$40,1))),iferror(index('Kovats n-alkanes'!D$7:D$40,match(#REF!,'Kovats n-alkanes'!E$7:E$40,1))))</f>
        <v/>
      </c>
      <c r="K141" s="33"/>
      <c r="L141" s="34"/>
      <c r="M141" s="35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32"/>
      <c r="J142" s="32" t="str">
        <f t="array" ref="J142">if(M142 = 1, iferror(index('Kovats n-alkanes'!B$7:B$40,match(#REF!,'Kovats n-alkanes'!C$7:C$40,1))),iferror(index('Kovats n-alkanes'!D$7:D$40,match(#REF!,'Kovats n-alkanes'!E$7:E$40,1))))</f>
        <v/>
      </c>
      <c r="K142" s="33"/>
      <c r="L142" s="34"/>
      <c r="M142" s="35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32"/>
      <c r="J143" s="32" t="str">
        <f t="array" ref="J143">if(M143 = 1, iferror(index('Kovats n-alkanes'!B$7:B$40,match(#REF!,'Kovats n-alkanes'!C$7:C$40,1))),iferror(index('Kovats n-alkanes'!D$7:D$40,match(#REF!,'Kovats n-alkanes'!E$7:E$40,1))))</f>
        <v/>
      </c>
      <c r="K143" s="33"/>
      <c r="L143" s="34"/>
      <c r="M143" s="35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32"/>
      <c r="J144" s="32" t="str">
        <f t="array" ref="J144">if(M144 = 1, iferror(index('Kovats n-alkanes'!B$7:B$40,match(#REF!,'Kovats n-alkanes'!C$7:C$40,1))),iferror(index('Kovats n-alkanes'!D$7:D$40,match(#REF!,'Kovats n-alkanes'!E$7:E$40,1))))</f>
        <v/>
      </c>
      <c r="K144" s="33"/>
      <c r="L144" s="34"/>
      <c r="M144" s="35"/>
      <c r="N144" s="1"/>
      <c r="O144" s="1"/>
    </row>
    <row r="145">
      <c r="A145" s="1"/>
      <c r="B145" s="1"/>
      <c r="C145" s="1"/>
      <c r="D145" s="1"/>
      <c r="E145" s="1"/>
      <c r="F145" s="1"/>
      <c r="G145" s="1"/>
      <c r="H145" s="1"/>
      <c r="I145" s="32"/>
      <c r="J145" s="32" t="str">
        <f t="array" ref="J145">if(M145 = 1, iferror(index('Kovats n-alkanes'!B$7:B$40,match(#REF!,'Kovats n-alkanes'!C$7:C$40,1))),iferror(index('Kovats n-alkanes'!D$7:D$40,match(#REF!,'Kovats n-alkanes'!E$7:E$40,1))))</f>
        <v/>
      </c>
      <c r="K145" s="33"/>
      <c r="L145" s="34"/>
      <c r="M145" s="35"/>
      <c r="N145" s="1"/>
      <c r="O145" s="1"/>
    </row>
    <row r="146">
      <c r="A146" s="1"/>
      <c r="B146" s="1"/>
      <c r="C146" s="1"/>
      <c r="D146" s="1"/>
      <c r="E146" s="1"/>
      <c r="F146" s="1"/>
      <c r="G146" s="1"/>
      <c r="H146" s="1"/>
      <c r="I146" s="32"/>
      <c r="J146" s="32" t="str">
        <f t="array" ref="J146">if(M146 = 1, iferror(index('Kovats n-alkanes'!B$7:B$40,match(#REF!,'Kovats n-alkanes'!C$7:C$40,1))),iferror(index('Kovats n-alkanes'!D$7:D$40,match(#REF!,'Kovats n-alkanes'!E$7:E$40,1))))</f>
        <v/>
      </c>
      <c r="K146" s="33"/>
      <c r="L146" s="34"/>
      <c r="M146" s="35"/>
      <c r="N146" s="1"/>
      <c r="O146" s="1"/>
    </row>
    <row r="147">
      <c r="A147" s="1"/>
      <c r="B147" s="1"/>
      <c r="C147" s="1"/>
      <c r="D147" s="1"/>
      <c r="E147" s="1"/>
      <c r="F147" s="1"/>
      <c r="G147" s="1"/>
      <c r="H147" s="1"/>
      <c r="I147" s="32"/>
      <c r="J147" s="32" t="str">
        <f t="array" ref="J147">if(M147 = 1, iferror(index('Kovats n-alkanes'!B$7:B$40,match(#REF!,'Kovats n-alkanes'!C$7:C$40,1))),iferror(index('Kovats n-alkanes'!D$7:D$40,match(#REF!,'Kovats n-alkanes'!E$7:E$40,1))))</f>
        <v/>
      </c>
      <c r="K147" s="33"/>
      <c r="L147" s="34"/>
      <c r="M147" s="35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32"/>
      <c r="J148" s="32" t="str">
        <f t="array" ref="J148">if(M148 = 1, iferror(index('Kovats n-alkanes'!B$7:B$40,match(#REF!,'Kovats n-alkanes'!C$7:C$40,1))),iferror(index('Kovats n-alkanes'!D$7:D$40,match(#REF!,'Kovats n-alkanes'!E$7:E$40,1))))</f>
        <v/>
      </c>
      <c r="K148" s="33"/>
      <c r="L148" s="34"/>
      <c r="M148" s="35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32"/>
      <c r="J149" s="32" t="str">
        <f t="array" ref="J149">if(M149 = 1, iferror(index('Kovats n-alkanes'!B$7:B$40,match(#REF!,'Kovats n-alkanes'!C$7:C$40,1))),iferror(index('Kovats n-alkanes'!D$7:D$40,match(#REF!,'Kovats n-alkanes'!E$7:E$40,1))))</f>
        <v/>
      </c>
      <c r="K149" s="33"/>
      <c r="L149" s="34"/>
      <c r="M149" s="35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32"/>
      <c r="J150" s="32" t="str">
        <f t="array" ref="J150">if(M150 = 1, iferror(index('Kovats n-alkanes'!B$7:B$40,match(#REF!,'Kovats n-alkanes'!C$7:C$40,1))),iferror(index('Kovats n-alkanes'!D$7:D$40,match(#REF!,'Kovats n-alkanes'!E$7:E$40,1))))</f>
        <v/>
      </c>
      <c r="K150" s="33"/>
      <c r="L150" s="34"/>
      <c r="M150" s="35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32"/>
      <c r="J151" s="32" t="str">
        <f t="array" ref="J151">if(M151 = 1, iferror(index('Kovats n-alkanes'!B$7:B$40,match(#REF!,'Kovats n-alkanes'!C$7:C$40,1))),iferror(index('Kovats n-alkanes'!D$7:D$40,match(#REF!,'Kovats n-alkanes'!E$7:E$40,1))))</f>
        <v/>
      </c>
      <c r="K151" s="33"/>
      <c r="L151" s="34"/>
      <c r="M151" s="35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32"/>
      <c r="J152" s="32" t="str">
        <f t="array" ref="J152">if(M152 = 1, iferror(index('Kovats n-alkanes'!B$7:B$40,match(#REF!,'Kovats n-alkanes'!C$7:C$40,1))),iferror(index('Kovats n-alkanes'!D$7:D$40,match(#REF!,'Kovats n-alkanes'!E$7:E$40,1))))</f>
        <v/>
      </c>
      <c r="K152" s="33"/>
      <c r="L152" s="34"/>
      <c r="M152" s="35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32"/>
      <c r="J153" s="32" t="str">
        <f t="array" ref="J153">if(M153 = 1, iferror(index('Kovats n-alkanes'!B$7:B$40,match(#REF!,'Kovats n-alkanes'!C$7:C$40,1))),iferror(index('Kovats n-alkanes'!D$7:D$40,match(#REF!,'Kovats n-alkanes'!E$7:E$40,1))))</f>
        <v/>
      </c>
      <c r="K153" s="33"/>
      <c r="L153" s="34"/>
      <c r="M153" s="35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32"/>
      <c r="J154" s="32" t="str">
        <f t="array" ref="J154">if(M154 = 1, iferror(index('Kovats n-alkanes'!B$7:B$40,match(#REF!,'Kovats n-alkanes'!C$7:C$40,1))),iferror(index('Kovats n-alkanes'!D$7:D$40,match(#REF!,'Kovats n-alkanes'!E$7:E$40,1))))</f>
        <v/>
      </c>
      <c r="K154" s="33"/>
      <c r="L154" s="34"/>
      <c r="M154" s="35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32"/>
      <c r="J155" s="32" t="str">
        <f t="array" ref="J155">if(M155 = 1, iferror(index('Kovats n-alkanes'!B$7:B$40,match(#REF!,'Kovats n-alkanes'!C$7:C$40,1))),iferror(index('Kovats n-alkanes'!D$7:D$40,match(#REF!,'Kovats n-alkanes'!E$7:E$40,1))))</f>
        <v/>
      </c>
      <c r="K155" s="33"/>
      <c r="L155" s="34"/>
      <c r="M155" s="35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32"/>
      <c r="J156" s="32" t="str">
        <f t="array" ref="J156">if(M156 = 1, iferror(index('Kovats n-alkanes'!B$7:B$40,match(#REF!,'Kovats n-alkanes'!C$7:C$40,1))),iferror(index('Kovats n-alkanes'!D$7:D$40,match(#REF!,'Kovats n-alkanes'!E$7:E$40,1))))</f>
        <v/>
      </c>
      <c r="K156" s="33"/>
      <c r="L156" s="34"/>
      <c r="M156" s="35"/>
      <c r="N156" s="1"/>
      <c r="O156" s="1"/>
    </row>
    <row r="157">
      <c r="A157" s="1"/>
      <c r="B157" s="1"/>
      <c r="C157" s="1"/>
      <c r="D157" s="1"/>
      <c r="E157" s="1"/>
      <c r="F157" s="1"/>
      <c r="G157" s="1"/>
      <c r="H157" s="1"/>
      <c r="I157" s="32"/>
      <c r="J157" s="32" t="str">
        <f t="array" ref="J157">if(M157 = 1, iferror(index('Kovats n-alkanes'!B$7:B$40,match(#REF!,'Kovats n-alkanes'!C$7:C$40,1))),iferror(index('Kovats n-alkanes'!D$7:D$40,match(#REF!,'Kovats n-alkanes'!E$7:E$40,1))))</f>
        <v/>
      </c>
      <c r="K157" s="33"/>
      <c r="L157" s="34"/>
      <c r="M157" s="35"/>
      <c r="N157" s="1"/>
      <c r="O157" s="1"/>
    </row>
    <row r="158">
      <c r="A158" s="1"/>
      <c r="B158" s="1"/>
      <c r="C158" s="1"/>
      <c r="D158" s="1"/>
      <c r="E158" s="1"/>
      <c r="F158" s="1"/>
      <c r="G158" s="1"/>
      <c r="H158" s="1"/>
      <c r="I158" s="32"/>
      <c r="J158" s="32" t="str">
        <f t="array" ref="J158">if(M158 = 1, iferror(index('Kovats n-alkanes'!B$7:B$40,match(#REF!,'Kovats n-alkanes'!C$7:C$40,1))),iferror(index('Kovats n-alkanes'!D$7:D$40,match(#REF!,'Kovats n-alkanes'!E$7:E$40,1))))</f>
        <v/>
      </c>
      <c r="K158" s="33"/>
      <c r="L158" s="34"/>
      <c r="M158" s="35"/>
      <c r="N158" s="1"/>
      <c r="O158" s="1"/>
    </row>
    <row r="159">
      <c r="A159" s="1"/>
      <c r="B159" s="1"/>
      <c r="C159" s="1"/>
      <c r="D159" s="1"/>
      <c r="E159" s="1"/>
      <c r="F159" s="1"/>
      <c r="G159" s="1"/>
      <c r="H159" s="1"/>
      <c r="I159" s="32"/>
      <c r="J159" s="32" t="str">
        <f t="array" ref="J159">if(M159 = 1, iferror(index('Kovats n-alkanes'!B$7:B$40,match(#REF!,'Kovats n-alkanes'!C$7:C$40,1))),iferror(index('Kovats n-alkanes'!D$7:D$40,match(#REF!,'Kovats n-alkanes'!E$7:E$40,1))))</f>
        <v/>
      </c>
      <c r="K159" s="33"/>
      <c r="L159" s="34"/>
      <c r="M159" s="35"/>
      <c r="N159" s="1"/>
      <c r="O159" s="1"/>
    </row>
    <row r="160">
      <c r="A160" s="1"/>
      <c r="B160" s="1"/>
      <c r="C160" s="1"/>
      <c r="D160" s="1"/>
      <c r="E160" s="1"/>
      <c r="F160" s="1"/>
      <c r="G160" s="1"/>
      <c r="H160" s="1"/>
      <c r="I160" s="32"/>
      <c r="J160" s="32" t="str">
        <f t="array" ref="J160">if(M160 = 1, iferror(index('Kovats n-alkanes'!B$7:B$40,match(#REF!,'Kovats n-alkanes'!C$7:C$40,1))),iferror(index('Kovats n-alkanes'!D$7:D$40,match(#REF!,'Kovats n-alkanes'!E$7:E$40,1))))</f>
        <v/>
      </c>
      <c r="K160" s="33"/>
      <c r="L160" s="34"/>
      <c r="M160" s="35"/>
      <c r="N160" s="1"/>
      <c r="O160" s="1"/>
    </row>
    <row r="161">
      <c r="A161" s="1"/>
      <c r="B161" s="1"/>
      <c r="C161" s="1"/>
      <c r="D161" s="1"/>
      <c r="E161" s="1"/>
      <c r="F161" s="1"/>
      <c r="G161" s="1"/>
      <c r="H161" s="1"/>
      <c r="I161" s="32"/>
      <c r="J161" s="32" t="str">
        <f t="array" ref="J161">if(M161 = 1, iferror(index('Kovats n-alkanes'!B$7:B$40,match(#REF!,'Kovats n-alkanes'!C$7:C$40,1))),iferror(index('Kovats n-alkanes'!D$7:D$40,match(#REF!,'Kovats n-alkanes'!E$7:E$40,1))))</f>
        <v/>
      </c>
      <c r="K161" s="33"/>
      <c r="L161" s="34"/>
      <c r="M161" s="35"/>
      <c r="N161" s="1"/>
      <c r="O161" s="1"/>
    </row>
    <row r="162">
      <c r="A162" s="1"/>
      <c r="B162" s="1"/>
      <c r="C162" s="1"/>
      <c r="D162" s="1"/>
      <c r="E162" s="1"/>
      <c r="F162" s="1"/>
      <c r="G162" s="1"/>
      <c r="H162" s="1"/>
      <c r="I162" s="32"/>
      <c r="J162" s="32" t="str">
        <f t="array" ref="J162">if(M162 = 1, iferror(index('Kovats n-alkanes'!B$7:B$40,match(#REF!,'Kovats n-alkanes'!C$7:C$40,1))),iferror(index('Kovats n-alkanes'!D$7:D$40,match(#REF!,'Kovats n-alkanes'!E$7:E$40,1))))</f>
        <v/>
      </c>
      <c r="K162" s="33"/>
      <c r="L162" s="34"/>
      <c r="M162" s="35"/>
      <c r="N162" s="1"/>
      <c r="O162" s="1"/>
    </row>
    <row r="163">
      <c r="A163" s="1"/>
      <c r="B163" s="1"/>
      <c r="C163" s="1"/>
      <c r="D163" s="1"/>
      <c r="E163" s="1"/>
      <c r="F163" s="1"/>
      <c r="G163" s="1"/>
      <c r="H163" s="1"/>
      <c r="I163" s="32"/>
      <c r="J163" s="32" t="str">
        <f t="array" ref="J163">if(M163 = 1, iferror(index('Kovats n-alkanes'!B$7:B$40,match(#REF!,'Kovats n-alkanes'!C$7:C$40,1))),iferror(index('Kovats n-alkanes'!D$7:D$40,match(#REF!,'Kovats n-alkanes'!E$7:E$40,1))))</f>
        <v/>
      </c>
      <c r="K163" s="33"/>
      <c r="L163" s="34"/>
      <c r="M163" s="35"/>
      <c r="N163" s="1"/>
      <c r="O163" s="1"/>
    </row>
    <row r="164">
      <c r="A164" s="1"/>
      <c r="B164" s="1"/>
      <c r="C164" s="1"/>
      <c r="D164" s="1"/>
      <c r="E164" s="1"/>
      <c r="F164" s="1"/>
      <c r="G164" s="1"/>
      <c r="H164" s="1"/>
      <c r="I164" s="32"/>
      <c r="J164" s="32" t="str">
        <f t="array" ref="J164">if(M164 = 1, iferror(index('Kovats n-alkanes'!B$7:B$40,match(#REF!,'Kovats n-alkanes'!C$7:C$40,1))),iferror(index('Kovats n-alkanes'!D$7:D$40,match(#REF!,'Kovats n-alkanes'!E$7:E$40,1))))</f>
        <v/>
      </c>
      <c r="K164" s="33"/>
      <c r="L164" s="34"/>
      <c r="M164" s="35"/>
      <c r="N164" s="1"/>
      <c r="O164" s="1"/>
    </row>
    <row r="165">
      <c r="A165" s="1"/>
      <c r="B165" s="1"/>
      <c r="C165" s="1"/>
      <c r="D165" s="1"/>
      <c r="E165" s="1"/>
      <c r="F165" s="1"/>
      <c r="G165" s="1"/>
      <c r="H165" s="1"/>
      <c r="I165" s="32"/>
      <c r="J165" s="32" t="str">
        <f t="array" ref="J165">if(M165 = 1, iferror(index('Kovats n-alkanes'!B$7:B$40,match(#REF!,'Kovats n-alkanes'!C$7:C$40,1))),iferror(index('Kovats n-alkanes'!D$7:D$40,match(#REF!,'Kovats n-alkanes'!E$7:E$40,1))))</f>
        <v/>
      </c>
      <c r="K165" s="33"/>
      <c r="L165" s="34"/>
      <c r="M165" s="35"/>
      <c r="N165" s="1"/>
      <c r="O165" s="1"/>
    </row>
    <row r="166">
      <c r="A166" s="1"/>
      <c r="B166" s="1"/>
      <c r="C166" s="1"/>
      <c r="D166" s="1"/>
      <c r="E166" s="1"/>
      <c r="F166" s="1"/>
      <c r="G166" s="1"/>
      <c r="H166" s="1"/>
      <c r="I166" s="32"/>
      <c r="J166" s="32" t="str">
        <f t="array" ref="J166">if(M166 = 1, iferror(index('Kovats n-alkanes'!B$7:B$40,match(#REF!,'Kovats n-alkanes'!C$7:C$40,1))),iferror(index('Kovats n-alkanes'!D$7:D$40,match(#REF!,'Kovats n-alkanes'!E$7:E$40,1))))</f>
        <v/>
      </c>
      <c r="K166" s="33"/>
      <c r="L166" s="34"/>
      <c r="M166" s="35"/>
      <c r="N166" s="1"/>
      <c r="O166" s="1"/>
    </row>
    <row r="167">
      <c r="A167" s="1"/>
      <c r="B167" s="1"/>
      <c r="C167" s="1"/>
      <c r="D167" s="1"/>
      <c r="E167" s="1"/>
      <c r="F167" s="1"/>
      <c r="G167" s="1"/>
      <c r="H167" s="1"/>
      <c r="I167" s="32"/>
      <c r="J167" s="32" t="str">
        <f t="array" ref="J167">if(M167 = 1, iferror(index('Kovats n-alkanes'!B$7:B$40,match(#REF!,'Kovats n-alkanes'!C$7:C$40,1))),iferror(index('Kovats n-alkanes'!D$7:D$40,match(#REF!,'Kovats n-alkanes'!E$7:E$40,1))))</f>
        <v/>
      </c>
      <c r="K167" s="33"/>
      <c r="L167" s="34"/>
      <c r="M167" s="35"/>
      <c r="N167" s="1"/>
      <c r="O167" s="1"/>
    </row>
    <row r="168">
      <c r="A168" s="1"/>
      <c r="B168" s="1"/>
      <c r="C168" s="1"/>
      <c r="D168" s="1"/>
      <c r="E168" s="1"/>
      <c r="F168" s="1"/>
      <c r="G168" s="1"/>
      <c r="H168" s="1"/>
      <c r="I168" s="32"/>
      <c r="J168" s="32" t="str">
        <f t="array" ref="J168">if(M168 = 1, iferror(index('Kovats n-alkanes'!B$7:B$40,match(#REF!,'Kovats n-alkanes'!C$7:C$40,1))),iferror(index('Kovats n-alkanes'!D$7:D$40,match(#REF!,'Kovats n-alkanes'!E$7:E$40,1))))</f>
        <v/>
      </c>
      <c r="K168" s="33"/>
      <c r="L168" s="34"/>
      <c r="M168" s="35"/>
      <c r="N168" s="1"/>
      <c r="O168" s="1"/>
    </row>
    <row r="169">
      <c r="A169" s="1"/>
      <c r="B169" s="1"/>
      <c r="C169" s="1"/>
      <c r="D169" s="1"/>
      <c r="E169" s="1"/>
      <c r="F169" s="1"/>
      <c r="G169" s="1"/>
      <c r="H169" s="1"/>
      <c r="I169" s="32"/>
      <c r="J169" s="32" t="str">
        <f t="array" ref="J169">if(M169 = 1, iferror(index('Kovats n-alkanes'!B$7:B$40,match(#REF!,'Kovats n-alkanes'!C$7:C$40,1))),iferror(index('Kovats n-alkanes'!D$7:D$40,match(#REF!,'Kovats n-alkanes'!E$7:E$40,1))))</f>
        <v/>
      </c>
      <c r="K169" s="33"/>
      <c r="L169" s="34"/>
      <c r="M169" s="35"/>
      <c r="N169" s="1"/>
      <c r="O169" s="1"/>
    </row>
    <row r="170">
      <c r="A170" s="1"/>
      <c r="B170" s="1"/>
      <c r="C170" s="1"/>
      <c r="D170" s="1"/>
      <c r="E170" s="1"/>
      <c r="F170" s="1"/>
      <c r="G170" s="1"/>
      <c r="H170" s="1"/>
      <c r="I170" s="32"/>
      <c r="J170" s="32" t="str">
        <f t="array" ref="J170">if(M170 = 1, iferror(index('Kovats n-alkanes'!B$7:B$40,match(#REF!,'Kovats n-alkanes'!C$7:C$40,1))),iferror(index('Kovats n-alkanes'!D$7:D$40,match(#REF!,'Kovats n-alkanes'!E$7:E$40,1))))</f>
        <v/>
      </c>
      <c r="K170" s="33"/>
      <c r="L170" s="34"/>
      <c r="M170" s="35"/>
      <c r="N170" s="1"/>
      <c r="O170" s="1"/>
    </row>
    <row r="171">
      <c r="A171" s="1"/>
      <c r="B171" s="1"/>
      <c r="C171" s="1"/>
      <c r="D171" s="1"/>
      <c r="E171" s="1"/>
      <c r="F171" s="1"/>
      <c r="G171" s="1"/>
      <c r="H171" s="1"/>
      <c r="I171" s="32"/>
      <c r="J171" s="32" t="str">
        <f t="array" ref="J171">if(M171 = 1, iferror(index('Kovats n-alkanes'!B$7:B$40,match(#REF!,'Kovats n-alkanes'!C$7:C$40,1))),iferror(index('Kovats n-alkanes'!D$7:D$40,match(#REF!,'Kovats n-alkanes'!E$7:E$40,1))))</f>
        <v/>
      </c>
      <c r="K171" s="33"/>
      <c r="L171" s="34"/>
      <c r="M171" s="35"/>
      <c r="N171" s="1"/>
      <c r="O171" s="1"/>
    </row>
    <row r="172">
      <c r="A172" s="1"/>
      <c r="B172" s="1"/>
      <c r="C172" s="1"/>
      <c r="D172" s="1"/>
      <c r="E172" s="1"/>
      <c r="F172" s="1"/>
      <c r="G172" s="1"/>
      <c r="H172" s="1"/>
      <c r="I172" s="32"/>
      <c r="J172" s="32" t="str">
        <f t="array" ref="J172">if(M172 = 1, iferror(index('Kovats n-alkanes'!B$7:B$40,match(#REF!,'Kovats n-alkanes'!C$7:C$40,1))),iferror(index('Kovats n-alkanes'!D$7:D$40,match(#REF!,'Kovats n-alkanes'!E$7:E$40,1))))</f>
        <v/>
      </c>
      <c r="K172" s="33"/>
      <c r="L172" s="34"/>
      <c r="M172" s="35"/>
      <c r="N172" s="1"/>
      <c r="O172" s="1"/>
    </row>
    <row r="173">
      <c r="A173" s="1"/>
      <c r="B173" s="1"/>
      <c r="C173" s="1"/>
      <c r="D173" s="1"/>
      <c r="E173" s="1"/>
      <c r="F173" s="1"/>
      <c r="G173" s="1"/>
      <c r="H173" s="1"/>
      <c r="I173" s="32"/>
      <c r="J173" s="32" t="str">
        <f t="array" ref="J173">if(M173 = 1, iferror(index('Kovats n-alkanes'!B$7:B$40,match(#REF!,'Kovats n-alkanes'!C$7:C$40,1))),iferror(index('Kovats n-alkanes'!D$7:D$40,match(#REF!,'Kovats n-alkanes'!E$7:E$40,1))))</f>
        <v/>
      </c>
      <c r="K173" s="33"/>
      <c r="L173" s="34"/>
      <c r="M173" s="35"/>
      <c r="N173" s="1"/>
      <c r="O173" s="1"/>
    </row>
    <row r="174">
      <c r="A174" s="1"/>
      <c r="B174" s="1"/>
      <c r="C174" s="1"/>
      <c r="D174" s="1"/>
      <c r="E174" s="1"/>
      <c r="F174" s="1"/>
      <c r="G174" s="1"/>
      <c r="H174" s="1"/>
      <c r="I174" s="32"/>
      <c r="J174" s="32" t="str">
        <f t="array" ref="J174">if(M174 = 1, iferror(index('Kovats n-alkanes'!B$7:B$40,match(#REF!,'Kovats n-alkanes'!C$7:C$40,1))),iferror(index('Kovats n-alkanes'!D$7:D$40,match(#REF!,'Kovats n-alkanes'!E$7:E$40,1))))</f>
        <v/>
      </c>
      <c r="K174" s="33"/>
      <c r="L174" s="34"/>
      <c r="M174" s="35"/>
      <c r="N174" s="1"/>
      <c r="O174" s="1"/>
    </row>
    <row r="175">
      <c r="A175" s="1"/>
      <c r="B175" s="1"/>
      <c r="C175" s="1"/>
      <c r="D175" s="1"/>
      <c r="E175" s="1"/>
      <c r="F175" s="1"/>
      <c r="G175" s="1"/>
      <c r="H175" s="1"/>
      <c r="I175" s="32"/>
      <c r="J175" s="32" t="str">
        <f t="array" ref="J175">if(M175 = 1, iferror(index('Kovats n-alkanes'!B$7:B$40,match(#REF!,'Kovats n-alkanes'!C$7:C$40,1))),iferror(index('Kovats n-alkanes'!D$7:D$40,match(#REF!,'Kovats n-alkanes'!E$7:E$40,1))))</f>
        <v/>
      </c>
      <c r="K175" s="33"/>
      <c r="L175" s="34"/>
      <c r="M175" s="35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32"/>
      <c r="J176" s="32" t="str">
        <f t="array" ref="J176">if(M176 = 1, iferror(index('Kovats n-alkanes'!B$7:B$40,match(#REF!,'Kovats n-alkanes'!C$7:C$40,1))),iferror(index('Kovats n-alkanes'!D$7:D$40,match(#REF!,'Kovats n-alkanes'!E$7:E$40,1))))</f>
        <v/>
      </c>
      <c r="K176" s="33"/>
      <c r="L176" s="34"/>
      <c r="M176" s="35"/>
      <c r="N176" s="1"/>
      <c r="O176" s="1"/>
    </row>
    <row r="177">
      <c r="A177" s="1"/>
      <c r="B177" s="1"/>
      <c r="C177" s="1"/>
      <c r="D177" s="1"/>
      <c r="E177" s="1"/>
      <c r="F177" s="1"/>
      <c r="G177" s="1"/>
      <c r="H177" s="1"/>
      <c r="I177" s="32"/>
      <c r="J177" s="32" t="str">
        <f t="array" ref="J177">if(M177 = 1, iferror(index('Kovats n-alkanes'!B$7:B$40,match(#REF!,'Kovats n-alkanes'!C$7:C$40,1))),iferror(index('Kovats n-alkanes'!D$7:D$40,match(#REF!,'Kovats n-alkanes'!E$7:E$40,1))))</f>
        <v/>
      </c>
      <c r="K177" s="33"/>
      <c r="L177" s="34"/>
      <c r="M177" s="35"/>
      <c r="N177" s="1"/>
      <c r="O177" s="1"/>
    </row>
    <row r="178">
      <c r="A178" s="1"/>
      <c r="B178" s="1"/>
      <c r="C178" s="1"/>
      <c r="D178" s="1"/>
      <c r="E178" s="1"/>
      <c r="F178" s="1"/>
      <c r="G178" s="1"/>
      <c r="H178" s="1"/>
      <c r="I178" s="32"/>
      <c r="J178" s="32" t="str">
        <f t="array" ref="J178">if(M178 = 1, iferror(index('Kovats n-alkanes'!B$7:B$40,match(#REF!,'Kovats n-alkanes'!C$7:C$40,1))),iferror(index('Kovats n-alkanes'!D$7:D$40,match(#REF!,'Kovats n-alkanes'!E$7:E$40,1))))</f>
        <v/>
      </c>
      <c r="K178" s="33"/>
      <c r="L178" s="34"/>
      <c r="M178" s="35"/>
      <c r="N178" s="1"/>
      <c r="O178" s="1"/>
    </row>
    <row r="179">
      <c r="A179" s="1"/>
      <c r="B179" s="1"/>
      <c r="C179" s="1"/>
      <c r="D179" s="1"/>
      <c r="E179" s="1"/>
      <c r="F179" s="1"/>
      <c r="G179" s="1"/>
      <c r="H179" s="1"/>
      <c r="I179" s="32"/>
      <c r="J179" s="32" t="str">
        <f t="array" ref="J179">if(M179 = 1, iferror(index('Kovats n-alkanes'!B$7:B$40,match(#REF!,'Kovats n-alkanes'!C$7:C$40,1))),iferror(index('Kovats n-alkanes'!D$7:D$40,match(#REF!,'Kovats n-alkanes'!E$7:E$40,1))))</f>
        <v/>
      </c>
      <c r="K179" s="33"/>
      <c r="L179" s="34"/>
      <c r="M179" s="35"/>
      <c r="N179" s="1"/>
      <c r="O179" s="1"/>
    </row>
    <row r="180">
      <c r="A180" s="1"/>
      <c r="B180" s="1"/>
      <c r="C180" s="1"/>
      <c r="D180" s="1"/>
      <c r="E180" s="1"/>
      <c r="F180" s="1"/>
      <c r="G180" s="1"/>
      <c r="H180" s="1"/>
      <c r="I180" s="32"/>
      <c r="J180" s="32" t="str">
        <f t="array" ref="J180">if(M180 = 1, iferror(index('Kovats n-alkanes'!B$7:B$40,match(#REF!,'Kovats n-alkanes'!C$7:C$40,1))),iferror(index('Kovats n-alkanes'!D$7:D$40,match(#REF!,'Kovats n-alkanes'!E$7:E$40,1))))</f>
        <v/>
      </c>
      <c r="K180" s="33"/>
      <c r="L180" s="34"/>
      <c r="M180" s="35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32"/>
      <c r="J181" s="32" t="str">
        <f t="array" ref="J181">if(M181 = 1, iferror(index('Kovats n-alkanes'!B$7:B$40,match(#REF!,'Kovats n-alkanes'!C$7:C$40,1))),iferror(index('Kovats n-alkanes'!D$7:D$40,match(#REF!,'Kovats n-alkanes'!E$7:E$40,1))))</f>
        <v/>
      </c>
      <c r="K181" s="33"/>
      <c r="L181" s="34"/>
      <c r="M181" s="35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32"/>
      <c r="J182" s="32" t="str">
        <f t="array" ref="J182">if(M182 = 1, iferror(index('Kovats n-alkanes'!B$7:B$40,match(#REF!,'Kovats n-alkanes'!C$7:C$40,1))),iferror(index('Kovats n-alkanes'!D$7:D$40,match(#REF!,'Kovats n-alkanes'!E$7:E$40,1))))</f>
        <v/>
      </c>
      <c r="K182" s="33"/>
      <c r="L182" s="34"/>
      <c r="M182" s="35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32"/>
      <c r="J183" s="32" t="str">
        <f t="array" ref="J183">if(M183 = 1, iferror(index('Kovats n-alkanes'!B$7:B$40,match(#REF!,'Kovats n-alkanes'!C$7:C$40,1))),iferror(index('Kovats n-alkanes'!D$7:D$40,match(#REF!,'Kovats n-alkanes'!E$7:E$40,1))))</f>
        <v/>
      </c>
      <c r="K183" s="33"/>
      <c r="L183" s="34"/>
      <c r="M183" s="35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32"/>
      <c r="J184" s="32" t="str">
        <f t="array" ref="J184">if(M184 = 1, iferror(index('Kovats n-alkanes'!B$7:B$40,match(#REF!,'Kovats n-alkanes'!C$7:C$40,1))),iferror(index('Kovats n-alkanes'!D$7:D$40,match(#REF!,'Kovats n-alkanes'!E$7:E$40,1))))</f>
        <v/>
      </c>
      <c r="K184" s="33"/>
      <c r="L184" s="34"/>
      <c r="M184" s="35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32"/>
      <c r="J185" s="32" t="str">
        <f t="array" ref="J185">if(M185 = 1, iferror(index('Kovats n-alkanes'!B$7:B$40,match(#REF!,'Kovats n-alkanes'!C$7:C$40,1))),iferror(index('Kovats n-alkanes'!D$7:D$40,match(#REF!,'Kovats n-alkanes'!E$7:E$40,1))))</f>
        <v/>
      </c>
      <c r="K185" s="33"/>
      <c r="L185" s="34"/>
      <c r="M185" s="35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32"/>
      <c r="J186" s="32" t="str">
        <f t="array" ref="J186">if(M186 = 1, iferror(index('Kovats n-alkanes'!B$7:B$40,match(#REF!,'Kovats n-alkanes'!C$7:C$40,1))),iferror(index('Kovats n-alkanes'!D$7:D$40,match(#REF!,'Kovats n-alkanes'!E$7:E$40,1))))</f>
        <v/>
      </c>
      <c r="K186" s="33"/>
      <c r="L186" s="34"/>
      <c r="M186" s="35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32"/>
      <c r="J187" s="32" t="str">
        <f t="array" ref="J187">if(M187 = 1, iferror(index('Kovats n-alkanes'!B$7:B$40,match(#REF!,'Kovats n-alkanes'!C$7:C$40,1))),iferror(index('Kovats n-alkanes'!D$7:D$40,match(#REF!,'Kovats n-alkanes'!E$7:E$40,1))))</f>
        <v/>
      </c>
      <c r="K187" s="33"/>
      <c r="L187" s="34"/>
      <c r="M187" s="35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32"/>
      <c r="J188" s="32" t="str">
        <f t="array" ref="J188">if(M188 = 1, iferror(index('Kovats n-alkanes'!B$7:B$40,match(#REF!,'Kovats n-alkanes'!C$7:C$40,1))),iferror(index('Kovats n-alkanes'!D$7:D$40,match(#REF!,'Kovats n-alkanes'!E$7:E$40,1))))</f>
        <v/>
      </c>
      <c r="K188" s="33"/>
      <c r="L188" s="34"/>
      <c r="M188" s="35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32"/>
      <c r="J189" s="32" t="str">
        <f t="array" ref="J189">if(M189 = 1, iferror(index('Kovats n-alkanes'!B$7:B$40,match(#REF!,'Kovats n-alkanes'!C$7:C$40,1))),iferror(index('Kovats n-alkanes'!D$7:D$40,match(#REF!,'Kovats n-alkanes'!E$7:E$40,1))))</f>
        <v/>
      </c>
      <c r="K189" s="33"/>
      <c r="L189" s="34"/>
      <c r="M189" s="35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32"/>
      <c r="J190" s="32" t="str">
        <f t="array" ref="J190">if(M190 = 1, iferror(index('Kovats n-alkanes'!B$7:B$40,match(#REF!,'Kovats n-alkanes'!C$7:C$40,1))),iferror(index('Kovats n-alkanes'!D$7:D$40,match(#REF!,'Kovats n-alkanes'!E$7:E$40,1))))</f>
        <v/>
      </c>
      <c r="K190" s="33"/>
      <c r="L190" s="34"/>
      <c r="M190" s="35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32"/>
      <c r="J191" s="32" t="str">
        <f t="array" ref="J191">if(M191 = 1, iferror(index('Kovats n-alkanes'!B$7:B$40,match(#REF!,'Kovats n-alkanes'!C$7:C$40,1))),iferror(index('Kovats n-alkanes'!D$7:D$40,match(#REF!,'Kovats n-alkanes'!E$7:E$40,1))))</f>
        <v/>
      </c>
      <c r="K191" s="33"/>
      <c r="L191" s="34"/>
      <c r="M191" s="35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32"/>
      <c r="J192" s="32" t="str">
        <f t="array" ref="J192">if(M192 = 1, iferror(index('Kovats n-alkanes'!B$7:B$40,match(#REF!,'Kovats n-alkanes'!C$7:C$40,1))),iferror(index('Kovats n-alkanes'!D$7:D$40,match(#REF!,'Kovats n-alkanes'!E$7:E$40,1))))</f>
        <v/>
      </c>
      <c r="K192" s="33"/>
      <c r="L192" s="34"/>
      <c r="M192" s="35"/>
      <c r="N192" s="1"/>
      <c r="O192" s="1"/>
    </row>
    <row r="193">
      <c r="A193" s="1"/>
      <c r="B193" s="1"/>
      <c r="C193" s="1"/>
      <c r="D193" s="1"/>
      <c r="E193" s="1"/>
      <c r="F193" s="1"/>
      <c r="G193" s="1"/>
      <c r="H193" s="1"/>
      <c r="I193" s="32"/>
      <c r="J193" s="32" t="str">
        <f t="array" ref="J193">if(M193 = 1, iferror(index('Kovats n-alkanes'!B$7:B$40,match(#REF!,'Kovats n-alkanes'!C$7:C$40,1))),iferror(index('Kovats n-alkanes'!D$7:D$40,match(#REF!,'Kovats n-alkanes'!E$7:E$40,1))))</f>
        <v/>
      </c>
      <c r="K193" s="33"/>
      <c r="L193" s="34"/>
      <c r="M193" s="35"/>
      <c r="N193" s="1"/>
      <c r="O193" s="1"/>
    </row>
    <row r="194">
      <c r="A194" s="1"/>
      <c r="B194" s="1"/>
      <c r="C194" s="1"/>
      <c r="D194" s="1"/>
      <c r="E194" s="1"/>
      <c r="F194" s="1"/>
      <c r="G194" s="1"/>
      <c r="H194" s="1"/>
      <c r="I194" s="32"/>
      <c r="J194" s="32" t="str">
        <f t="array" ref="J194">if(M194 = 1, iferror(index('Kovats n-alkanes'!B$7:B$40,match(#REF!,'Kovats n-alkanes'!C$7:C$40,1))),iferror(index('Kovats n-alkanes'!D$7:D$40,match(#REF!,'Kovats n-alkanes'!E$7:E$40,1))))</f>
        <v/>
      </c>
      <c r="K194" s="33"/>
      <c r="L194" s="34"/>
      <c r="M194" s="35"/>
      <c r="N194" s="1"/>
      <c r="O194" s="1"/>
    </row>
    <row r="195">
      <c r="A195" s="1"/>
      <c r="B195" s="1"/>
      <c r="C195" s="1"/>
      <c r="D195" s="1"/>
      <c r="E195" s="1"/>
      <c r="F195" s="1"/>
      <c r="G195" s="1"/>
      <c r="H195" s="1"/>
      <c r="I195" s="32"/>
      <c r="J195" s="32" t="str">
        <f t="array" ref="J195">if(M195 = 1, iferror(index('Kovats n-alkanes'!B$7:B$40,match(#REF!,'Kovats n-alkanes'!C$7:C$40,1))),iferror(index('Kovats n-alkanes'!D$7:D$40,match(#REF!,'Kovats n-alkanes'!E$7:E$40,1))))</f>
        <v/>
      </c>
      <c r="K195" s="33"/>
      <c r="L195" s="34"/>
      <c r="M195" s="35"/>
      <c r="N195" s="1"/>
      <c r="O195" s="1"/>
    </row>
    <row r="196">
      <c r="A196" s="1"/>
      <c r="B196" s="1"/>
      <c r="C196" s="1"/>
      <c r="D196" s="1"/>
      <c r="E196" s="1"/>
      <c r="F196" s="1"/>
      <c r="G196" s="1"/>
      <c r="H196" s="1"/>
      <c r="I196" s="32"/>
      <c r="J196" s="32" t="str">
        <f t="array" ref="J196">if(M196 = 1, iferror(index('Kovats n-alkanes'!B$7:B$40,match(#REF!,'Kovats n-alkanes'!C$7:C$40,1))),iferror(index('Kovats n-alkanes'!D$7:D$40,match(#REF!,'Kovats n-alkanes'!E$7:E$40,1))))</f>
        <v/>
      </c>
      <c r="K196" s="33"/>
      <c r="L196" s="34"/>
      <c r="M196" s="35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32"/>
      <c r="J197" s="32" t="str">
        <f t="array" ref="J197">if(M197 = 1, iferror(index('Kovats n-alkanes'!B$7:B$40,match(#REF!,'Kovats n-alkanes'!C$7:C$40,1))),iferror(index('Kovats n-alkanes'!D$7:D$40,match(#REF!,'Kovats n-alkanes'!E$7:E$40,1))))</f>
        <v/>
      </c>
      <c r="K197" s="33"/>
      <c r="L197" s="34"/>
      <c r="M197" s="35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32"/>
      <c r="J198" s="32" t="str">
        <f t="array" ref="J198">if(M198 = 1, iferror(index('Kovats n-alkanes'!B$7:B$40,match(#REF!,'Kovats n-alkanes'!C$7:C$40,1))),iferror(index('Kovats n-alkanes'!D$7:D$40,match(#REF!,'Kovats n-alkanes'!E$7:E$40,1))))</f>
        <v/>
      </c>
      <c r="K198" s="33"/>
      <c r="L198" s="34"/>
      <c r="M198" s="35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32"/>
      <c r="J199" s="32" t="str">
        <f t="array" ref="J199">if(M199 = 1, iferror(index('Kovats n-alkanes'!B$7:B$40,match(#REF!,'Kovats n-alkanes'!C$7:C$40,1))),iferror(index('Kovats n-alkanes'!D$7:D$40,match(#REF!,'Kovats n-alkanes'!E$7:E$40,1))))</f>
        <v/>
      </c>
      <c r="K199" s="33"/>
      <c r="L199" s="34"/>
      <c r="M199" s="35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32"/>
      <c r="J200" s="32" t="str">
        <f t="array" ref="J200">if(M200 = 1, iferror(index('Kovats n-alkanes'!B$7:B$40,match(#REF!,'Kovats n-alkanes'!C$7:C$40,1))),iferror(index('Kovats n-alkanes'!D$7:D$40,match(#REF!,'Kovats n-alkanes'!E$7:E$40,1))))</f>
        <v/>
      </c>
      <c r="K200" s="33"/>
      <c r="L200" s="34"/>
      <c r="M200" s="35"/>
      <c r="N200" s="1"/>
      <c r="O200" s="1"/>
    </row>
    <row r="201">
      <c r="A201" s="1"/>
      <c r="B201" s="1"/>
      <c r="C201" s="1"/>
      <c r="D201" s="1"/>
      <c r="E201" s="1"/>
      <c r="F201" s="1"/>
      <c r="G201" s="1"/>
      <c r="H201" s="1"/>
      <c r="I201" s="32"/>
      <c r="J201" s="32" t="str">
        <f t="array" ref="J201">if(M201 = 1, iferror(index('Kovats n-alkanes'!B$7:B$40,match(#REF!,'Kovats n-alkanes'!C$7:C$40,1))),iferror(index('Kovats n-alkanes'!D$7:D$40,match(#REF!,'Kovats n-alkanes'!E$7:E$40,1))))</f>
        <v/>
      </c>
      <c r="K201" s="33"/>
      <c r="L201" s="34"/>
      <c r="M201" s="35"/>
      <c r="N201" s="1"/>
      <c r="O201" s="1"/>
    </row>
    <row r="202">
      <c r="A202" s="1"/>
      <c r="B202" s="1"/>
      <c r="C202" s="1"/>
      <c r="D202" s="1"/>
      <c r="E202" s="1"/>
      <c r="F202" s="1"/>
      <c r="G202" s="1"/>
      <c r="H202" s="1"/>
      <c r="I202" s="32"/>
      <c r="J202" s="32" t="str">
        <f t="array" ref="J202">if(M202 = 1, iferror(index('Kovats n-alkanes'!B$7:B$40,match(#REF!,'Kovats n-alkanes'!C$7:C$40,1))),iferror(index('Kovats n-alkanes'!D$7:D$40,match(#REF!,'Kovats n-alkanes'!E$7:E$40,1))))</f>
        <v/>
      </c>
      <c r="K202" s="33"/>
      <c r="L202" s="34"/>
      <c r="M202" s="35"/>
      <c r="N202" s="1"/>
      <c r="O202" s="1"/>
    </row>
    <row r="203">
      <c r="A203" s="1"/>
      <c r="B203" s="1"/>
      <c r="C203" s="1"/>
      <c r="D203" s="1"/>
      <c r="E203" s="1"/>
      <c r="F203" s="1"/>
      <c r="G203" s="1"/>
      <c r="H203" s="1"/>
      <c r="I203" s="32"/>
      <c r="J203" s="32" t="str">
        <f t="array" ref="J203">if(M203 = 1, iferror(index('Kovats n-alkanes'!B$7:B$40,match(#REF!,'Kovats n-alkanes'!C$7:C$40,1))),iferror(index('Kovats n-alkanes'!D$7:D$40,match(#REF!,'Kovats n-alkanes'!E$7:E$40,1))))</f>
        <v/>
      </c>
      <c r="K203" s="33"/>
      <c r="L203" s="34"/>
      <c r="M203" s="35"/>
      <c r="N203" s="1"/>
      <c r="O203" s="1"/>
    </row>
    <row r="204">
      <c r="A204" s="1"/>
      <c r="B204" s="1"/>
      <c r="C204" s="1"/>
      <c r="D204" s="1"/>
      <c r="E204" s="1"/>
      <c r="F204" s="1"/>
      <c r="G204" s="1"/>
      <c r="H204" s="1"/>
      <c r="I204" s="32"/>
      <c r="J204" s="32" t="str">
        <f t="array" ref="J204">if(M204 = 1, iferror(index('Kovats n-alkanes'!B$7:B$40,match(#REF!,'Kovats n-alkanes'!C$7:C$40,1))),iferror(index('Kovats n-alkanes'!D$7:D$40,match(#REF!,'Kovats n-alkanes'!E$7:E$40,1))))</f>
        <v/>
      </c>
      <c r="K204" s="33"/>
      <c r="L204" s="34"/>
      <c r="M204" s="35"/>
      <c r="N204" s="1"/>
      <c r="O204" s="1"/>
    </row>
    <row r="205">
      <c r="A205" s="1"/>
      <c r="B205" s="1"/>
      <c r="C205" s="1"/>
      <c r="D205" s="1"/>
      <c r="E205" s="1"/>
      <c r="F205" s="1"/>
      <c r="G205" s="1"/>
      <c r="H205" s="1"/>
      <c r="I205" s="32"/>
      <c r="J205" s="32" t="str">
        <f t="array" ref="J205">if(M205 = 1, iferror(index('Kovats n-alkanes'!B$7:B$40,match(#REF!,'Kovats n-alkanes'!C$7:C$40,1))),iferror(index('Kovats n-alkanes'!D$7:D$40,match(#REF!,'Kovats n-alkanes'!E$7:E$40,1))))</f>
        <v/>
      </c>
      <c r="K205" s="33"/>
      <c r="L205" s="34"/>
      <c r="M205" s="35"/>
      <c r="N205" s="1"/>
      <c r="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24.57"/>
    <col customWidth="1" min="3" max="3" width="14.71"/>
    <col customWidth="1" min="4" max="4" width="9.14"/>
    <col customWidth="1" min="5" max="5" width="10.29"/>
    <col customWidth="1" min="6" max="6" width="16.14"/>
    <col customWidth="1" min="7" max="8" width="14.71"/>
    <col customWidth="1" min="9" max="9" width="7.29"/>
    <col customWidth="1" hidden="1" min="10" max="11" width="7.29"/>
    <col customWidth="1" min="12" max="12" width="12.0"/>
    <col customWidth="1" hidden="1" min="13" max="14" width="7.29"/>
    <col customWidth="1" min="15" max="15" width="16.14"/>
    <col customWidth="1" min="16" max="16" width="10.43"/>
    <col customWidth="1" min="17" max="17" width="10.0"/>
    <col customWidth="1" min="19" max="19" width="16.29"/>
    <col customWidth="1" min="20" max="20" width="10.0"/>
    <col customWidth="1" min="21" max="21" width="10.57"/>
    <col customWidth="1" min="22" max="28" width="17.57"/>
  </cols>
  <sheetData>
    <row r="1">
      <c r="A1" s="36"/>
      <c r="D1" s="37" t="s">
        <v>56</v>
      </c>
      <c r="F1" s="38" t="s">
        <v>57</v>
      </c>
      <c r="G1" s="39"/>
      <c r="H1" s="40"/>
      <c r="L1" s="41"/>
      <c r="P1" s="39"/>
      <c r="Q1" s="39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>
      <c r="D2" s="43" t="s">
        <v>58</v>
      </c>
      <c r="F2" s="38" t="s">
        <v>59</v>
      </c>
      <c r="G2" s="39"/>
      <c r="H2" s="40"/>
      <c r="I2" s="44"/>
      <c r="J2" s="44"/>
      <c r="K2" s="44"/>
      <c r="L2" s="45"/>
      <c r="M2" s="44"/>
      <c r="N2" s="44"/>
      <c r="O2" s="44"/>
      <c r="P2" s="39"/>
      <c r="Q2" s="39"/>
      <c r="R2" s="46"/>
      <c r="S2" s="46"/>
      <c r="T2" s="47"/>
      <c r="U2" s="48"/>
      <c r="V2" s="46"/>
      <c r="W2" s="46"/>
      <c r="X2" s="46"/>
      <c r="Y2" s="46"/>
      <c r="Z2" s="46"/>
      <c r="AA2" s="46"/>
      <c r="AB2" s="46"/>
      <c r="AC2" s="47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>
      <c r="D3" s="43" t="s">
        <v>60</v>
      </c>
      <c r="F3" s="38" t="s">
        <v>61</v>
      </c>
      <c r="G3" s="49"/>
      <c r="H3" s="50"/>
      <c r="I3" s="44"/>
      <c r="J3" s="44"/>
      <c r="K3" s="44"/>
      <c r="L3" s="45"/>
      <c r="M3" s="44"/>
      <c r="N3" s="44"/>
      <c r="O3" s="44"/>
      <c r="P3" s="49"/>
      <c r="Q3" s="49"/>
      <c r="R3" s="51"/>
      <c r="S3" s="46"/>
      <c r="T3" s="47"/>
      <c r="U3" s="48"/>
      <c r="V3" s="46"/>
      <c r="W3" s="46"/>
      <c r="X3" s="46"/>
      <c r="Y3" s="46"/>
      <c r="Z3" s="46"/>
      <c r="AA3" s="46"/>
      <c r="AB3" s="46"/>
      <c r="AC3" s="47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</row>
    <row r="4">
      <c r="D4" s="43" t="s">
        <v>62</v>
      </c>
      <c r="F4" s="38" t="s">
        <v>1</v>
      </c>
      <c r="G4" s="49"/>
      <c r="H4" s="50"/>
      <c r="I4" s="44"/>
      <c r="J4" s="44"/>
      <c r="K4" s="44"/>
      <c r="L4" s="45"/>
      <c r="M4" s="44"/>
      <c r="N4" s="44"/>
      <c r="O4" s="44"/>
      <c r="P4" s="49"/>
      <c r="Q4" s="49"/>
      <c r="R4" s="51"/>
      <c r="S4" s="46" t="s">
        <v>63</v>
      </c>
      <c r="T4" s="47"/>
      <c r="U4" s="48"/>
      <c r="V4" s="46"/>
      <c r="W4" s="46"/>
      <c r="X4" s="46"/>
      <c r="Y4" s="46"/>
      <c r="Z4" s="46"/>
      <c r="AA4" s="46"/>
      <c r="AB4" s="46"/>
      <c r="AC4" s="47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>
      <c r="D5" s="52" t="s">
        <v>64</v>
      </c>
      <c r="F5" s="53" t="s">
        <v>65</v>
      </c>
      <c r="G5" s="54"/>
      <c r="H5" s="55"/>
      <c r="I5" s="54"/>
      <c r="J5" s="56"/>
      <c r="K5" s="56"/>
      <c r="L5" s="57"/>
      <c r="M5" s="56"/>
      <c r="N5" s="56"/>
      <c r="O5" s="56"/>
      <c r="P5" s="58"/>
      <c r="Q5" s="58"/>
      <c r="R5" s="51"/>
      <c r="S5" s="59"/>
      <c r="T5" s="37"/>
      <c r="U5" s="37"/>
      <c r="V5" s="59"/>
      <c r="W5" s="59"/>
      <c r="X5" s="59"/>
      <c r="Y5" s="59"/>
      <c r="Z5" s="59"/>
      <c r="AA5" s="59"/>
      <c r="AB5" s="59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</row>
    <row r="6">
      <c r="A6" s="54"/>
      <c r="B6" s="54"/>
      <c r="C6" s="54"/>
      <c r="D6" s="60"/>
      <c r="E6" s="58"/>
      <c r="F6" s="61"/>
      <c r="G6" s="54"/>
      <c r="H6" s="55"/>
      <c r="I6" s="54"/>
      <c r="J6" s="56"/>
      <c r="K6" s="56"/>
      <c r="L6" s="57"/>
      <c r="M6" s="56"/>
      <c r="N6" s="56"/>
      <c r="O6" s="56"/>
      <c r="P6" s="58" t="s">
        <v>66</v>
      </c>
      <c r="R6" s="51"/>
      <c r="S6" s="58" t="s">
        <v>67</v>
      </c>
      <c r="V6" s="58"/>
      <c r="W6" s="58"/>
      <c r="X6" s="58"/>
      <c r="Y6" s="58"/>
      <c r="Z6" s="58"/>
      <c r="AA6" s="58"/>
      <c r="AB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</row>
    <row r="7">
      <c r="A7" s="62" t="s">
        <v>2</v>
      </c>
      <c r="B7" s="58" t="s">
        <v>3</v>
      </c>
      <c r="C7" s="58" t="s">
        <v>4</v>
      </c>
      <c r="D7" s="52" t="s">
        <v>5</v>
      </c>
      <c r="E7" s="58" t="s">
        <v>6</v>
      </c>
      <c r="F7" s="63" t="s">
        <v>68</v>
      </c>
      <c r="G7" s="58" t="s">
        <v>69</v>
      </c>
      <c r="H7" s="64" t="s">
        <v>70</v>
      </c>
      <c r="I7" s="54" t="s">
        <v>10</v>
      </c>
      <c r="J7" s="56" t="s">
        <v>11</v>
      </c>
      <c r="K7" s="56" t="s">
        <v>12</v>
      </c>
      <c r="L7" s="57" t="s">
        <v>71</v>
      </c>
      <c r="M7" s="56" t="s">
        <v>11</v>
      </c>
      <c r="N7" s="56" t="s">
        <v>12</v>
      </c>
      <c r="O7" s="56" t="s">
        <v>13</v>
      </c>
      <c r="P7" s="65" t="s">
        <v>72</v>
      </c>
      <c r="Q7" s="65" t="s">
        <v>73</v>
      </c>
      <c r="R7" s="59"/>
      <c r="S7" s="59" t="s">
        <v>74</v>
      </c>
      <c r="T7" s="37" t="s">
        <v>75</v>
      </c>
      <c r="U7" s="37" t="s">
        <v>76</v>
      </c>
      <c r="V7" s="66" t="s">
        <v>74</v>
      </c>
      <c r="W7" s="66" t="s">
        <v>75</v>
      </c>
      <c r="X7" s="66" t="s">
        <v>76</v>
      </c>
      <c r="Y7" s="66" t="s">
        <v>74</v>
      </c>
      <c r="Z7" s="66" t="s">
        <v>75</v>
      </c>
      <c r="AA7" s="66" t="s">
        <v>76</v>
      </c>
      <c r="AB7" s="59" t="s">
        <v>74</v>
      </c>
      <c r="AC7" s="37" t="s">
        <v>75</v>
      </c>
      <c r="AD7" s="37" t="s">
        <v>76</v>
      </c>
      <c r="AE7" s="66" t="s">
        <v>74</v>
      </c>
      <c r="AF7" s="66" t="s">
        <v>75</v>
      </c>
      <c r="AG7" s="66" t="s">
        <v>76</v>
      </c>
      <c r="AH7" s="66" t="s">
        <v>74</v>
      </c>
      <c r="AI7" s="66" t="s">
        <v>75</v>
      </c>
      <c r="AJ7" s="66" t="s">
        <v>76</v>
      </c>
      <c r="AK7" s="66" t="s">
        <v>74</v>
      </c>
      <c r="AL7" s="66" t="s">
        <v>75</v>
      </c>
      <c r="AM7" s="66" t="s">
        <v>76</v>
      </c>
      <c r="AN7" s="66" t="s">
        <v>74</v>
      </c>
      <c r="AO7" s="66" t="s">
        <v>75</v>
      </c>
      <c r="AP7" s="66" t="s">
        <v>76</v>
      </c>
      <c r="AQ7" s="66" t="s">
        <v>74</v>
      </c>
      <c r="AR7" s="66" t="s">
        <v>75</v>
      </c>
      <c r="AS7" s="66" t="s">
        <v>76</v>
      </c>
    </row>
    <row r="8">
      <c r="A8" s="16">
        <f>if(ISNUMBER(H8),1,"")</f>
        <v>1</v>
      </c>
      <c r="B8" s="67"/>
      <c r="D8" s="68"/>
      <c r="H8" s="69">
        <f t="shared" ref="H8:H25" si="1">AVERAGE(T8,W8,Z8,AC8,AF8,AI8,AL8,AO8)</f>
        <v>2.947056667</v>
      </c>
      <c r="I8" s="70"/>
      <c r="J8" s="71"/>
      <c r="K8" s="71"/>
      <c r="L8" s="72"/>
      <c r="M8" s="44" t="str">
        <f t="array" ref="M8">iferror(index('Kovats n-alkanes'!B$7:B$31,match(I8,'Kovats n-alkanes'!C$7:C$31,1)),"")</f>
        <v/>
      </c>
      <c r="N8" s="44" t="str">
        <f t="shared" ref="N8:N210" si="2">if(M8="","",M8+1)</f>
        <v/>
      </c>
      <c r="O8" s="44" t="str">
        <f>iferror(100*(M8+(I8-vlookup(M8,'Kovats n-alkanes'!B$7:C$31,2,TRUE))/(vlookup(N8,'Kovats n-alkanes'!B$7:C$31,2,TRUE)-vlookup(M8,'Kovats n-alkanes'!B$7:C$31,2,TRUE))),I8)</f>
        <v/>
      </c>
      <c r="P8" s="48">
        <v>1.0</v>
      </c>
      <c r="Q8" s="48">
        <v>1.0</v>
      </c>
      <c r="R8" s="73"/>
      <c r="S8" s="74" t="s">
        <v>77</v>
      </c>
      <c r="T8" s="75">
        <v>2.94567</v>
      </c>
      <c r="U8" s="75">
        <v>0.255585</v>
      </c>
      <c r="V8" s="74" t="s">
        <v>78</v>
      </c>
      <c r="W8" s="75">
        <v>2.947</v>
      </c>
      <c r="X8" s="75">
        <v>0.041962</v>
      </c>
      <c r="Y8" s="74" t="s">
        <v>79</v>
      </c>
      <c r="Z8" s="75">
        <v>2.9485</v>
      </c>
      <c r="AA8" s="75">
        <v>0.141144</v>
      </c>
      <c r="AB8" s="74"/>
      <c r="AC8" s="75"/>
      <c r="AD8" s="75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</row>
    <row r="9">
      <c r="A9" s="16">
        <f t="shared" ref="A9:A82" si="3">if(ISNUMBER(H9),A8+1,"")</f>
        <v>2</v>
      </c>
      <c r="B9" s="77" t="s">
        <v>80</v>
      </c>
      <c r="D9" s="78"/>
      <c r="H9" s="69">
        <f t="shared" si="1"/>
        <v>2.98728</v>
      </c>
      <c r="I9" s="70"/>
      <c r="J9" s="71"/>
      <c r="K9" s="71"/>
      <c r="L9" s="72"/>
      <c r="M9" s="44" t="str">
        <f t="array" ref="M9">iferror(index('Kovats n-alkanes'!B$7:B$31,match(I9,'Kovats n-alkanes'!C$7:C$31,1)),"")</f>
        <v/>
      </c>
      <c r="N9" s="44" t="str">
        <f t="shared" si="2"/>
        <v/>
      </c>
      <c r="O9" s="44" t="str">
        <f>iferror(100*(M9+(I9-vlookup(M9,'Kovats n-alkanes'!B$7:C$31,2,TRUE))/(vlookup(N9,'Kovats n-alkanes'!B$7:C$31,2,TRUE)-vlookup(M9,'Kovats n-alkanes'!B$7:C$31,2,TRUE))),I9)</f>
        <v/>
      </c>
      <c r="P9" s="48">
        <v>1.0</v>
      </c>
      <c r="Q9" s="48">
        <v>1.0</v>
      </c>
      <c r="R9" s="79"/>
      <c r="S9" s="74" t="s">
        <v>77</v>
      </c>
      <c r="T9" s="75">
        <v>3.006</v>
      </c>
      <c r="U9" s="75">
        <v>0.240326</v>
      </c>
      <c r="V9" s="74" t="s">
        <v>78</v>
      </c>
      <c r="W9" s="75">
        <v>2.97867</v>
      </c>
      <c r="X9" s="75">
        <v>0.099182</v>
      </c>
      <c r="Y9" s="74" t="s">
        <v>79</v>
      </c>
      <c r="Z9" s="75">
        <v>2.97717</v>
      </c>
      <c r="AA9" s="75">
        <v>0.289917</v>
      </c>
      <c r="AB9" s="74"/>
      <c r="AC9" s="75"/>
      <c r="AD9" s="75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80"/>
      <c r="AR9" s="81"/>
      <c r="AS9" s="81"/>
    </row>
    <row r="10">
      <c r="A10" s="16">
        <f t="shared" si="3"/>
        <v>3</v>
      </c>
      <c r="B10" s="67"/>
      <c r="D10" s="78"/>
      <c r="H10" s="69">
        <f t="shared" si="1"/>
        <v>3.04308</v>
      </c>
      <c r="I10" s="70"/>
      <c r="J10" s="71"/>
      <c r="K10" s="71"/>
      <c r="L10" s="72"/>
      <c r="M10" s="44" t="str">
        <f t="array" ref="M10">iferror(index('Kovats n-alkanes'!B$7:B$31,match(I10,'Kovats n-alkanes'!C$7:C$31,1)),"")</f>
        <v/>
      </c>
      <c r="N10" s="44" t="str">
        <f t="shared" si="2"/>
        <v/>
      </c>
      <c r="O10" s="44" t="str">
        <f>iferror(100*(M10+(I10-vlookup(M10,'Kovats n-alkanes'!B$7:C$31,2,TRUE))/(vlookup(N10,'Kovats n-alkanes'!B$7:C$31,2,TRUE)-vlookup(M10,'Kovats n-alkanes'!B$7:C$31,2,TRUE))),I10)</f>
        <v/>
      </c>
      <c r="P10" s="48">
        <v>1.0</v>
      </c>
      <c r="Q10" s="48">
        <v>1.0</v>
      </c>
      <c r="R10" s="79"/>
      <c r="S10" s="82"/>
      <c r="T10" s="82"/>
      <c r="U10" s="82"/>
      <c r="V10" s="74" t="s">
        <v>78</v>
      </c>
      <c r="W10" s="75">
        <v>3.04033</v>
      </c>
      <c r="X10" s="75">
        <v>0.057221</v>
      </c>
      <c r="Y10" s="74" t="s">
        <v>79</v>
      </c>
      <c r="Z10" s="75">
        <v>3.04583</v>
      </c>
      <c r="AA10" s="75">
        <v>0.160217</v>
      </c>
      <c r="AB10" s="83"/>
      <c r="AC10" s="84"/>
      <c r="AD10" s="84"/>
      <c r="AE10" s="76"/>
      <c r="AF10" s="76"/>
      <c r="AG10" s="76"/>
      <c r="AH10" s="80"/>
      <c r="AI10" s="81"/>
      <c r="AJ10" s="81"/>
      <c r="AK10" s="80"/>
      <c r="AL10" s="81"/>
      <c r="AM10" s="81"/>
      <c r="AN10" s="80"/>
      <c r="AO10" s="81"/>
      <c r="AP10" s="81"/>
      <c r="AQ10" s="80"/>
      <c r="AR10" s="81"/>
      <c r="AS10" s="81"/>
    </row>
    <row r="11">
      <c r="A11" s="16">
        <f t="shared" si="3"/>
        <v>4</v>
      </c>
      <c r="B11" s="67"/>
      <c r="D11" s="85"/>
      <c r="E11" s="86"/>
      <c r="F11" s="87"/>
      <c r="G11" s="16"/>
      <c r="H11" s="69">
        <f t="shared" si="1"/>
        <v>3.139553333</v>
      </c>
      <c r="I11" s="70"/>
      <c r="J11" s="71"/>
      <c r="K11" s="71"/>
      <c r="L11" s="72"/>
      <c r="M11" s="44" t="str">
        <f t="array" ref="M11">iferror(index('Kovats n-alkanes'!B$7:B$31,match(I11,'Kovats n-alkanes'!C$7:C$31,1)),"")</f>
        <v/>
      </c>
      <c r="N11" s="44" t="str">
        <f t="shared" si="2"/>
        <v/>
      </c>
      <c r="O11" s="44" t="str">
        <f>iferror(100*(M11+(I11-vlookup(M11,'Kovats n-alkanes'!B$7:C$31,2,TRUE))/(vlookup(N11,'Kovats n-alkanes'!B$7:C$31,2,TRUE)-vlookup(M11,'Kovats n-alkanes'!B$7:C$31,2,TRUE))),I11)</f>
        <v/>
      </c>
      <c r="P11" s="48">
        <v>1.0</v>
      </c>
      <c r="Q11" s="48">
        <v>1.0</v>
      </c>
      <c r="R11" s="79"/>
      <c r="S11" s="74" t="s">
        <v>77</v>
      </c>
      <c r="T11" s="75">
        <v>3.15283</v>
      </c>
      <c r="U11" s="75">
        <v>0.469208</v>
      </c>
      <c r="V11" s="74" t="s">
        <v>78</v>
      </c>
      <c r="W11" s="75">
        <v>3.135</v>
      </c>
      <c r="X11" s="75">
        <v>0.041962</v>
      </c>
      <c r="Y11" s="74" t="s">
        <v>79</v>
      </c>
      <c r="Z11" s="75">
        <v>3.13083</v>
      </c>
      <c r="AA11" s="75">
        <v>0.038147</v>
      </c>
      <c r="AB11" s="83"/>
      <c r="AC11" s="83"/>
      <c r="AD11" s="83"/>
      <c r="AE11" s="80"/>
      <c r="AF11" s="81"/>
      <c r="AG11" s="81"/>
      <c r="AH11" s="80"/>
      <c r="AI11" s="81"/>
      <c r="AJ11" s="81"/>
      <c r="AK11" s="76"/>
      <c r="AL11" s="76"/>
      <c r="AM11" s="76"/>
      <c r="AN11" s="80"/>
      <c r="AO11" s="81"/>
      <c r="AP11" s="81"/>
      <c r="AQ11" s="80"/>
      <c r="AR11" s="81"/>
      <c r="AS11" s="81"/>
    </row>
    <row r="12">
      <c r="A12" s="16">
        <f t="shared" si="3"/>
        <v>5</v>
      </c>
      <c r="B12" s="67"/>
      <c r="D12" s="88"/>
      <c r="E12" s="47"/>
      <c r="F12" s="89"/>
      <c r="G12" s="16"/>
      <c r="H12" s="69">
        <f t="shared" si="1"/>
        <v>4.70578</v>
      </c>
      <c r="I12" s="70"/>
      <c r="J12" s="71"/>
      <c r="K12" s="71"/>
      <c r="L12" s="72"/>
      <c r="M12" s="44" t="str">
        <f t="array" ref="M12">iferror(index('Kovats n-alkanes'!B$7:B$31,match(I12,'Kovats n-alkanes'!C$7:C$31,1)),"")</f>
        <v/>
      </c>
      <c r="N12" s="44" t="str">
        <f t="shared" si="2"/>
        <v/>
      </c>
      <c r="O12" s="44" t="str">
        <f>iferror(100*(M12+(I12-vlookup(M12,'Kovats n-alkanes'!B$7:C$31,2,TRUE))/(vlookup(N12,'Kovats n-alkanes'!B$7:C$31,2,TRUE)-vlookup(M12,'Kovats n-alkanes'!B$7:C$31,2,TRUE))),I12)</f>
        <v/>
      </c>
      <c r="P12" s="48">
        <v>1.0</v>
      </c>
      <c r="Q12" s="48">
        <v>1.0</v>
      </c>
      <c r="R12" s="79"/>
      <c r="S12" s="74" t="s">
        <v>77</v>
      </c>
      <c r="T12" s="75">
        <v>4.70667</v>
      </c>
      <c r="U12" s="75">
        <v>0.160217</v>
      </c>
      <c r="V12" s="74" t="s">
        <v>78</v>
      </c>
      <c r="W12" s="75">
        <v>4.6985</v>
      </c>
      <c r="X12" s="75">
        <v>0.045776</v>
      </c>
      <c r="Y12" s="74" t="s">
        <v>79</v>
      </c>
      <c r="Z12" s="75">
        <v>4.71217</v>
      </c>
      <c r="AA12" s="75">
        <v>0.087738</v>
      </c>
      <c r="AB12" s="83"/>
      <c r="AC12" s="83"/>
      <c r="AD12" s="83"/>
      <c r="AE12" s="80"/>
      <c r="AF12" s="81"/>
      <c r="AG12" s="81"/>
      <c r="AH12" s="80"/>
      <c r="AI12" s="81"/>
      <c r="AJ12" s="81"/>
      <c r="AK12" s="80"/>
      <c r="AL12" s="81"/>
      <c r="AM12" s="81"/>
      <c r="AN12" s="76"/>
      <c r="AO12" s="76"/>
      <c r="AP12" s="76"/>
      <c r="AQ12" s="80"/>
      <c r="AR12" s="81"/>
      <c r="AS12" s="81"/>
    </row>
    <row r="13">
      <c r="A13" s="16">
        <f t="shared" si="3"/>
        <v>6</v>
      </c>
      <c r="B13" s="90" t="s">
        <v>27</v>
      </c>
      <c r="D13" s="78"/>
      <c r="H13" s="69">
        <f t="shared" si="1"/>
        <v>4.9625</v>
      </c>
      <c r="I13" s="70"/>
      <c r="J13" s="71"/>
      <c r="K13" s="71"/>
      <c r="L13" s="72"/>
      <c r="M13" s="44" t="str">
        <f t="array" ref="M13">iferror(index('Kovats n-alkanes'!B$7:B$31,match(I13,'Kovats n-alkanes'!C$7:C$31,1)),"")</f>
        <v/>
      </c>
      <c r="N13" s="44" t="str">
        <f t="shared" si="2"/>
        <v/>
      </c>
      <c r="O13" s="44" t="str">
        <f>iferror(100*(M13+(I13-vlookup(M13,'Kovats n-alkanes'!B$7:C$31,2,TRUE))/(vlookup(N13,'Kovats n-alkanes'!B$7:C$31,2,TRUE)-vlookup(M13,'Kovats n-alkanes'!B$7:C$31,2,TRUE))),I13)</f>
        <v/>
      </c>
      <c r="P13" s="48">
        <v>1.0</v>
      </c>
      <c r="Q13" s="48">
        <v>1.0</v>
      </c>
      <c r="R13" s="79"/>
      <c r="S13" s="82"/>
      <c r="T13" s="82"/>
      <c r="U13" s="82"/>
      <c r="V13" s="74" t="s">
        <v>78</v>
      </c>
      <c r="W13" s="75">
        <v>4.9605</v>
      </c>
      <c r="X13" s="75">
        <v>0.118256</v>
      </c>
      <c r="Y13" s="74" t="s">
        <v>79</v>
      </c>
      <c r="Z13" s="75">
        <v>4.9645</v>
      </c>
      <c r="AA13" s="75">
        <v>0.217438</v>
      </c>
      <c r="AB13" s="74"/>
      <c r="AC13" s="75"/>
      <c r="AD13" s="75"/>
      <c r="AE13" s="76"/>
      <c r="AF13" s="76"/>
      <c r="AG13" s="76"/>
      <c r="AH13" s="80"/>
      <c r="AI13" s="81"/>
      <c r="AJ13" s="81"/>
      <c r="AK13" s="76"/>
      <c r="AL13" s="76"/>
      <c r="AM13" s="76"/>
      <c r="AN13" s="76"/>
      <c r="AO13" s="76"/>
      <c r="AP13" s="76"/>
      <c r="AQ13" s="80"/>
      <c r="AR13" s="81"/>
      <c r="AS13" s="81"/>
    </row>
    <row r="14">
      <c r="A14" s="16">
        <f t="shared" si="3"/>
        <v>7</v>
      </c>
      <c r="B14" s="91" t="s">
        <v>81</v>
      </c>
      <c r="C14" s="44"/>
      <c r="D14" s="85"/>
      <c r="E14" s="47"/>
      <c r="F14" s="89"/>
      <c r="G14" s="16"/>
      <c r="H14" s="69">
        <f t="shared" si="1"/>
        <v>5.274276667</v>
      </c>
      <c r="I14" s="70"/>
      <c r="J14" s="71"/>
      <c r="K14" s="71"/>
      <c r="L14" s="72"/>
      <c r="M14" s="44" t="str">
        <f t="array" ref="M14">iferror(index('Kovats n-alkanes'!B$7:B$31,match(I14,'Kovats n-alkanes'!C$7:C$31,1)),"")</f>
        <v/>
      </c>
      <c r="N14" s="44" t="str">
        <f t="shared" si="2"/>
        <v/>
      </c>
      <c r="O14" s="44" t="str">
        <f>iferror(100*(M14+(I14-vlookup(M14,'Kovats n-alkanes'!B$7:C$31,2,TRUE))/(vlookup(N14,'Kovats n-alkanes'!B$7:C$31,2,TRUE)-vlookup(M14,'Kovats n-alkanes'!B$7:C$31,2,TRUE))),I14)</f>
        <v/>
      </c>
      <c r="P14" s="48">
        <v>1.0</v>
      </c>
      <c r="Q14" s="48">
        <v>1.0</v>
      </c>
      <c r="R14" s="79"/>
      <c r="S14" s="74" t="s">
        <v>77</v>
      </c>
      <c r="T14" s="75">
        <v>5.2825</v>
      </c>
      <c r="U14" s="75">
        <v>0.156403</v>
      </c>
      <c r="V14" s="74" t="s">
        <v>78</v>
      </c>
      <c r="W14" s="75">
        <v>5.2715</v>
      </c>
      <c r="X14" s="75">
        <v>0.141144</v>
      </c>
      <c r="Y14" s="74" t="s">
        <v>79</v>
      </c>
      <c r="Z14" s="75">
        <v>5.26883</v>
      </c>
      <c r="AA14" s="75">
        <v>0.175476</v>
      </c>
      <c r="AB14" s="83"/>
      <c r="AC14" s="84"/>
      <c r="AD14" s="84"/>
      <c r="AE14" s="76"/>
      <c r="AF14" s="76"/>
      <c r="AG14" s="76"/>
      <c r="AH14" s="80"/>
      <c r="AI14" s="81"/>
      <c r="AJ14" s="81"/>
      <c r="AK14" s="80"/>
      <c r="AL14" s="81"/>
      <c r="AM14" s="81"/>
      <c r="AN14" s="80"/>
      <c r="AO14" s="81"/>
      <c r="AP14" s="81"/>
      <c r="AQ14" s="80"/>
      <c r="AR14" s="81"/>
      <c r="AS14" s="81"/>
    </row>
    <row r="15">
      <c r="A15" s="16">
        <f t="shared" si="3"/>
        <v>8</v>
      </c>
      <c r="B15" s="39" t="s">
        <v>82</v>
      </c>
      <c r="C15" s="44"/>
      <c r="D15" s="85"/>
      <c r="E15" s="47"/>
      <c r="F15" s="89"/>
      <c r="G15" s="16"/>
      <c r="H15" s="69">
        <f t="shared" si="1"/>
        <v>5.363443333</v>
      </c>
      <c r="I15" s="70"/>
      <c r="J15" s="71"/>
      <c r="K15" s="71"/>
      <c r="L15" s="72"/>
      <c r="M15" s="44" t="str">
        <f t="array" ref="M15">iferror(index('Kovats n-alkanes'!B$7:B$31,match(I15,'Kovats n-alkanes'!C$7:C$31,1)),"")</f>
        <v/>
      </c>
      <c r="N15" s="44" t="str">
        <f t="shared" si="2"/>
        <v/>
      </c>
      <c r="O15" s="44" t="str">
        <f>iferror(100*(M15+(I15-vlookup(M15,'Kovats n-alkanes'!B$7:C$31,2,TRUE))/(vlookup(N15,'Kovats n-alkanes'!B$7:C$31,2,TRUE)-vlookup(M15,'Kovats n-alkanes'!B$7:C$31,2,TRUE))),I15)</f>
        <v/>
      </c>
      <c r="P15" s="48">
        <v>1.0</v>
      </c>
      <c r="Q15" s="48">
        <v>1.0</v>
      </c>
      <c r="R15" s="79"/>
      <c r="S15" s="74" t="s">
        <v>77</v>
      </c>
      <c r="T15" s="75">
        <v>5.36483</v>
      </c>
      <c r="U15" s="75">
        <v>0.137329</v>
      </c>
      <c r="V15" s="74" t="s">
        <v>78</v>
      </c>
      <c r="W15" s="75">
        <v>5.36067</v>
      </c>
      <c r="X15" s="75">
        <v>0.160217</v>
      </c>
      <c r="Y15" s="74" t="s">
        <v>79</v>
      </c>
      <c r="Z15" s="75">
        <v>5.36483</v>
      </c>
      <c r="AA15" s="75">
        <v>0.190735</v>
      </c>
      <c r="AB15" s="74"/>
      <c r="AC15" s="75"/>
      <c r="AD15" s="75"/>
      <c r="AE15" s="76"/>
      <c r="AF15" s="76"/>
      <c r="AG15" s="76"/>
      <c r="AH15" s="80"/>
      <c r="AI15" s="81"/>
      <c r="AJ15" s="81"/>
      <c r="AK15" s="76"/>
      <c r="AL15" s="76"/>
      <c r="AM15" s="76"/>
      <c r="AN15" s="76"/>
      <c r="AO15" s="76"/>
      <c r="AP15" s="76"/>
      <c r="AQ15" s="76"/>
      <c r="AR15" s="76"/>
      <c r="AS15" s="76"/>
    </row>
    <row r="16">
      <c r="A16" s="16">
        <f t="shared" si="3"/>
        <v>9</v>
      </c>
      <c r="B16" s="39" t="s">
        <v>83</v>
      </c>
      <c r="D16" s="78"/>
      <c r="H16" s="69">
        <f t="shared" si="1"/>
        <v>5.5075</v>
      </c>
      <c r="I16" s="70"/>
      <c r="J16" s="71"/>
      <c r="K16" s="71"/>
      <c r="L16" s="72"/>
      <c r="M16" s="44" t="str">
        <f t="array" ref="M16">iferror(index('Kovats n-alkanes'!B$7:B$31,match(I16,'Kovats n-alkanes'!C$7:C$31,1)),"")</f>
        <v/>
      </c>
      <c r="N16" s="44" t="str">
        <f t="shared" si="2"/>
        <v/>
      </c>
      <c r="O16" s="44" t="str">
        <f>iferror(100*(M16+(I16-vlookup(M16,'Kovats n-alkanes'!B$7:C$31,2,TRUE))/(vlookup(N16,'Kovats n-alkanes'!B$7:C$31,2,TRUE)-vlookup(M16,'Kovats n-alkanes'!B$7:C$31,2,TRUE))),I16)</f>
        <v/>
      </c>
      <c r="P16" s="48">
        <v>1.0</v>
      </c>
      <c r="Q16" s="48">
        <v>1.0</v>
      </c>
      <c r="R16" s="79"/>
      <c r="S16" s="74" t="s">
        <v>77</v>
      </c>
      <c r="T16" s="75">
        <v>5.5185</v>
      </c>
      <c r="U16" s="75">
        <v>0.080109</v>
      </c>
      <c r="V16" s="74" t="s">
        <v>78</v>
      </c>
      <c r="W16" s="75">
        <v>5.513</v>
      </c>
      <c r="X16" s="75">
        <v>0.087738</v>
      </c>
      <c r="Y16" s="74" t="s">
        <v>79</v>
      </c>
      <c r="Z16" s="75">
        <v>5.491</v>
      </c>
      <c r="AA16" s="75">
        <v>-0.11826</v>
      </c>
      <c r="AB16" s="74"/>
      <c r="AC16" s="75"/>
      <c r="AD16" s="75"/>
      <c r="AE16" s="80"/>
      <c r="AF16" s="81"/>
      <c r="AG16" s="81"/>
      <c r="AH16" s="80"/>
      <c r="AI16" s="81"/>
      <c r="AJ16" s="81"/>
      <c r="AK16" s="80"/>
      <c r="AL16" s="81"/>
      <c r="AM16" s="81"/>
      <c r="AN16" s="80"/>
      <c r="AO16" s="81"/>
      <c r="AP16" s="81"/>
      <c r="AQ16" s="80"/>
      <c r="AR16" s="81"/>
      <c r="AS16" s="81"/>
    </row>
    <row r="17">
      <c r="A17" s="16">
        <f t="shared" si="3"/>
        <v>10</v>
      </c>
      <c r="B17" s="90" t="s">
        <v>84</v>
      </c>
      <c r="D17" s="85"/>
      <c r="E17" s="47"/>
      <c r="F17" s="89"/>
      <c r="G17" s="16"/>
      <c r="H17" s="69">
        <f t="shared" si="1"/>
        <v>6.259166667</v>
      </c>
      <c r="I17" s="70"/>
      <c r="J17" s="71"/>
      <c r="K17" s="71"/>
      <c r="L17" s="72"/>
      <c r="M17" s="44" t="str">
        <f t="array" ref="M17">iferror(index('Kovats n-alkanes'!B$7:B$31,match(I17,'Kovats n-alkanes'!C$7:C$31,1)),"")</f>
        <v/>
      </c>
      <c r="N17" s="44" t="str">
        <f t="shared" si="2"/>
        <v/>
      </c>
      <c r="O17" s="44" t="str">
        <f>iferror(100*(M17+(I17-vlookup(M17,'Kovats n-alkanes'!B$7:C$31,2,TRUE))/(vlookup(N17,'Kovats n-alkanes'!B$7:C$31,2,TRUE)-vlookup(M17,'Kovats n-alkanes'!B$7:C$31,2,TRUE))),I17)</f>
        <v/>
      </c>
      <c r="P17" s="48">
        <v>1.0</v>
      </c>
      <c r="Q17" s="48">
        <v>1.0</v>
      </c>
      <c r="S17" s="74" t="s">
        <v>77</v>
      </c>
      <c r="T17" s="75">
        <v>6.2505</v>
      </c>
      <c r="U17" s="75">
        <v>0.034332</v>
      </c>
      <c r="V17" s="74" t="s">
        <v>78</v>
      </c>
      <c r="W17" s="75">
        <v>6.267</v>
      </c>
      <c r="X17" s="75">
        <v>0.110626</v>
      </c>
      <c r="Y17" s="74" t="s">
        <v>79</v>
      </c>
      <c r="Z17" s="75">
        <v>6.26</v>
      </c>
      <c r="AA17" s="75">
        <v>0.118256</v>
      </c>
      <c r="AB17" s="74"/>
      <c r="AC17" s="75"/>
      <c r="AD17" s="75"/>
      <c r="AE17" s="80"/>
      <c r="AF17" s="81"/>
      <c r="AG17" s="81"/>
      <c r="AH17" s="80"/>
      <c r="AI17" s="81"/>
      <c r="AJ17" s="81"/>
      <c r="AK17" s="80"/>
      <c r="AL17" s="81"/>
      <c r="AM17" s="81"/>
      <c r="AN17" s="80"/>
      <c r="AO17" s="81"/>
      <c r="AP17" s="81"/>
      <c r="AQ17" s="80"/>
      <c r="AR17" s="81"/>
      <c r="AS17" s="81"/>
    </row>
    <row r="18">
      <c r="A18" s="16">
        <f t="shared" si="3"/>
        <v>11</v>
      </c>
      <c r="B18" s="91" t="s">
        <v>85</v>
      </c>
      <c r="C18" s="44"/>
      <c r="D18" s="85"/>
      <c r="E18" s="47"/>
      <c r="F18" s="89"/>
      <c r="G18" s="16"/>
      <c r="H18" s="69">
        <f t="shared" si="1"/>
        <v>6.5865</v>
      </c>
      <c r="I18" s="70"/>
      <c r="J18" s="71"/>
      <c r="K18" s="71"/>
      <c r="L18" s="72"/>
      <c r="M18" s="44" t="str">
        <f t="array" ref="M18">iferror(index('Kovats n-alkanes'!B$7:B$31,match(I18,'Kovats n-alkanes'!C$7:C$31,1)),"")</f>
        <v/>
      </c>
      <c r="N18" s="44" t="str">
        <f t="shared" si="2"/>
        <v/>
      </c>
      <c r="O18" s="44" t="str">
        <f>iferror(100*(M18+(I18-vlookup(M18,'Kovats n-alkanes'!B$7:C$31,2,TRUE))/(vlookup(N18,'Kovats n-alkanes'!B$7:C$31,2,TRUE)-vlookup(M18,'Kovats n-alkanes'!B$7:C$31,2,TRUE))),I18)</f>
        <v/>
      </c>
      <c r="P18" s="48">
        <v>1.0</v>
      </c>
      <c r="Q18" s="48">
        <v>1.0</v>
      </c>
      <c r="S18" s="82"/>
      <c r="T18" s="82"/>
      <c r="U18" s="82"/>
      <c r="V18" s="74" t="s">
        <v>78</v>
      </c>
      <c r="W18" s="75">
        <v>6.57967</v>
      </c>
      <c r="X18" s="75">
        <v>0.152588</v>
      </c>
      <c r="Y18" s="74" t="s">
        <v>79</v>
      </c>
      <c r="Z18" s="75">
        <v>6.59333</v>
      </c>
      <c r="AA18" s="75">
        <v>0.18692</v>
      </c>
      <c r="AB18" s="74"/>
      <c r="AC18" s="75"/>
      <c r="AD18" s="75"/>
      <c r="AE18" s="80"/>
      <c r="AF18" s="81"/>
      <c r="AG18" s="81"/>
      <c r="AH18" s="80"/>
      <c r="AI18" s="81"/>
      <c r="AJ18" s="81"/>
      <c r="AK18" s="80"/>
      <c r="AL18" s="81"/>
      <c r="AM18" s="81"/>
      <c r="AN18" s="80"/>
      <c r="AO18" s="81"/>
      <c r="AP18" s="81"/>
      <c r="AQ18" s="80"/>
      <c r="AR18" s="81"/>
      <c r="AS18" s="81"/>
    </row>
    <row r="19">
      <c r="A19" s="16">
        <f t="shared" si="3"/>
        <v>12</v>
      </c>
      <c r="B19" s="91"/>
      <c r="C19" s="44"/>
      <c r="D19" s="85"/>
      <c r="E19" s="47"/>
      <c r="F19" s="89"/>
      <c r="G19" s="16"/>
      <c r="H19" s="69">
        <f t="shared" si="1"/>
        <v>6.711335</v>
      </c>
      <c r="I19" s="70"/>
      <c r="J19" s="71"/>
      <c r="K19" s="71"/>
      <c r="L19" s="72"/>
      <c r="M19" s="44" t="str">
        <f t="array" ref="M19">iferror(index('Kovats n-alkanes'!B$7:B$31,match(I19,'Kovats n-alkanes'!C$7:C$31,1)),"")</f>
        <v/>
      </c>
      <c r="N19" s="44" t="str">
        <f t="shared" si="2"/>
        <v/>
      </c>
      <c r="O19" s="44" t="str">
        <f>iferror(100*(M19+(I19-vlookup(M19,'Kovats n-alkanes'!B$7:C$31,2,TRUE))/(vlookup(N19,'Kovats n-alkanes'!B$7:C$31,2,TRUE)-vlookup(M19,'Kovats n-alkanes'!B$7:C$31,2,TRUE))),I19)</f>
        <v/>
      </c>
      <c r="P19" s="48">
        <v>1.0</v>
      </c>
      <c r="Q19" s="48">
        <v>1.0</v>
      </c>
      <c r="R19" s="79"/>
      <c r="S19" s="82"/>
      <c r="T19" s="82"/>
      <c r="U19" s="82"/>
      <c r="V19" s="74" t="s">
        <v>78</v>
      </c>
      <c r="W19" s="75">
        <v>6.70317</v>
      </c>
      <c r="X19" s="75">
        <v>0.091553</v>
      </c>
      <c r="Y19" s="74" t="s">
        <v>79</v>
      </c>
      <c r="Z19" s="75">
        <v>6.7195</v>
      </c>
      <c r="AA19" s="75">
        <v>0.080109</v>
      </c>
      <c r="AB19" s="83"/>
      <c r="AC19" s="84"/>
      <c r="AD19" s="84"/>
      <c r="AE19" s="76"/>
      <c r="AF19" s="92"/>
      <c r="AG19" s="92"/>
      <c r="AH19" s="76"/>
      <c r="AI19" s="92"/>
      <c r="AJ19" s="92"/>
      <c r="AK19" s="76"/>
      <c r="AL19" s="92"/>
      <c r="AM19" s="92"/>
      <c r="AN19" s="92"/>
      <c r="AO19" s="92"/>
      <c r="AP19" s="92"/>
      <c r="AQ19" s="92"/>
      <c r="AR19" s="92"/>
      <c r="AS19" s="92"/>
    </row>
    <row r="20">
      <c r="A20" s="16">
        <f t="shared" si="3"/>
        <v>13</v>
      </c>
      <c r="B20" s="91" t="s">
        <v>86</v>
      </c>
      <c r="C20" s="44"/>
      <c r="D20" s="85"/>
      <c r="E20" s="47"/>
      <c r="F20" s="89"/>
      <c r="G20" s="16"/>
      <c r="H20" s="69">
        <f t="shared" si="1"/>
        <v>6.930776667</v>
      </c>
      <c r="I20" s="70"/>
      <c r="J20" s="71"/>
      <c r="K20" s="71"/>
      <c r="L20" s="72"/>
      <c r="M20" s="44" t="str">
        <f t="array" ref="M20">iferror(index('Kovats n-alkanes'!B$7:B$31,match(I20,'Kovats n-alkanes'!C$7:C$31,1)),"")</f>
        <v/>
      </c>
      <c r="N20" s="44" t="str">
        <f t="shared" si="2"/>
        <v/>
      </c>
      <c r="O20" s="44" t="str">
        <f>iferror(100*(M20+(I20-vlookup(M20,'Kovats n-alkanes'!B$7:C$31,2,TRUE))/(vlookup(N20,'Kovats n-alkanes'!B$7:C$31,2,TRUE)-vlookup(M20,'Kovats n-alkanes'!B$7:C$31,2,TRUE))),I20)</f>
        <v/>
      </c>
      <c r="P20" s="48">
        <v>1.0</v>
      </c>
      <c r="Q20" s="48">
        <v>1.0</v>
      </c>
      <c r="R20" s="79"/>
      <c r="S20" s="74" t="s">
        <v>77</v>
      </c>
      <c r="T20" s="75">
        <v>6.939</v>
      </c>
      <c r="U20" s="75">
        <v>0.236511</v>
      </c>
      <c r="V20" s="74" t="s">
        <v>78</v>
      </c>
      <c r="W20" s="75">
        <v>6.92533</v>
      </c>
      <c r="X20" s="75">
        <v>0.263214</v>
      </c>
      <c r="Y20" s="74" t="s">
        <v>79</v>
      </c>
      <c r="Z20" s="75">
        <v>6.928</v>
      </c>
      <c r="AA20" s="75">
        <v>0.362396</v>
      </c>
      <c r="AB20" s="83"/>
      <c r="AC20" s="84"/>
      <c r="AD20" s="84"/>
      <c r="AE20" s="76"/>
      <c r="AF20" s="92"/>
      <c r="AG20" s="92"/>
      <c r="AH20" s="76"/>
      <c r="AI20" s="92"/>
      <c r="AJ20" s="92"/>
      <c r="AK20" s="80"/>
      <c r="AL20" s="81"/>
      <c r="AM20" s="81"/>
      <c r="AN20" s="80"/>
      <c r="AO20" s="81"/>
      <c r="AP20" s="81"/>
      <c r="AQ20" s="92"/>
      <c r="AR20" s="92"/>
      <c r="AS20" s="92"/>
    </row>
    <row r="21">
      <c r="A21" s="16">
        <f t="shared" si="3"/>
        <v>14</v>
      </c>
      <c r="B21" s="90" t="s">
        <v>42</v>
      </c>
      <c r="D21" s="78"/>
      <c r="H21" s="69">
        <f t="shared" si="1"/>
        <v>7.24975</v>
      </c>
      <c r="I21" s="70"/>
      <c r="J21" s="71"/>
      <c r="K21" s="71"/>
      <c r="L21" s="72"/>
      <c r="M21" s="44" t="str">
        <f t="array" ref="M21">iferror(index('Kovats n-alkanes'!B$7:B$31,match(I21,'Kovats n-alkanes'!C$7:C$31,1)),"")</f>
        <v/>
      </c>
      <c r="N21" s="44" t="str">
        <f t="shared" si="2"/>
        <v/>
      </c>
      <c r="O21" s="44" t="str">
        <f>iferror(100*(M21+(I21-vlookup(M21,'Kovats n-alkanes'!B$7:C$31,2,TRUE))/(vlookup(N21,'Kovats n-alkanes'!B$7:C$31,2,TRUE)-vlookup(M21,'Kovats n-alkanes'!B$7:C$31,2,TRUE))),I21)</f>
        <v/>
      </c>
      <c r="P21" s="48">
        <v>1.0</v>
      </c>
      <c r="Q21" s="48">
        <v>1.0</v>
      </c>
      <c r="R21" s="79"/>
      <c r="S21" s="82"/>
      <c r="T21" s="82"/>
      <c r="U21" s="82"/>
      <c r="V21" s="74" t="s">
        <v>78</v>
      </c>
      <c r="W21" s="75">
        <v>7.25317</v>
      </c>
      <c r="X21" s="75">
        <v>0.049591</v>
      </c>
      <c r="Y21" s="74" t="s">
        <v>79</v>
      </c>
      <c r="Z21" s="75">
        <v>7.24633</v>
      </c>
      <c r="AA21" s="75">
        <v>0.087738</v>
      </c>
      <c r="AB21" s="74"/>
      <c r="AC21" s="75"/>
      <c r="AD21" s="75"/>
      <c r="AE21" s="76"/>
      <c r="AF21" s="76"/>
      <c r="AG21" s="76"/>
      <c r="AH21" s="80"/>
      <c r="AI21" s="81"/>
      <c r="AJ21" s="81"/>
      <c r="AK21" s="80"/>
      <c r="AL21" s="81"/>
      <c r="AM21" s="81"/>
      <c r="AN21" s="80"/>
      <c r="AO21" s="81"/>
      <c r="AP21" s="81"/>
      <c r="AQ21" s="76"/>
      <c r="AR21" s="76"/>
      <c r="AS21" s="76"/>
    </row>
    <row r="22">
      <c r="A22" s="16">
        <f t="shared" si="3"/>
        <v>15</v>
      </c>
      <c r="B22" s="91" t="s">
        <v>87</v>
      </c>
      <c r="D22" s="85"/>
      <c r="E22" s="47"/>
      <c r="F22" s="89"/>
      <c r="G22" s="16"/>
      <c r="H22" s="69">
        <f t="shared" si="1"/>
        <v>8.898276667</v>
      </c>
      <c r="I22" s="70"/>
      <c r="J22" s="71"/>
      <c r="K22" s="71"/>
      <c r="L22" s="72"/>
      <c r="M22" s="44" t="str">
        <f t="array" ref="M22">iferror(index('Kovats n-alkanes'!B$7:B$31,match(I22,'Kovats n-alkanes'!C$7:C$31,1)),"")</f>
        <v/>
      </c>
      <c r="N22" s="44" t="str">
        <f t="shared" si="2"/>
        <v/>
      </c>
      <c r="O22" s="44" t="str">
        <f>iferror(100*(M22+(I22-vlookup(M22,'Kovats n-alkanes'!B$7:C$31,2,TRUE))/(vlookup(N22,'Kovats n-alkanes'!B$7:C$31,2,TRUE)-vlookup(M22,'Kovats n-alkanes'!B$7:C$31,2,TRUE))),I22)</f>
        <v/>
      </c>
      <c r="P22" s="48">
        <v>1.0</v>
      </c>
      <c r="Q22" s="48">
        <v>1.0</v>
      </c>
      <c r="S22" s="74" t="s">
        <v>77</v>
      </c>
      <c r="T22" s="75">
        <v>8.902</v>
      </c>
      <c r="U22" s="75">
        <v>0.12207</v>
      </c>
      <c r="V22" s="74" t="s">
        <v>78</v>
      </c>
      <c r="W22" s="75">
        <v>8.89233</v>
      </c>
      <c r="X22" s="75">
        <v>0.12207</v>
      </c>
      <c r="Y22" s="74" t="s">
        <v>79</v>
      </c>
      <c r="Z22" s="75">
        <v>8.9005</v>
      </c>
      <c r="AA22" s="75">
        <v>0.167847</v>
      </c>
      <c r="AB22" s="74"/>
      <c r="AC22" s="75"/>
      <c r="AD22" s="75"/>
      <c r="AE22" s="80"/>
      <c r="AF22" s="81"/>
      <c r="AG22" s="81"/>
      <c r="AH22" s="80"/>
      <c r="AI22" s="81"/>
      <c r="AJ22" s="81"/>
      <c r="AK22" s="80"/>
      <c r="AL22" s="81"/>
      <c r="AM22" s="81"/>
      <c r="AN22" s="80"/>
      <c r="AO22" s="81"/>
      <c r="AP22" s="81"/>
      <c r="AQ22" s="80"/>
      <c r="AR22" s="81"/>
      <c r="AS22" s="81"/>
    </row>
    <row r="23">
      <c r="A23" s="16">
        <f t="shared" si="3"/>
        <v>16</v>
      </c>
      <c r="B23" s="77" t="s">
        <v>88</v>
      </c>
      <c r="C23" s="44"/>
      <c r="D23" s="85"/>
      <c r="E23" s="47"/>
      <c r="F23" s="89"/>
      <c r="G23" s="16"/>
      <c r="H23" s="69">
        <f t="shared" si="1"/>
        <v>10.07853333</v>
      </c>
      <c r="I23" s="70"/>
      <c r="J23" s="71"/>
      <c r="K23" s="71"/>
      <c r="L23" s="72"/>
      <c r="M23" s="44" t="str">
        <f t="array" ref="M23">iferror(index('Kovats n-alkanes'!B$7:B$31,match(I23,'Kovats n-alkanes'!C$7:C$31,1)),"")</f>
        <v/>
      </c>
      <c r="N23" s="44" t="str">
        <f t="shared" si="2"/>
        <v/>
      </c>
      <c r="O23" s="44" t="str">
        <f>iferror(100*(M23+(I23-vlookup(M23,'Kovats n-alkanes'!B$7:C$31,2,TRUE))/(vlookup(N23,'Kovats n-alkanes'!B$7:C$31,2,TRUE)-vlookup(M23,'Kovats n-alkanes'!B$7:C$31,2,TRUE))),I23)</f>
        <v/>
      </c>
      <c r="P23" s="48">
        <v>1.0</v>
      </c>
      <c r="Q23" s="48">
        <v>1.0</v>
      </c>
      <c r="S23" s="74" t="s">
        <v>77</v>
      </c>
      <c r="T23" s="75">
        <v>10.0698</v>
      </c>
      <c r="U23" s="75">
        <v>0.1297</v>
      </c>
      <c r="V23" s="74" t="s">
        <v>78</v>
      </c>
      <c r="W23" s="75">
        <v>10.0753</v>
      </c>
      <c r="X23" s="75">
        <v>0.083923</v>
      </c>
      <c r="Y23" s="74" t="s">
        <v>79</v>
      </c>
      <c r="Z23" s="75">
        <v>10.0905</v>
      </c>
      <c r="AA23" s="75">
        <v>0.072479</v>
      </c>
      <c r="AB23" s="74"/>
      <c r="AC23" s="75"/>
      <c r="AD23" s="75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</row>
    <row r="24">
      <c r="A24" s="16">
        <f t="shared" si="3"/>
        <v>17</v>
      </c>
      <c r="B24" s="77" t="s">
        <v>89</v>
      </c>
      <c r="C24" s="44"/>
      <c r="D24" s="85"/>
      <c r="E24" s="47"/>
      <c r="F24" s="89"/>
      <c r="G24" s="16"/>
      <c r="H24" s="69">
        <f t="shared" si="1"/>
        <v>10.6236</v>
      </c>
      <c r="I24" s="70"/>
      <c r="J24" s="71"/>
      <c r="K24" s="71"/>
      <c r="L24" s="72"/>
      <c r="M24" s="44" t="str">
        <f t="array" ref="M24">iferror(index('Kovats n-alkanes'!B$7:B$31,match(I24,'Kovats n-alkanes'!C$7:C$31,1)),"")</f>
        <v/>
      </c>
      <c r="N24" s="44" t="str">
        <f t="shared" si="2"/>
        <v/>
      </c>
      <c r="O24" s="44" t="str">
        <f>iferror(100*(M24+(I24-vlookup(M24,'Kovats n-alkanes'!B$7:C$31,2,TRUE))/(vlookup(N24,'Kovats n-alkanes'!B$7:C$31,2,TRUE)-vlookup(M24,'Kovats n-alkanes'!B$7:C$31,2,TRUE))),I24)</f>
        <v/>
      </c>
      <c r="P24" s="48">
        <v>1.0</v>
      </c>
      <c r="Q24" s="48">
        <v>1.0</v>
      </c>
      <c r="R24" s="79"/>
      <c r="S24" s="74" t="s">
        <v>77</v>
      </c>
      <c r="T24" s="75">
        <v>10.6255</v>
      </c>
      <c r="U24" s="75">
        <v>0.034332</v>
      </c>
      <c r="V24" s="74" t="s">
        <v>78</v>
      </c>
      <c r="W24" s="75">
        <v>10.6295</v>
      </c>
      <c r="X24" s="75">
        <v>0.144958</v>
      </c>
      <c r="Y24" s="74" t="s">
        <v>79</v>
      </c>
      <c r="Z24" s="75">
        <v>10.6158</v>
      </c>
      <c r="AA24" s="75">
        <v>0.110626</v>
      </c>
      <c r="AB24" s="74"/>
      <c r="AC24" s="75"/>
      <c r="AD24" s="75"/>
      <c r="AE24" s="76"/>
      <c r="AF24" s="76"/>
      <c r="AG24" s="76"/>
      <c r="AH24" s="80"/>
      <c r="AI24" s="81"/>
      <c r="AJ24" s="81"/>
      <c r="AK24" s="80"/>
      <c r="AL24" s="81"/>
      <c r="AM24" s="81"/>
      <c r="AN24" s="80"/>
      <c r="AO24" s="81"/>
      <c r="AP24" s="81"/>
      <c r="AQ24" s="80"/>
      <c r="AR24" s="81"/>
      <c r="AS24" s="81"/>
    </row>
    <row r="25">
      <c r="A25" s="16">
        <f t="shared" si="3"/>
        <v>18</v>
      </c>
      <c r="B25" s="93" t="s">
        <v>53</v>
      </c>
      <c r="C25" s="44"/>
      <c r="D25" s="85"/>
      <c r="E25" s="47"/>
      <c r="F25" s="89"/>
      <c r="G25" s="16"/>
      <c r="H25" s="69">
        <f t="shared" si="1"/>
        <v>11.39006667</v>
      </c>
      <c r="I25" s="70"/>
      <c r="J25" s="71"/>
      <c r="K25" s="71"/>
      <c r="L25" s="72"/>
      <c r="M25" s="44" t="str">
        <f t="array" ref="M25">iferror(index('Kovats n-alkanes'!B$7:B$31,match(I25,'Kovats n-alkanes'!C$7:C$31,1)),"")</f>
        <v/>
      </c>
      <c r="N25" s="44" t="str">
        <f t="shared" si="2"/>
        <v/>
      </c>
      <c r="O25" s="44" t="str">
        <f>iferror(100*(M25+(I25-vlookup(M25,'Kovats n-alkanes'!B$7:C$31,2,TRUE))/(vlookup(N25,'Kovats n-alkanes'!B$7:C$31,2,TRUE)-vlookup(M25,'Kovats n-alkanes'!B$7:C$31,2,TRUE))),I25)</f>
        <v/>
      </c>
      <c r="P25" s="48">
        <v>1.0</v>
      </c>
      <c r="Q25" s="48">
        <v>1.0</v>
      </c>
      <c r="R25" s="79"/>
      <c r="S25" s="74" t="s">
        <v>77</v>
      </c>
      <c r="T25" s="75">
        <v>11.3947</v>
      </c>
      <c r="U25" s="75">
        <v>0.057221</v>
      </c>
      <c r="V25" s="94" t="s">
        <v>78</v>
      </c>
      <c r="W25" s="95">
        <v>11.3905</v>
      </c>
      <c r="X25" s="95">
        <v>0.030518</v>
      </c>
      <c r="Y25" s="74" t="s">
        <v>79</v>
      </c>
      <c r="Z25" s="75">
        <v>11.385</v>
      </c>
      <c r="AA25" s="75">
        <v>0.068665</v>
      </c>
      <c r="AB25" s="74"/>
      <c r="AC25" s="75"/>
      <c r="AD25" s="75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</row>
    <row r="26">
      <c r="A26" s="16" t="str">
        <f t="shared" si="3"/>
        <v/>
      </c>
      <c r="B26" s="96"/>
      <c r="D26" s="78"/>
      <c r="H26" s="97"/>
      <c r="I26" s="70"/>
      <c r="J26" s="71"/>
      <c r="K26" s="71"/>
      <c r="L26" s="72"/>
      <c r="M26" s="44" t="str">
        <f t="array" ref="M26">iferror(index('Kovats n-alkanes'!B$7:B$31,match(I26,'Kovats n-alkanes'!C$7:C$31,1)),"")</f>
        <v/>
      </c>
      <c r="N26" s="44" t="str">
        <f t="shared" si="2"/>
        <v/>
      </c>
      <c r="O26" s="44" t="str">
        <f>iferror(100*(M26+(I26-vlookup(M26,'Kovats n-alkanes'!B$7:C$31,2,TRUE))/(vlookup(N26,'Kovats n-alkanes'!B$7:C$31,2,TRUE)-vlookup(M26,'Kovats n-alkanes'!B$7:C$31,2,TRUE))),I26)</f>
        <v/>
      </c>
      <c r="P26" s="48">
        <v>1.0</v>
      </c>
      <c r="Q26" s="48">
        <v>1.0</v>
      </c>
      <c r="R26" s="79"/>
      <c r="S26" s="74"/>
      <c r="T26" s="75"/>
      <c r="U26" s="75"/>
      <c r="V26" s="83"/>
      <c r="W26" s="83"/>
      <c r="X26" s="83"/>
      <c r="Y26" s="74"/>
      <c r="Z26" s="75"/>
      <c r="AA26" s="75"/>
      <c r="AB26" s="83"/>
      <c r="AC26" s="83"/>
      <c r="AD26" s="83"/>
      <c r="AE26" s="76"/>
      <c r="AF26" s="76"/>
      <c r="AG26" s="76"/>
      <c r="AH26" s="80"/>
      <c r="AI26" s="81"/>
      <c r="AJ26" s="81"/>
      <c r="AK26" s="76"/>
      <c r="AL26" s="76"/>
      <c r="AM26" s="76"/>
      <c r="AN26" s="76"/>
      <c r="AO26" s="76"/>
      <c r="AP26" s="76"/>
      <c r="AQ26" s="76"/>
      <c r="AR26" s="76"/>
      <c r="AS26" s="76"/>
    </row>
    <row r="27">
      <c r="A27" s="16" t="str">
        <f t="shared" si="3"/>
        <v/>
      </c>
      <c r="B27" s="96"/>
      <c r="D27" s="85"/>
      <c r="E27" s="47"/>
      <c r="F27" s="89"/>
      <c r="G27" s="16"/>
      <c r="H27" s="97"/>
      <c r="I27" s="70"/>
      <c r="J27" s="71"/>
      <c r="K27" s="71"/>
      <c r="L27" s="72"/>
      <c r="M27" s="44" t="str">
        <f t="array" ref="M27">iferror(index('Kovats n-alkanes'!B$7:B$31,match(I27,'Kovats n-alkanes'!C$7:C$31,1)),"")</f>
        <v/>
      </c>
      <c r="N27" s="44" t="str">
        <f t="shared" si="2"/>
        <v/>
      </c>
      <c r="O27" s="44" t="str">
        <f>iferror(100*(M27+(I27-vlookup(M27,'Kovats n-alkanes'!B$7:C$31,2,TRUE))/(vlookup(N27,'Kovats n-alkanes'!B$7:C$31,2,TRUE)-vlookup(M27,'Kovats n-alkanes'!B$7:C$31,2,TRUE))),I27)</f>
        <v/>
      </c>
      <c r="P27" s="48">
        <v>1.0</v>
      </c>
      <c r="Q27" s="48">
        <v>1.0</v>
      </c>
      <c r="S27" s="74"/>
      <c r="T27" s="75"/>
      <c r="U27" s="75"/>
      <c r="V27" s="83"/>
      <c r="W27" s="83"/>
      <c r="X27" s="83"/>
      <c r="Y27" s="74"/>
      <c r="Z27" s="75"/>
      <c r="AA27" s="75"/>
      <c r="AB27" s="74"/>
      <c r="AC27" s="75"/>
      <c r="AD27" s="75"/>
      <c r="AE27" s="76"/>
      <c r="AF27" s="92"/>
      <c r="AG27" s="92"/>
      <c r="AH27" s="80"/>
      <c r="AI27" s="81"/>
      <c r="AJ27" s="81"/>
      <c r="AK27" s="76"/>
      <c r="AL27" s="76"/>
      <c r="AM27" s="76"/>
      <c r="AN27" s="80"/>
      <c r="AO27" s="81"/>
      <c r="AP27" s="81"/>
      <c r="AQ27" s="76"/>
      <c r="AR27" s="76"/>
      <c r="AS27" s="76"/>
    </row>
    <row r="28">
      <c r="A28" s="16" t="str">
        <f t="shared" si="3"/>
        <v/>
      </c>
      <c r="B28" s="96"/>
      <c r="C28" s="44"/>
      <c r="D28" s="85"/>
      <c r="E28" s="47"/>
      <c r="F28" s="89"/>
      <c r="G28" s="16"/>
      <c r="H28" s="97"/>
      <c r="I28" s="70"/>
      <c r="J28" s="71"/>
      <c r="K28" s="71"/>
      <c r="L28" s="72"/>
      <c r="M28" s="44" t="str">
        <f t="array" ref="M28">iferror(index('Kovats n-alkanes'!B$7:B$31,match(I28,'Kovats n-alkanes'!C$7:C$31,1)),"")</f>
        <v/>
      </c>
      <c r="N28" s="44" t="str">
        <f t="shared" si="2"/>
        <v/>
      </c>
      <c r="O28" s="44" t="str">
        <f>iferror(100*(M28+(I28-vlookup(M28,'Kovats n-alkanes'!B$7:C$31,2,TRUE))/(vlookup(N28,'Kovats n-alkanes'!B$7:C$31,2,TRUE)-vlookup(M28,'Kovats n-alkanes'!B$7:C$31,2,TRUE))),I28)</f>
        <v/>
      </c>
      <c r="P28" s="48">
        <v>1.0</v>
      </c>
      <c r="Q28" s="48">
        <v>1.0</v>
      </c>
      <c r="S28" s="74"/>
      <c r="T28" s="75"/>
      <c r="U28" s="75"/>
      <c r="V28" s="83"/>
      <c r="W28" s="83"/>
      <c r="X28" s="83"/>
      <c r="Y28" s="83"/>
      <c r="Z28" s="83"/>
      <c r="AA28" s="83"/>
      <c r="AB28" s="83"/>
      <c r="AC28" s="83"/>
      <c r="AD28" s="83"/>
      <c r="AE28" s="76"/>
      <c r="AF28" s="76"/>
      <c r="AG28" s="76"/>
      <c r="AH28" s="80"/>
      <c r="AI28" s="81"/>
      <c r="AJ28" s="81"/>
      <c r="AK28" s="76"/>
      <c r="AL28" s="76"/>
      <c r="AM28" s="76"/>
      <c r="AN28" s="76"/>
      <c r="AO28" s="76"/>
      <c r="AP28" s="76"/>
      <c r="AQ28" s="76"/>
      <c r="AR28" s="76"/>
      <c r="AS28" s="76"/>
    </row>
    <row r="29">
      <c r="A29" s="16" t="str">
        <f t="shared" si="3"/>
        <v/>
      </c>
      <c r="B29" s="96"/>
      <c r="C29" s="44"/>
      <c r="D29" s="85"/>
      <c r="E29" s="47"/>
      <c r="F29" s="89"/>
      <c r="G29" s="16"/>
      <c r="H29" s="69"/>
      <c r="I29" s="70"/>
      <c r="J29" s="71"/>
      <c r="K29" s="71"/>
      <c r="L29" s="72"/>
      <c r="M29" s="44" t="str">
        <f t="array" ref="M29">iferror(index('Kovats n-alkanes'!B$7:B$31,match(I29,'Kovats n-alkanes'!C$7:C$31,1)),"")</f>
        <v/>
      </c>
      <c r="N29" s="44" t="str">
        <f t="shared" si="2"/>
        <v/>
      </c>
      <c r="O29" s="44" t="str">
        <f>iferror(100*(M29+(I29-vlookup(M29,'Kovats n-alkanes'!B$7:C$31,2,TRUE))/(vlookup(N29,'Kovats n-alkanes'!B$7:C$31,2,TRUE)-vlookup(M29,'Kovats n-alkanes'!B$7:C$31,2,TRUE))),I29)</f>
        <v/>
      </c>
      <c r="P29" s="48">
        <v>1.0</v>
      </c>
      <c r="Q29" s="48">
        <v>1.0</v>
      </c>
      <c r="R29" s="79"/>
      <c r="S29" s="74"/>
      <c r="T29" s="75"/>
      <c r="U29" s="75"/>
      <c r="V29" s="74"/>
      <c r="W29" s="75"/>
      <c r="X29" s="75"/>
      <c r="Y29" s="83"/>
      <c r="Z29" s="83"/>
      <c r="AA29" s="83"/>
      <c r="AB29" s="74"/>
      <c r="AC29" s="75"/>
      <c r="AD29" s="75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</row>
    <row r="30">
      <c r="A30" s="16" t="str">
        <f t="shared" si="3"/>
        <v/>
      </c>
      <c r="B30" s="96"/>
      <c r="C30" s="44"/>
      <c r="D30" s="85"/>
      <c r="E30" s="47"/>
      <c r="F30" s="89"/>
      <c r="G30" s="16"/>
      <c r="H30" s="69"/>
      <c r="I30" s="70"/>
      <c r="J30" s="71"/>
      <c r="K30" s="71"/>
      <c r="L30" s="72"/>
      <c r="M30" s="44" t="str">
        <f t="array" ref="M30">iferror(index('Kovats n-alkanes'!B$7:B$31,match(I30,'Kovats n-alkanes'!C$7:C$31,1)),"")</f>
        <v/>
      </c>
      <c r="N30" s="44" t="str">
        <f t="shared" si="2"/>
        <v/>
      </c>
      <c r="O30" s="44" t="str">
        <f>iferror(100*(M30+(I30-vlookup(M30,'Kovats n-alkanes'!B$7:C$31,2,TRUE))/(vlookup(N30,'Kovats n-alkanes'!B$7:C$31,2,TRUE)-vlookup(M30,'Kovats n-alkanes'!B$7:C$31,2,TRUE))),I30)</f>
        <v/>
      </c>
      <c r="P30" s="48">
        <v>1.0</v>
      </c>
      <c r="Q30" s="48">
        <v>1.0</v>
      </c>
      <c r="R30" s="79"/>
      <c r="S30" s="74"/>
      <c r="T30" s="75"/>
      <c r="U30" s="75"/>
      <c r="V30" s="74"/>
      <c r="W30" s="75"/>
      <c r="X30" s="75"/>
      <c r="Y30" s="94"/>
      <c r="Z30" s="95"/>
      <c r="AA30" s="95"/>
      <c r="AB30" s="74"/>
      <c r="AC30" s="75"/>
      <c r="AD30" s="75"/>
      <c r="AE30" s="80"/>
      <c r="AF30" s="81"/>
      <c r="AG30" s="81"/>
      <c r="AH30" s="80"/>
      <c r="AI30" s="81"/>
      <c r="AJ30" s="81"/>
      <c r="AK30" s="80"/>
      <c r="AL30" s="81"/>
      <c r="AM30" s="81"/>
      <c r="AN30" s="80"/>
      <c r="AO30" s="81"/>
      <c r="AP30" s="81"/>
      <c r="AQ30" s="80"/>
      <c r="AR30" s="81"/>
      <c r="AS30" s="81"/>
    </row>
    <row r="31">
      <c r="A31" s="16" t="str">
        <f t="shared" si="3"/>
        <v/>
      </c>
      <c r="B31" s="96"/>
      <c r="D31" s="78"/>
      <c r="H31" s="97"/>
      <c r="I31" s="70"/>
      <c r="J31" s="71"/>
      <c r="K31" s="71"/>
      <c r="L31" s="72"/>
      <c r="M31" s="44" t="str">
        <f t="array" ref="M31">iferror(index('Kovats n-alkanes'!B$7:B$31,match(I31,'Kovats n-alkanes'!C$7:C$31,1)),"")</f>
        <v/>
      </c>
      <c r="N31" s="44" t="str">
        <f t="shared" si="2"/>
        <v/>
      </c>
      <c r="O31" s="44" t="str">
        <f>iferror(100*(M31+(I31-vlookup(M31,'Kovats n-alkanes'!B$7:C$31,2,TRUE))/(vlookup(N31,'Kovats n-alkanes'!B$7:C$31,2,TRUE)-vlookup(M31,'Kovats n-alkanes'!B$7:C$31,2,TRUE))),I31)</f>
        <v/>
      </c>
      <c r="P31" s="48">
        <v>1.0</v>
      </c>
      <c r="Q31" s="48">
        <v>1.0</v>
      </c>
      <c r="R31" s="79"/>
      <c r="S31" s="74"/>
      <c r="T31" s="75"/>
      <c r="U31" s="75"/>
      <c r="V31" s="84"/>
      <c r="W31" s="84"/>
      <c r="X31" s="84"/>
      <c r="Y31" s="84"/>
      <c r="Z31" s="83"/>
      <c r="AA31" s="83"/>
      <c r="AB31" s="83"/>
      <c r="AC31" s="83"/>
      <c r="AD31" s="83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80"/>
      <c r="AR31" s="81"/>
      <c r="AS31" s="81"/>
    </row>
    <row r="32">
      <c r="A32" s="16" t="str">
        <f t="shared" si="3"/>
        <v/>
      </c>
      <c r="B32" s="96"/>
      <c r="D32" s="85"/>
      <c r="E32" s="47"/>
      <c r="F32" s="89"/>
      <c r="G32" s="16"/>
      <c r="H32" s="69"/>
      <c r="I32" s="70"/>
      <c r="J32" s="71"/>
      <c r="K32" s="71"/>
      <c r="L32" s="72"/>
      <c r="M32" s="44" t="str">
        <f t="array" ref="M32">iferror(index('Kovats n-alkanes'!B$7:B$31,match(I32,'Kovats n-alkanes'!C$7:C$31,1)),"")</f>
        <v/>
      </c>
      <c r="N32" s="44" t="str">
        <f t="shared" si="2"/>
        <v/>
      </c>
      <c r="O32" s="44" t="str">
        <f>iferror(100*(M32+(I32-vlookup(M32,'Kovats n-alkanes'!B$7:C$31,2,TRUE))/(vlookup(N32,'Kovats n-alkanes'!B$7:C$31,2,TRUE)-vlookup(M32,'Kovats n-alkanes'!B$7:C$31,2,TRUE))),I32)</f>
        <v/>
      </c>
      <c r="P32" s="48">
        <v>1.0</v>
      </c>
      <c r="Q32" s="48">
        <v>1.0</v>
      </c>
      <c r="S32" s="94"/>
      <c r="T32" s="95"/>
      <c r="U32" s="95"/>
      <c r="V32" s="74"/>
      <c r="W32" s="75"/>
      <c r="X32" s="75"/>
      <c r="Y32" s="98"/>
      <c r="Z32" s="95"/>
      <c r="AA32" s="95"/>
      <c r="AB32" s="74"/>
      <c r="AC32" s="75"/>
      <c r="AD32" s="75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</row>
    <row r="33">
      <c r="A33" s="16" t="str">
        <f t="shared" si="3"/>
        <v/>
      </c>
      <c r="B33" s="96"/>
      <c r="C33" s="44"/>
      <c r="D33" s="85"/>
      <c r="E33" s="47"/>
      <c r="F33" s="89"/>
      <c r="G33" s="16"/>
      <c r="H33" s="97"/>
      <c r="I33" s="70"/>
      <c r="J33" s="71"/>
      <c r="K33" s="71"/>
      <c r="L33" s="72"/>
      <c r="M33" s="44" t="str">
        <f t="array" ref="M33">iferror(index('Kovats n-alkanes'!B$7:B$31,match(I33,'Kovats n-alkanes'!C$7:C$31,1)),"")</f>
        <v/>
      </c>
      <c r="N33" s="44" t="str">
        <f t="shared" si="2"/>
        <v/>
      </c>
      <c r="O33" s="44" t="str">
        <f>iferror(100*(M33+(I33-vlookup(M33,'Kovats n-alkanes'!B$7:C$31,2,TRUE))/(vlookup(N33,'Kovats n-alkanes'!B$7:C$31,2,TRUE)-vlookup(M33,'Kovats n-alkanes'!B$7:C$31,2,TRUE))),I33)</f>
        <v/>
      </c>
      <c r="P33" s="48">
        <v>1.0</v>
      </c>
      <c r="Q33" s="48">
        <v>1.0</v>
      </c>
      <c r="S33" s="84"/>
      <c r="T33" s="84"/>
      <c r="U33" s="84"/>
      <c r="V33" s="84"/>
      <c r="W33" s="84"/>
      <c r="X33" s="84"/>
      <c r="Y33" s="84"/>
      <c r="Z33" s="83"/>
      <c r="AA33" s="83"/>
      <c r="AB33" s="74"/>
      <c r="AC33" s="75"/>
      <c r="AD33" s="75"/>
      <c r="AE33" s="76"/>
      <c r="AF33" s="76"/>
      <c r="AG33" s="76"/>
      <c r="AH33" s="76"/>
      <c r="AI33" s="76"/>
      <c r="AJ33" s="76"/>
      <c r="AK33" s="76"/>
      <c r="AL33" s="76"/>
      <c r="AM33" s="76"/>
      <c r="AN33" s="80"/>
      <c r="AO33" s="81"/>
      <c r="AP33" s="81"/>
      <c r="AQ33" s="76"/>
      <c r="AR33" s="76"/>
      <c r="AS33" s="76"/>
    </row>
    <row r="34">
      <c r="A34" s="16" t="str">
        <f t="shared" si="3"/>
        <v/>
      </c>
      <c r="B34" s="96"/>
      <c r="C34" s="44"/>
      <c r="D34" s="85"/>
      <c r="E34" s="47"/>
      <c r="F34" s="89"/>
      <c r="G34" s="16"/>
      <c r="H34" s="99"/>
      <c r="I34" s="70"/>
      <c r="J34" s="71"/>
      <c r="K34" s="71"/>
      <c r="L34" s="72"/>
      <c r="M34" s="44" t="str">
        <f t="array" ref="M34">iferror(index('Kovats n-alkanes'!B$7:B$31,match(I34,'Kovats n-alkanes'!C$7:C$31,1)),"")</f>
        <v/>
      </c>
      <c r="N34" s="44" t="str">
        <f t="shared" si="2"/>
        <v/>
      </c>
      <c r="O34" s="44" t="str">
        <f>iferror(100*(M34+(I34-vlookup(M34,'Kovats n-alkanes'!B$7:C$31,2,TRUE))/(vlookup(N34,'Kovats n-alkanes'!B$7:C$31,2,TRUE)-vlookup(M34,'Kovats n-alkanes'!B$7:C$31,2,TRUE))),I34)</f>
        <v/>
      </c>
      <c r="P34" s="48">
        <v>1.0</v>
      </c>
      <c r="Q34" s="48">
        <v>1.0</v>
      </c>
      <c r="R34" s="79"/>
      <c r="S34" s="80"/>
      <c r="T34" s="81"/>
      <c r="U34" s="81"/>
      <c r="V34" s="80"/>
      <c r="W34" s="81"/>
      <c r="X34" s="81"/>
      <c r="Y34" s="80"/>
      <c r="Z34" s="81"/>
      <c r="AA34" s="81"/>
      <c r="AB34" s="80"/>
      <c r="AC34" s="81"/>
      <c r="AD34" s="81"/>
      <c r="AE34" s="76"/>
      <c r="AF34" s="76"/>
      <c r="AG34" s="76"/>
      <c r="AH34" s="80"/>
      <c r="AI34" s="81"/>
      <c r="AJ34" s="81"/>
      <c r="AK34" s="76"/>
      <c r="AL34" s="76"/>
      <c r="AM34" s="76"/>
      <c r="AN34" s="80"/>
      <c r="AO34" s="81"/>
      <c r="AP34" s="81"/>
      <c r="AQ34" s="76"/>
      <c r="AR34" s="76"/>
      <c r="AS34" s="76"/>
    </row>
    <row r="35">
      <c r="A35" s="16" t="str">
        <f t="shared" si="3"/>
        <v/>
      </c>
      <c r="B35" s="96"/>
      <c r="C35" s="44"/>
      <c r="D35" s="85"/>
      <c r="E35" s="47"/>
      <c r="F35" s="89"/>
      <c r="G35" s="16"/>
      <c r="H35" s="99"/>
      <c r="I35" s="70"/>
      <c r="J35" s="71"/>
      <c r="K35" s="71"/>
      <c r="L35" s="72"/>
      <c r="M35" s="44" t="str">
        <f t="array" ref="M35">iferror(index('Kovats n-alkanes'!B$7:B$31,match(I35,'Kovats n-alkanes'!C$7:C$31,1)),"")</f>
        <v/>
      </c>
      <c r="N35" s="44" t="str">
        <f t="shared" si="2"/>
        <v/>
      </c>
      <c r="O35" s="44" t="str">
        <f>iferror(100*(M35+(I35-vlookup(M35,'Kovats n-alkanes'!B$7:C$31,2,TRUE))/(vlookup(N35,'Kovats n-alkanes'!B$7:C$31,2,TRUE)-vlookup(M35,'Kovats n-alkanes'!B$7:C$31,2,TRUE))),I35)</f>
        <v/>
      </c>
      <c r="P35" s="48">
        <v>1.0</v>
      </c>
      <c r="Q35" s="48">
        <v>1.0</v>
      </c>
      <c r="R35" s="79"/>
      <c r="S35" s="92"/>
      <c r="T35" s="92"/>
      <c r="U35" s="92"/>
      <c r="V35" s="92"/>
      <c r="W35" s="92"/>
      <c r="X35" s="92"/>
      <c r="Y35" s="92"/>
      <c r="Z35" s="76"/>
      <c r="AA35" s="76"/>
      <c r="AB35" s="80"/>
      <c r="AC35" s="81"/>
      <c r="AD35" s="81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>
      <c r="A36" s="16" t="str">
        <f t="shared" si="3"/>
        <v/>
      </c>
      <c r="B36" s="96"/>
      <c r="D36" s="78"/>
      <c r="H36" s="99"/>
      <c r="I36" s="70"/>
      <c r="J36" s="71"/>
      <c r="K36" s="71"/>
      <c r="L36" s="72"/>
      <c r="M36" s="44" t="str">
        <f t="array" ref="M36">iferror(index('Kovats n-alkanes'!B$7:B$31,match(I36,'Kovats n-alkanes'!C$7:C$31,1)),"")</f>
        <v/>
      </c>
      <c r="N36" s="44" t="str">
        <f t="shared" si="2"/>
        <v/>
      </c>
      <c r="O36" s="44" t="str">
        <f>iferror(100*(M36+(I36-vlookup(M36,'Kovats n-alkanes'!B$7:C$31,2,TRUE))/(vlookup(N36,'Kovats n-alkanes'!B$7:C$31,2,TRUE)-vlookup(M36,'Kovats n-alkanes'!B$7:C$31,2,TRUE))),I36)</f>
        <v/>
      </c>
      <c r="P36" s="48">
        <v>1.0</v>
      </c>
      <c r="Q36" s="48">
        <v>1.0</v>
      </c>
      <c r="R36" s="79"/>
      <c r="S36" s="92"/>
      <c r="T36" s="92"/>
      <c r="U36" s="92"/>
      <c r="V36" s="80"/>
      <c r="W36" s="81"/>
      <c r="X36" s="81"/>
      <c r="Y36" s="92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</row>
    <row r="37">
      <c r="A37" s="16" t="str">
        <f t="shared" si="3"/>
        <v/>
      </c>
      <c r="B37" s="44"/>
      <c r="D37" s="85"/>
      <c r="E37" s="47"/>
      <c r="F37" s="89"/>
      <c r="G37" s="16"/>
      <c r="H37" s="99"/>
      <c r="I37" s="70"/>
      <c r="J37" s="71"/>
      <c r="K37" s="71"/>
      <c r="L37" s="72"/>
      <c r="M37" s="44" t="str">
        <f t="array" ref="M37">iferror(index('Kovats n-alkanes'!B$7:B$31,match(I37,'Kovats n-alkanes'!C$7:C$31,1)),"")</f>
        <v/>
      </c>
      <c r="N37" s="44" t="str">
        <f t="shared" si="2"/>
        <v/>
      </c>
      <c r="O37" s="44" t="str">
        <f>iferror(100*(M37+(I37-vlookup(M37,'Kovats n-alkanes'!B$7:C$31,2,TRUE))/(vlookup(N37,'Kovats n-alkanes'!B$7:C$31,2,TRUE)-vlookup(M37,'Kovats n-alkanes'!B$7:C$31,2,TRUE))),I37)</f>
        <v/>
      </c>
      <c r="P37" s="48">
        <v>1.0</v>
      </c>
      <c r="Q37" s="48">
        <v>1.0</v>
      </c>
      <c r="S37" s="80"/>
      <c r="T37" s="81"/>
      <c r="U37" s="81"/>
      <c r="V37" s="80"/>
      <c r="W37" s="81"/>
      <c r="X37" s="81"/>
      <c r="Y37" s="92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</row>
    <row r="38">
      <c r="A38" s="16" t="str">
        <f t="shared" si="3"/>
        <v/>
      </c>
      <c r="B38" s="44"/>
      <c r="C38" s="44"/>
      <c r="D38" s="85"/>
      <c r="E38" s="47"/>
      <c r="F38" s="89"/>
      <c r="G38" s="16"/>
      <c r="H38" s="99"/>
      <c r="I38" s="70"/>
      <c r="J38" s="71"/>
      <c r="K38" s="71"/>
      <c r="L38" s="72"/>
      <c r="M38" s="44" t="str">
        <f t="array" ref="M38">iferror(index('Kovats n-alkanes'!B$7:B$31,match(I38,'Kovats n-alkanes'!C$7:C$31,1)),"")</f>
        <v/>
      </c>
      <c r="N38" s="44" t="str">
        <f t="shared" si="2"/>
        <v/>
      </c>
      <c r="O38" s="44" t="str">
        <f>iferror(100*(M38+(I38-vlookup(M38,'Kovats n-alkanes'!B$7:C$31,2,TRUE))/(vlookup(N38,'Kovats n-alkanes'!B$7:C$31,2,TRUE)-vlookup(M38,'Kovats n-alkanes'!B$7:C$31,2,TRUE))),I38)</f>
        <v/>
      </c>
      <c r="P38" s="48">
        <v>1.0</v>
      </c>
      <c r="Q38" s="48">
        <v>1.0</v>
      </c>
      <c r="S38" s="80"/>
      <c r="T38" s="81"/>
      <c r="U38" s="81"/>
      <c r="V38" s="80"/>
      <c r="W38" s="81"/>
      <c r="X38" s="81"/>
      <c r="Y38" s="80"/>
      <c r="Z38" s="81"/>
      <c r="AA38" s="81"/>
      <c r="AB38" s="76"/>
      <c r="AC38" s="76"/>
      <c r="AD38" s="76"/>
      <c r="AE38" s="76"/>
      <c r="AF38" s="76"/>
      <c r="AG38" s="76"/>
      <c r="AH38" s="80"/>
      <c r="AI38" s="81"/>
      <c r="AJ38" s="81"/>
      <c r="AK38" s="76"/>
      <c r="AL38" s="76"/>
      <c r="AM38" s="76"/>
      <c r="AN38" s="80"/>
      <c r="AO38" s="81"/>
      <c r="AP38" s="81"/>
      <c r="AQ38" s="76"/>
      <c r="AR38" s="76"/>
      <c r="AS38" s="76"/>
    </row>
    <row r="39">
      <c r="A39" s="16" t="str">
        <f t="shared" si="3"/>
        <v/>
      </c>
      <c r="B39" s="44"/>
      <c r="C39" s="44"/>
      <c r="D39" s="85"/>
      <c r="E39" s="47"/>
      <c r="F39" s="89"/>
      <c r="G39" s="16"/>
      <c r="H39" s="99"/>
      <c r="I39" s="70"/>
      <c r="J39" s="71"/>
      <c r="K39" s="71"/>
      <c r="L39" s="72"/>
      <c r="M39" s="44" t="str">
        <f t="array" ref="M39">iferror(index('Kovats n-alkanes'!B$7:B$31,match(I39,'Kovats n-alkanes'!C$7:C$31,1)),"")</f>
        <v/>
      </c>
      <c r="N39" s="44" t="str">
        <f t="shared" si="2"/>
        <v/>
      </c>
      <c r="O39" s="44" t="str">
        <f>iferror(100*(M39+(I39-vlookup(M39,'Kovats n-alkanes'!B$7:C$31,2,TRUE))/(vlookup(N39,'Kovats n-alkanes'!B$7:C$31,2,TRUE)-vlookup(M39,'Kovats n-alkanes'!B$7:C$31,2,TRUE))),I39)</f>
        <v/>
      </c>
      <c r="P39" s="48">
        <v>1.0</v>
      </c>
      <c r="Q39" s="48">
        <v>1.0</v>
      </c>
      <c r="R39" s="79"/>
      <c r="S39" s="92"/>
      <c r="T39" s="92"/>
      <c r="U39" s="92"/>
      <c r="V39" s="92"/>
      <c r="W39" s="92"/>
      <c r="X39" s="92"/>
      <c r="Y39" s="92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80"/>
      <c r="AO39" s="81"/>
      <c r="AP39" s="81"/>
      <c r="AQ39" s="76"/>
      <c r="AR39" s="76"/>
      <c r="AS39" s="76"/>
    </row>
    <row r="40">
      <c r="A40" s="16" t="str">
        <f t="shared" si="3"/>
        <v/>
      </c>
      <c r="B40" s="44"/>
      <c r="C40" s="44"/>
      <c r="D40" s="85"/>
      <c r="E40" s="47"/>
      <c r="F40" s="89"/>
      <c r="G40" s="16"/>
      <c r="H40" s="99"/>
      <c r="I40" s="70"/>
      <c r="J40" s="71"/>
      <c r="K40" s="71"/>
      <c r="L40" s="72"/>
      <c r="M40" s="44" t="str">
        <f t="array" ref="M40">iferror(index('Kovats n-alkanes'!B$7:B$31,match(I40,'Kovats n-alkanes'!C$7:C$31,1)),"")</f>
        <v/>
      </c>
      <c r="N40" s="44" t="str">
        <f t="shared" si="2"/>
        <v/>
      </c>
      <c r="O40" s="44" t="str">
        <f>iferror(100*(M40+(I40-vlookup(M40,'Kovats n-alkanes'!B$7:C$31,2,TRUE))/(vlookup(N40,'Kovats n-alkanes'!B$7:C$31,2,TRUE)-vlookup(M40,'Kovats n-alkanes'!B$7:C$31,2,TRUE))),I40)</f>
        <v/>
      </c>
      <c r="P40" s="48">
        <v>1.0</v>
      </c>
      <c r="Q40" s="48">
        <v>1.0</v>
      </c>
      <c r="R40" s="79"/>
      <c r="S40" s="92"/>
      <c r="T40" s="92"/>
      <c r="U40" s="92"/>
      <c r="V40" s="92"/>
      <c r="W40" s="92"/>
      <c r="X40" s="92"/>
      <c r="Y40" s="80"/>
      <c r="Z40" s="81"/>
      <c r="AA40" s="81"/>
      <c r="AB40" s="80"/>
      <c r="AC40" s="81"/>
      <c r="AD40" s="81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</row>
    <row r="41">
      <c r="A41" s="16" t="str">
        <f t="shared" si="3"/>
        <v/>
      </c>
      <c r="B41" s="44"/>
      <c r="D41" s="78"/>
      <c r="H41" s="99"/>
      <c r="I41" s="70"/>
      <c r="J41" s="71"/>
      <c r="K41" s="71"/>
      <c r="L41" s="72"/>
      <c r="M41" s="44" t="str">
        <f t="array" ref="M41">iferror(index('Kovats n-alkanes'!B$7:B$31,match(I41,'Kovats n-alkanes'!C$7:C$31,1)),"")</f>
        <v/>
      </c>
      <c r="N41" s="44" t="str">
        <f t="shared" si="2"/>
        <v/>
      </c>
      <c r="O41" s="44" t="str">
        <f>iferror(100*(M41+(I41-vlookup(M41,'Kovats n-alkanes'!B$7:C$31,2,TRUE))/(vlookup(N41,'Kovats n-alkanes'!B$7:C$31,2,TRUE)-vlookup(M41,'Kovats n-alkanes'!B$7:C$31,2,TRUE))),I41)</f>
        <v/>
      </c>
      <c r="P41" s="48">
        <v>1.0</v>
      </c>
      <c r="Q41" s="48">
        <v>1.0</v>
      </c>
      <c r="R41" s="79"/>
      <c r="S41" s="80"/>
      <c r="T41" s="81"/>
      <c r="U41" s="81"/>
      <c r="V41" s="80"/>
      <c r="W41" s="81"/>
      <c r="X41" s="81"/>
      <c r="Y41" s="80"/>
      <c r="Z41" s="81"/>
      <c r="AA41" s="81"/>
      <c r="AB41" s="80"/>
      <c r="AC41" s="81"/>
      <c r="AD41" s="81"/>
      <c r="AE41" s="76"/>
      <c r="AF41" s="76"/>
      <c r="AG41" s="76"/>
      <c r="AH41" s="80"/>
      <c r="AI41" s="81"/>
      <c r="AJ41" s="81"/>
      <c r="AK41" s="80"/>
      <c r="AL41" s="81"/>
      <c r="AM41" s="81"/>
      <c r="AN41" s="80"/>
      <c r="AO41" s="81"/>
      <c r="AP41" s="81"/>
      <c r="AQ41" s="80"/>
      <c r="AR41" s="81"/>
      <c r="AS41" s="81"/>
    </row>
    <row r="42">
      <c r="A42" s="16" t="str">
        <f t="shared" si="3"/>
        <v/>
      </c>
      <c r="B42" s="44"/>
      <c r="D42" s="85"/>
      <c r="E42" s="47"/>
      <c r="F42" s="89"/>
      <c r="G42" s="16"/>
      <c r="H42" s="99"/>
      <c r="I42" s="70"/>
      <c r="J42" s="71"/>
      <c r="K42" s="71"/>
      <c r="L42" s="72"/>
      <c r="M42" s="44" t="str">
        <f t="array" ref="M42">iferror(index('Kovats n-alkanes'!B$7:B$31,match(I42,'Kovats n-alkanes'!C$7:C$31,1)),"")</f>
        <v/>
      </c>
      <c r="N42" s="44" t="str">
        <f t="shared" si="2"/>
        <v/>
      </c>
      <c r="O42" s="44" t="str">
        <f>iferror(100*(M42+(I42-vlookup(M42,'Kovats n-alkanes'!B$7:C$31,2,TRUE))/(vlookup(N42,'Kovats n-alkanes'!B$7:C$31,2,TRUE)-vlookup(M42,'Kovats n-alkanes'!B$7:C$31,2,TRUE))),I42)</f>
        <v/>
      </c>
      <c r="P42" s="48">
        <v>1.0</v>
      </c>
      <c r="Q42" s="48">
        <v>1.0</v>
      </c>
      <c r="S42" s="92"/>
      <c r="T42" s="92"/>
      <c r="U42" s="92"/>
      <c r="V42" s="92"/>
      <c r="W42" s="92"/>
      <c r="X42" s="92"/>
      <c r="Y42" s="80"/>
      <c r="Z42" s="81"/>
      <c r="AA42" s="81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</row>
    <row r="43">
      <c r="A43" s="16" t="str">
        <f t="shared" si="3"/>
        <v/>
      </c>
      <c r="B43" s="44"/>
      <c r="C43" s="44"/>
      <c r="D43" s="85"/>
      <c r="E43" s="47"/>
      <c r="F43" s="89"/>
      <c r="G43" s="16"/>
      <c r="H43" s="99"/>
      <c r="I43" s="70"/>
      <c r="J43" s="71"/>
      <c r="K43" s="71"/>
      <c r="L43" s="72"/>
      <c r="M43" s="44" t="str">
        <f t="array" ref="M43">iferror(index('Kovats n-alkanes'!B$7:B$31,match(I43,'Kovats n-alkanes'!C$7:C$31,1)),"")</f>
        <v/>
      </c>
      <c r="N43" s="44" t="str">
        <f t="shared" si="2"/>
        <v/>
      </c>
      <c r="O43" s="44" t="str">
        <f>iferror(100*(M43+(I43-vlookup(M43,'Kovats n-alkanes'!B$7:C$31,2,TRUE))/(vlookup(N43,'Kovats n-alkanes'!B$7:C$31,2,TRUE)-vlookup(M43,'Kovats n-alkanes'!B$7:C$31,2,TRUE))),I43)</f>
        <v/>
      </c>
      <c r="P43" s="48">
        <v>1.0</v>
      </c>
      <c r="Q43" s="48">
        <v>1.0</v>
      </c>
      <c r="S43" s="92"/>
      <c r="T43" s="92"/>
      <c r="U43" s="92"/>
      <c r="V43" s="80"/>
      <c r="W43" s="81"/>
      <c r="X43" s="81"/>
      <c r="Y43" s="92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</row>
    <row r="44">
      <c r="A44" s="16" t="str">
        <f t="shared" si="3"/>
        <v/>
      </c>
      <c r="B44" s="44"/>
      <c r="C44" s="44"/>
      <c r="D44" s="85"/>
      <c r="E44" s="47"/>
      <c r="F44" s="89"/>
      <c r="G44" s="16"/>
      <c r="H44" s="99"/>
      <c r="I44" s="70"/>
      <c r="J44" s="71"/>
      <c r="K44" s="71"/>
      <c r="L44" s="72"/>
      <c r="M44" s="44" t="str">
        <f t="array" ref="M44">iferror(index('Kovats n-alkanes'!B$7:B$31,match(I44,'Kovats n-alkanes'!C$7:C$31,1)),"")</f>
        <v/>
      </c>
      <c r="N44" s="44" t="str">
        <f t="shared" si="2"/>
        <v/>
      </c>
      <c r="O44" s="44" t="str">
        <f>iferror(100*(M44+(I44-vlookup(M44,'Kovats n-alkanes'!B$7:C$31,2,TRUE))/(vlookup(N44,'Kovats n-alkanes'!B$7:C$31,2,TRUE)-vlookup(M44,'Kovats n-alkanes'!B$7:C$31,2,TRUE))),I44)</f>
        <v/>
      </c>
      <c r="P44" s="48">
        <v>1.0</v>
      </c>
      <c r="Q44" s="48">
        <v>1.0</v>
      </c>
      <c r="R44" s="79"/>
      <c r="S44" s="80"/>
      <c r="T44" s="81"/>
      <c r="U44" s="81"/>
      <c r="V44" s="80"/>
      <c r="W44" s="81"/>
      <c r="X44" s="81"/>
      <c r="Y44" s="80"/>
      <c r="Z44" s="81"/>
      <c r="AA44" s="81"/>
      <c r="AB44" s="80"/>
      <c r="AC44" s="81"/>
      <c r="AD44" s="81"/>
      <c r="AE44" s="76"/>
      <c r="AF44" s="76"/>
      <c r="AG44" s="76"/>
      <c r="AH44" s="80"/>
      <c r="AI44" s="81"/>
      <c r="AJ44" s="81"/>
      <c r="AK44" s="80"/>
      <c r="AL44" s="81"/>
      <c r="AM44" s="81"/>
      <c r="AN44" s="80"/>
      <c r="AO44" s="81"/>
      <c r="AP44" s="81"/>
      <c r="AQ44" s="76"/>
      <c r="AR44" s="76"/>
      <c r="AS44" s="76"/>
    </row>
    <row r="45">
      <c r="A45" s="16" t="str">
        <f t="shared" si="3"/>
        <v/>
      </c>
      <c r="B45" s="44"/>
      <c r="C45" s="44"/>
      <c r="D45" s="85"/>
      <c r="E45" s="47"/>
      <c r="F45" s="89"/>
      <c r="G45" s="16"/>
      <c r="H45" s="99"/>
      <c r="I45" s="70"/>
      <c r="J45" s="71"/>
      <c r="K45" s="71"/>
      <c r="L45" s="72"/>
      <c r="M45" s="44" t="str">
        <f t="array" ref="M45">iferror(index('Kovats n-alkanes'!B$7:B$31,match(I45,'Kovats n-alkanes'!C$7:C$31,1)),"")</f>
        <v/>
      </c>
      <c r="N45" s="44" t="str">
        <f t="shared" si="2"/>
        <v/>
      </c>
      <c r="O45" s="44" t="str">
        <f>iferror(100*(M45+(I45-vlookup(M45,'Kovats n-alkanes'!B$7:C$31,2,TRUE))/(vlookup(N45,'Kovats n-alkanes'!B$7:C$31,2,TRUE)-vlookup(M45,'Kovats n-alkanes'!B$7:C$31,2,TRUE))),I45)</f>
        <v/>
      </c>
      <c r="P45" s="48">
        <v>1.0</v>
      </c>
      <c r="Q45" s="48">
        <v>1.0</v>
      </c>
      <c r="R45" s="79"/>
      <c r="S45" s="92"/>
      <c r="T45" s="92"/>
      <c r="U45" s="92"/>
      <c r="V45" s="80"/>
      <c r="W45" s="81"/>
      <c r="X45" s="81"/>
      <c r="Y45" s="80"/>
      <c r="Z45" s="81"/>
      <c r="AA45" s="81"/>
      <c r="AB45" s="80"/>
      <c r="AC45" s="81"/>
      <c r="AD45" s="81"/>
      <c r="AE45" s="76"/>
      <c r="AF45" s="76"/>
      <c r="AG45" s="76"/>
      <c r="AH45" s="80"/>
      <c r="AI45" s="81"/>
      <c r="AJ45" s="81"/>
      <c r="AK45" s="76"/>
      <c r="AL45" s="76"/>
      <c r="AM45" s="76"/>
      <c r="AN45" s="80"/>
      <c r="AO45" s="81"/>
      <c r="AP45" s="81"/>
      <c r="AQ45" s="76"/>
      <c r="AR45" s="76"/>
      <c r="AS45" s="76"/>
    </row>
    <row r="46">
      <c r="A46" s="16" t="str">
        <f t="shared" si="3"/>
        <v/>
      </c>
      <c r="B46" s="44"/>
      <c r="D46" s="78"/>
      <c r="H46" s="99"/>
      <c r="I46" s="70"/>
      <c r="J46" s="71"/>
      <c r="K46" s="71"/>
      <c r="L46" s="72"/>
      <c r="M46" s="44" t="str">
        <f t="array" ref="M46">iferror(index('Kovats n-alkanes'!B$7:B$31,match(I46,'Kovats n-alkanes'!C$7:C$31,1)),"")</f>
        <v/>
      </c>
      <c r="N46" s="44" t="str">
        <f t="shared" si="2"/>
        <v/>
      </c>
      <c r="O46" s="44" t="str">
        <f>iferror(100*(M46+(I46-vlookup(M46,'Kovats n-alkanes'!B$7:C$31,2,TRUE))/(vlookup(N46,'Kovats n-alkanes'!B$7:C$31,2,TRUE)-vlookup(M46,'Kovats n-alkanes'!B$7:C$31,2,TRUE))),I46)</f>
        <v/>
      </c>
      <c r="P46" s="48">
        <v>1.0</v>
      </c>
      <c r="Q46" s="48">
        <v>1.0</v>
      </c>
      <c r="R46" s="79"/>
      <c r="S46" s="92"/>
      <c r="T46" s="92"/>
      <c r="U46" s="92"/>
      <c r="V46" s="92"/>
      <c r="W46" s="92"/>
      <c r="X46" s="92"/>
      <c r="Y46" s="92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80"/>
      <c r="AO46" s="81"/>
      <c r="AP46" s="81"/>
      <c r="AQ46" s="76"/>
      <c r="AR46" s="76"/>
      <c r="AS46" s="76"/>
    </row>
    <row r="47">
      <c r="A47" s="16" t="str">
        <f t="shared" si="3"/>
        <v/>
      </c>
      <c r="B47" s="44"/>
      <c r="D47" s="85"/>
      <c r="E47" s="47"/>
      <c r="F47" s="89"/>
      <c r="G47" s="16"/>
      <c r="H47" s="99"/>
      <c r="I47" s="70"/>
      <c r="J47" s="71"/>
      <c r="K47" s="71"/>
      <c r="L47" s="72"/>
      <c r="M47" s="44" t="str">
        <f t="array" ref="M47">iferror(index('Kovats n-alkanes'!B$7:B$31,match(I47,'Kovats n-alkanes'!C$7:C$31,1)),"")</f>
        <v/>
      </c>
      <c r="N47" s="44" t="str">
        <f t="shared" si="2"/>
        <v/>
      </c>
      <c r="O47" s="44" t="str">
        <f>iferror(100*(M47+(I47-vlookup(M47,'Kovats n-alkanes'!B$7:C$31,2,TRUE))/(vlookup(N47,'Kovats n-alkanes'!B$7:C$31,2,TRUE)-vlookup(M47,'Kovats n-alkanes'!B$7:C$31,2,TRUE))),I47)</f>
        <v/>
      </c>
      <c r="P47" s="48">
        <v>1.0</v>
      </c>
      <c r="Q47" s="48">
        <v>1.0</v>
      </c>
      <c r="S47" s="80"/>
      <c r="T47" s="81"/>
      <c r="U47" s="81"/>
      <c r="V47" s="80"/>
      <c r="W47" s="81"/>
      <c r="X47" s="81"/>
      <c r="Y47" s="80"/>
      <c r="Z47" s="81"/>
      <c r="AA47" s="81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80"/>
      <c r="AO47" s="81"/>
      <c r="AP47" s="81"/>
      <c r="AQ47" s="76"/>
      <c r="AR47" s="76"/>
      <c r="AS47" s="76"/>
    </row>
    <row r="48">
      <c r="A48" s="16" t="str">
        <f t="shared" si="3"/>
        <v/>
      </c>
      <c r="B48" s="44"/>
      <c r="C48" s="44"/>
      <c r="D48" s="85"/>
      <c r="E48" s="47"/>
      <c r="F48" s="89"/>
      <c r="G48" s="16"/>
      <c r="H48" s="99"/>
      <c r="I48" s="70"/>
      <c r="J48" s="71"/>
      <c r="K48" s="71"/>
      <c r="L48" s="72"/>
      <c r="M48" s="44" t="str">
        <f t="array" ref="M48">iferror(index('Kovats n-alkanes'!B$7:B$31,match(I48,'Kovats n-alkanes'!C$7:C$31,1)),"")</f>
        <v/>
      </c>
      <c r="N48" s="44" t="str">
        <f t="shared" si="2"/>
        <v/>
      </c>
      <c r="O48" s="44" t="str">
        <f>iferror(100*(M48+(I48-vlookup(M48,'Kovats n-alkanes'!B$7:C$31,2,TRUE))/(vlookup(N48,'Kovats n-alkanes'!B$7:C$31,2,TRUE)-vlookup(M48,'Kovats n-alkanes'!B$7:C$31,2,TRUE))),I48)</f>
        <v/>
      </c>
      <c r="P48" s="48">
        <v>1.0</v>
      </c>
      <c r="Q48" s="48">
        <v>1.0</v>
      </c>
      <c r="S48" s="92"/>
      <c r="T48" s="92"/>
      <c r="U48" s="92"/>
      <c r="V48" s="92"/>
      <c r="W48" s="92"/>
      <c r="X48" s="92"/>
      <c r="Y48" s="80"/>
      <c r="Z48" s="81"/>
      <c r="AA48" s="81"/>
      <c r="AB48" s="80"/>
      <c r="AC48" s="81"/>
      <c r="AD48" s="81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80"/>
      <c r="AR48" s="81"/>
      <c r="AS48" s="81"/>
    </row>
    <row r="49">
      <c r="A49" s="16" t="str">
        <f t="shared" si="3"/>
        <v/>
      </c>
      <c r="B49" s="44"/>
      <c r="C49" s="44"/>
      <c r="D49" s="85"/>
      <c r="E49" s="47"/>
      <c r="F49" s="89"/>
      <c r="G49" s="16"/>
      <c r="H49" s="99"/>
      <c r="I49" s="70"/>
      <c r="J49" s="71"/>
      <c r="K49" s="71"/>
      <c r="L49" s="72"/>
      <c r="M49" s="44" t="str">
        <f t="array" ref="M49">iferror(index('Kovats n-alkanes'!B$7:B$31,match(I49,'Kovats n-alkanes'!C$7:C$31,1)),"")</f>
        <v/>
      </c>
      <c r="N49" s="44" t="str">
        <f t="shared" si="2"/>
        <v/>
      </c>
      <c r="O49" s="44" t="str">
        <f>iferror(100*(M49+(I49-vlookup(M49,'Kovats n-alkanes'!B$7:C$31,2,TRUE))/(vlookup(N49,'Kovats n-alkanes'!B$7:C$31,2,TRUE)-vlookup(M49,'Kovats n-alkanes'!B$7:C$31,2,TRUE))),I49)</f>
        <v/>
      </c>
      <c r="P49" s="48">
        <v>1.0</v>
      </c>
      <c r="Q49" s="48">
        <v>1.0</v>
      </c>
      <c r="R49" s="79"/>
      <c r="Z49" s="79"/>
      <c r="AA49" s="79"/>
      <c r="AB49" s="79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</row>
    <row r="50">
      <c r="A50" s="16" t="str">
        <f t="shared" si="3"/>
        <v/>
      </c>
      <c r="B50" s="44"/>
      <c r="C50" s="44"/>
      <c r="D50" s="85"/>
      <c r="E50" s="47"/>
      <c r="F50" s="89"/>
      <c r="G50" s="16"/>
      <c r="H50" s="99"/>
      <c r="I50" s="70"/>
      <c r="J50" s="71"/>
      <c r="K50" s="71"/>
      <c r="L50" s="72"/>
      <c r="M50" s="44" t="str">
        <f t="array" ref="M50">iferror(index('Kovats n-alkanes'!B$7:B$31,match(I50,'Kovats n-alkanes'!C$7:C$31,1)),"")</f>
        <v/>
      </c>
      <c r="N50" s="44" t="str">
        <f t="shared" si="2"/>
        <v/>
      </c>
      <c r="O50" s="44" t="str">
        <f>iferror(100*(M50+(I50-vlookup(M50,'Kovats n-alkanes'!B$7:C$31,2,TRUE))/(vlookup(N50,'Kovats n-alkanes'!B$7:C$31,2,TRUE)-vlookup(M50,'Kovats n-alkanes'!B$7:C$31,2,TRUE))),I50)</f>
        <v/>
      </c>
      <c r="P50" s="48">
        <v>1.0</v>
      </c>
      <c r="Q50" s="48">
        <v>1.0</v>
      </c>
      <c r="R50" s="79"/>
      <c r="Z50" s="79"/>
      <c r="AA50" s="79"/>
      <c r="AB50" s="79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</row>
    <row r="51">
      <c r="A51" s="16" t="str">
        <f t="shared" si="3"/>
        <v/>
      </c>
      <c r="B51" s="44"/>
      <c r="D51" s="78"/>
      <c r="H51" s="99"/>
      <c r="I51" s="70"/>
      <c r="J51" s="71"/>
      <c r="K51" s="71"/>
      <c r="L51" s="72"/>
      <c r="M51" s="44" t="str">
        <f t="array" ref="M51">iferror(index('Kovats n-alkanes'!B$7:B$31,match(I51,'Kovats n-alkanes'!C$7:C$31,1)),"")</f>
        <v/>
      </c>
      <c r="N51" s="44" t="str">
        <f t="shared" si="2"/>
        <v/>
      </c>
      <c r="O51" s="44" t="str">
        <f>iferror(100*(M51+(I51-vlookup(M51,'Kovats n-alkanes'!B$7:C$31,2,TRUE))/(vlookup(N51,'Kovats n-alkanes'!B$7:C$31,2,TRUE)-vlookup(M51,'Kovats n-alkanes'!B$7:C$31,2,TRUE))),I51)</f>
        <v/>
      </c>
      <c r="P51" s="48">
        <v>1.0</v>
      </c>
      <c r="Q51" s="48">
        <v>1.0</v>
      </c>
      <c r="R51" s="79"/>
      <c r="S51" s="79"/>
      <c r="T51" s="100"/>
      <c r="U51" s="100"/>
      <c r="V51" s="79"/>
      <c r="W51" s="79"/>
      <c r="X51" s="79"/>
      <c r="Y51" s="79"/>
      <c r="Z51" s="79"/>
      <c r="AA51" s="79"/>
      <c r="AB51" s="79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</row>
    <row r="52">
      <c r="A52" s="16" t="str">
        <f t="shared" si="3"/>
        <v/>
      </c>
      <c r="B52" s="44"/>
      <c r="D52" s="85"/>
      <c r="E52" s="47"/>
      <c r="F52" s="89"/>
      <c r="G52" s="16"/>
      <c r="H52" s="99"/>
      <c r="I52" s="70"/>
      <c r="J52" s="71"/>
      <c r="K52" s="71"/>
      <c r="L52" s="72"/>
      <c r="M52" s="44" t="str">
        <f t="array" ref="M52">iferror(index('Kovats n-alkanes'!B$7:B$31,match(I52,'Kovats n-alkanes'!C$7:C$31,1)),"")</f>
        <v/>
      </c>
      <c r="N52" s="44" t="str">
        <f t="shared" si="2"/>
        <v/>
      </c>
      <c r="O52" s="44" t="str">
        <f>iferror(100*(M52+(I52-vlookup(M52,'Kovats n-alkanes'!B$7:C$31,2,TRUE))/(vlookup(N52,'Kovats n-alkanes'!B$7:C$31,2,TRUE)-vlookup(M52,'Kovats n-alkanes'!B$7:C$31,2,TRUE))),I52)</f>
        <v/>
      </c>
      <c r="P52" s="48">
        <v>1.0</v>
      </c>
      <c r="Q52" s="48">
        <v>1.0</v>
      </c>
      <c r="S52" s="79"/>
      <c r="T52" s="100"/>
      <c r="U52" s="100"/>
      <c r="V52" s="79"/>
      <c r="W52" s="79"/>
      <c r="X52" s="79"/>
      <c r="Y52" s="79"/>
      <c r="Z52" s="79"/>
      <c r="AA52" s="79"/>
      <c r="AB52" s="79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</row>
    <row r="53">
      <c r="A53" s="16" t="str">
        <f t="shared" si="3"/>
        <v/>
      </c>
      <c r="B53" s="44"/>
      <c r="C53" s="44"/>
      <c r="D53" s="85"/>
      <c r="E53" s="47"/>
      <c r="F53" s="89"/>
      <c r="G53" s="16"/>
      <c r="H53" s="99"/>
      <c r="I53" s="70"/>
      <c r="J53" s="71"/>
      <c r="K53" s="71"/>
      <c r="L53" s="72"/>
      <c r="M53" s="44" t="str">
        <f t="array" ref="M53">iferror(index('Kovats n-alkanes'!B$7:B$31,match(I53,'Kovats n-alkanes'!C$7:C$31,1)),"")</f>
        <v/>
      </c>
      <c r="N53" s="44" t="str">
        <f t="shared" si="2"/>
        <v/>
      </c>
      <c r="O53" s="44" t="str">
        <f>iferror(100*(M53+(I53-vlookup(M53,'Kovats n-alkanes'!B$7:C$31,2,TRUE))/(vlookup(N53,'Kovats n-alkanes'!B$7:C$31,2,TRUE)-vlookup(M53,'Kovats n-alkanes'!B$7:C$31,2,TRUE))),I53)</f>
        <v/>
      </c>
      <c r="P53" s="48">
        <v>1.0</v>
      </c>
      <c r="Q53" s="48">
        <v>1.0</v>
      </c>
      <c r="S53" s="79"/>
      <c r="T53" s="100"/>
      <c r="U53" s="100"/>
      <c r="V53" s="79"/>
      <c r="W53" s="79"/>
      <c r="X53" s="79"/>
      <c r="Y53" s="79"/>
      <c r="Z53" s="79"/>
      <c r="AA53" s="79"/>
      <c r="AB53" s="79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</row>
    <row r="54">
      <c r="A54" s="16" t="str">
        <f t="shared" si="3"/>
        <v/>
      </c>
      <c r="B54" s="44"/>
      <c r="C54" s="44"/>
      <c r="D54" s="85"/>
      <c r="E54" s="47"/>
      <c r="F54" s="89"/>
      <c r="G54" s="16"/>
      <c r="H54" s="99"/>
      <c r="I54" s="70"/>
      <c r="J54" s="71"/>
      <c r="K54" s="71"/>
      <c r="L54" s="72"/>
      <c r="M54" s="44" t="str">
        <f t="array" ref="M54">iferror(index('Kovats n-alkanes'!B$7:B$31,match(I54,'Kovats n-alkanes'!C$7:C$31,1)),"")</f>
        <v/>
      </c>
      <c r="N54" s="44" t="str">
        <f t="shared" si="2"/>
        <v/>
      </c>
      <c r="O54" s="44" t="str">
        <f>iferror(100*(M54+(I54-vlookup(M54,'Kovats n-alkanes'!B$7:C$31,2,TRUE))/(vlookup(N54,'Kovats n-alkanes'!B$7:C$31,2,TRUE)-vlookup(M54,'Kovats n-alkanes'!B$7:C$31,2,TRUE))),I54)</f>
        <v/>
      </c>
      <c r="P54" s="48">
        <v>1.0</v>
      </c>
      <c r="Q54" s="48">
        <v>1.0</v>
      </c>
      <c r="R54" s="79"/>
      <c r="S54" s="79"/>
      <c r="T54" s="100"/>
      <c r="U54" s="100"/>
      <c r="V54" s="79"/>
      <c r="W54" s="79"/>
      <c r="X54" s="79"/>
      <c r="Y54" s="79"/>
      <c r="Z54" s="79"/>
      <c r="AA54" s="79"/>
      <c r="AB54" s="79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</row>
    <row r="55">
      <c r="A55" s="16" t="str">
        <f t="shared" si="3"/>
        <v/>
      </c>
      <c r="B55" s="44"/>
      <c r="C55" s="44"/>
      <c r="D55" s="85"/>
      <c r="E55" s="47"/>
      <c r="F55" s="89"/>
      <c r="G55" s="16"/>
      <c r="H55" s="99"/>
      <c r="I55" s="70"/>
      <c r="J55" s="71"/>
      <c r="K55" s="71"/>
      <c r="L55" s="72"/>
      <c r="M55" s="44" t="str">
        <f t="array" ref="M55">iferror(index('Kovats n-alkanes'!B$7:B$31,match(I55,'Kovats n-alkanes'!C$7:C$31,1)),"")</f>
        <v/>
      </c>
      <c r="N55" s="44" t="str">
        <f t="shared" si="2"/>
        <v/>
      </c>
      <c r="O55" s="44" t="str">
        <f>iferror(100*(M55+(I55-vlookup(M55,'Kovats n-alkanes'!B$7:C$31,2,TRUE))/(vlookup(N55,'Kovats n-alkanes'!B$7:C$31,2,TRUE)-vlookup(M55,'Kovats n-alkanes'!B$7:C$31,2,TRUE))),I55)</f>
        <v/>
      </c>
      <c r="P55" s="48">
        <v>1.0</v>
      </c>
      <c r="Q55" s="48">
        <v>1.0</v>
      </c>
      <c r="R55" s="79"/>
      <c r="S55" s="79"/>
      <c r="T55" s="100"/>
      <c r="U55" s="100"/>
      <c r="V55" s="79"/>
      <c r="W55" s="79"/>
      <c r="X55" s="79"/>
      <c r="Y55" s="79"/>
      <c r="Z55" s="79"/>
      <c r="AA55" s="79"/>
      <c r="AB55" s="79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</row>
    <row r="56">
      <c r="A56" s="16" t="str">
        <f t="shared" si="3"/>
        <v/>
      </c>
      <c r="B56" s="44"/>
      <c r="D56" s="78"/>
      <c r="H56" s="99"/>
      <c r="I56" s="70"/>
      <c r="J56" s="71"/>
      <c r="K56" s="71"/>
      <c r="L56" s="72"/>
      <c r="M56" s="44" t="str">
        <f t="array" ref="M56">iferror(index('Kovats n-alkanes'!B$7:B$31,match(I56,'Kovats n-alkanes'!C$7:C$31,1)),"")</f>
        <v/>
      </c>
      <c r="N56" s="44" t="str">
        <f t="shared" si="2"/>
        <v/>
      </c>
      <c r="O56" s="44" t="str">
        <f>iferror(100*(M56+(I56-vlookup(M56,'Kovats n-alkanes'!B$7:C$31,2,TRUE))/(vlookup(N56,'Kovats n-alkanes'!B$7:C$31,2,TRUE)-vlookup(M56,'Kovats n-alkanes'!B$7:C$31,2,TRUE))),I56)</f>
        <v/>
      </c>
      <c r="P56" s="48">
        <v>1.0</v>
      </c>
      <c r="Q56" s="48">
        <v>1.0</v>
      </c>
      <c r="R56" s="79"/>
      <c r="S56" s="79"/>
      <c r="T56" s="100"/>
      <c r="U56" s="100"/>
      <c r="V56" s="79"/>
      <c r="W56" s="79"/>
      <c r="X56" s="79"/>
      <c r="Y56" s="79"/>
      <c r="Z56" s="79"/>
      <c r="AA56" s="79"/>
      <c r="AB56" s="79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</row>
    <row r="57">
      <c r="A57" s="16" t="str">
        <f t="shared" si="3"/>
        <v/>
      </c>
      <c r="B57" s="44"/>
      <c r="D57" s="85"/>
      <c r="E57" s="47"/>
      <c r="F57" s="89"/>
      <c r="G57" s="16"/>
      <c r="H57" s="99"/>
      <c r="I57" s="70"/>
      <c r="J57" s="71"/>
      <c r="K57" s="71"/>
      <c r="L57" s="72"/>
      <c r="M57" s="44" t="str">
        <f t="array" ref="M57">iferror(index('Kovats n-alkanes'!B$7:B$31,match(I57,'Kovats n-alkanes'!C$7:C$31,1)),"")</f>
        <v/>
      </c>
      <c r="N57" s="44" t="str">
        <f t="shared" si="2"/>
        <v/>
      </c>
      <c r="O57" s="44" t="str">
        <f>iferror(100*(M57+(I57-vlookup(M57,'Kovats n-alkanes'!B$7:C$31,2,TRUE))/(vlookup(N57,'Kovats n-alkanes'!B$7:C$31,2,TRUE)-vlookup(M57,'Kovats n-alkanes'!B$7:C$31,2,TRUE))),I57)</f>
        <v/>
      </c>
      <c r="P57" s="48">
        <v>1.0</v>
      </c>
      <c r="Q57" s="48">
        <v>1.0</v>
      </c>
      <c r="S57" s="79"/>
      <c r="T57" s="100"/>
      <c r="U57" s="100"/>
      <c r="V57" s="79"/>
      <c r="W57" s="79"/>
      <c r="X57" s="79"/>
      <c r="Y57" s="79"/>
      <c r="Z57" s="79"/>
      <c r="AA57" s="79"/>
      <c r="AB57" s="79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</row>
    <row r="58">
      <c r="A58" s="16" t="str">
        <f t="shared" si="3"/>
        <v/>
      </c>
      <c r="B58" s="44"/>
      <c r="C58" s="44"/>
      <c r="D58" s="85"/>
      <c r="E58" s="47"/>
      <c r="F58" s="89"/>
      <c r="G58" s="16"/>
      <c r="H58" s="99"/>
      <c r="I58" s="70"/>
      <c r="J58" s="71" t="str">
        <f t="array" ref="J58">if(Q58 = 1, iferror(index('Kovats n-alkanes'!G$7:G$40,match(H58,'Kovats n-alkanes'!H$7:H$40,1))),iferror(index('Kovats n-alkanes'!I$7:I$40,match(H58,'Kovats n-alkanes'!J$7:J$40,1))))</f>
        <v/>
      </c>
      <c r="K58" s="71" t="str">
        <f t="shared" ref="K58:K210" si="4">if(J58="","",J58+1)</f>
        <v/>
      </c>
      <c r="L58" s="72" t="str">
        <f>if(Q58=1,iferror(100*(J58+(H58-vlookup(J58,'Kovats n-alkanes'!G$7:H$40,2,TRUE))/(vlookup(K58,'Kovats n-alkanes'!G$7:H$40,2,TRUE)-vlookup(J58,'Kovats n-alkanes'!G$7:H$40,2,TRUE))),H58),iferror(100*(J58+(H58-vlookup(J58,'Kovats n-alkanes'!I$7:J$40,2,TRUE))/(vlookup(K58,'Kovats n-alkanes'!I$7:J$40,2,TRUE)-vlookup(J58,'Kovats n-alkanes'!I$7:J$40,2,TRUE))),H58))</f>
        <v/>
      </c>
      <c r="M58" s="44" t="str">
        <f t="array" ref="M58">iferror(index('Kovats n-alkanes'!B$7:B$31,match(I58,'Kovats n-alkanes'!C$7:C$31,1)),"")</f>
        <v/>
      </c>
      <c r="N58" s="44" t="str">
        <f t="shared" si="2"/>
        <v/>
      </c>
      <c r="O58" s="44" t="str">
        <f>iferror(100*(M58+(I58-vlookup(M58,'Kovats n-alkanes'!B$7:C$31,2,TRUE))/(vlookup(N58,'Kovats n-alkanes'!B$7:C$31,2,TRUE)-vlookup(M58,'Kovats n-alkanes'!B$7:C$31,2,TRUE))),I58)</f>
        <v/>
      </c>
      <c r="P58" s="48">
        <v>1.0</v>
      </c>
      <c r="Q58" s="48">
        <v>1.0</v>
      </c>
      <c r="S58" s="79"/>
      <c r="T58" s="100"/>
      <c r="U58" s="100"/>
      <c r="V58" s="79"/>
      <c r="W58" s="79"/>
      <c r="X58" s="79"/>
      <c r="Y58" s="79"/>
      <c r="Z58" s="79"/>
      <c r="AA58" s="79"/>
      <c r="AB58" s="79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</row>
    <row r="59">
      <c r="A59" s="16" t="str">
        <f t="shared" si="3"/>
        <v/>
      </c>
      <c r="B59" s="44"/>
      <c r="C59" s="44"/>
      <c r="D59" s="85"/>
      <c r="E59" s="47"/>
      <c r="F59" s="89"/>
      <c r="G59" s="16"/>
      <c r="H59" s="99"/>
      <c r="I59" s="70"/>
      <c r="J59" s="71" t="str">
        <f t="array" ref="J59">if(Q59 = 1, iferror(index('Kovats n-alkanes'!G$7:G$40,match(H59,'Kovats n-alkanes'!H$7:H$40,1))),iferror(index('Kovats n-alkanes'!I$7:I$40,match(H59,'Kovats n-alkanes'!J$7:J$40,1))))</f>
        <v/>
      </c>
      <c r="K59" s="71" t="str">
        <f t="shared" si="4"/>
        <v/>
      </c>
      <c r="L59" s="72" t="str">
        <f>if(Q59=1,iferror(100*(J59+(H59-vlookup(J59,'Kovats n-alkanes'!G$7:H$40,2,TRUE))/(vlookup(K59,'Kovats n-alkanes'!G$7:H$40,2,TRUE)-vlookup(J59,'Kovats n-alkanes'!G$7:H$40,2,TRUE))),H59),iferror(100*(J59+(H59-vlookup(J59,'Kovats n-alkanes'!I$7:J$40,2,TRUE))/(vlookup(K59,'Kovats n-alkanes'!I$7:J$40,2,TRUE)-vlookup(J59,'Kovats n-alkanes'!I$7:J$40,2,TRUE))),H59))</f>
        <v/>
      </c>
      <c r="M59" s="44" t="str">
        <f t="array" ref="M59">iferror(index('Kovats n-alkanes'!B$7:B$31,match(I59,'Kovats n-alkanes'!C$7:C$31,1)),"")</f>
        <v/>
      </c>
      <c r="N59" s="44" t="str">
        <f t="shared" si="2"/>
        <v/>
      </c>
      <c r="O59" s="44" t="str">
        <f>iferror(100*(M59+(I59-vlookup(M59,'Kovats n-alkanes'!B$7:C$31,2,TRUE))/(vlookup(N59,'Kovats n-alkanes'!B$7:C$31,2,TRUE)-vlookup(M59,'Kovats n-alkanes'!B$7:C$31,2,TRUE))),I59)</f>
        <v/>
      </c>
      <c r="P59" s="48">
        <v>1.0</v>
      </c>
      <c r="Q59" s="48">
        <v>1.0</v>
      </c>
      <c r="R59" s="79"/>
      <c r="S59" s="79"/>
      <c r="T59" s="100"/>
      <c r="U59" s="100"/>
      <c r="V59" s="79"/>
      <c r="W59" s="79"/>
      <c r="X59" s="79"/>
      <c r="Y59" s="79"/>
      <c r="Z59" s="79"/>
      <c r="AA59" s="79"/>
      <c r="AB59" s="79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</row>
    <row r="60">
      <c r="A60" s="16" t="str">
        <f t="shared" si="3"/>
        <v/>
      </c>
      <c r="B60" s="44"/>
      <c r="C60" s="44"/>
      <c r="D60" s="85"/>
      <c r="E60" s="47"/>
      <c r="F60" s="89"/>
      <c r="G60" s="16"/>
      <c r="H60" s="99"/>
      <c r="I60" s="70"/>
      <c r="J60" s="71" t="str">
        <f t="array" ref="J60">if(Q60 = 1, iferror(index('Kovats n-alkanes'!G$7:G$40,match(H60,'Kovats n-alkanes'!H$7:H$40,1))),iferror(index('Kovats n-alkanes'!I$7:I$40,match(H60,'Kovats n-alkanes'!J$7:J$40,1))))</f>
        <v/>
      </c>
      <c r="K60" s="71" t="str">
        <f t="shared" si="4"/>
        <v/>
      </c>
      <c r="L60" s="72" t="str">
        <f>if(Q60=1,iferror(100*(J60+(H60-vlookup(J60,'Kovats n-alkanes'!G$7:H$40,2,TRUE))/(vlookup(K60,'Kovats n-alkanes'!G$7:H$40,2,TRUE)-vlookup(J60,'Kovats n-alkanes'!G$7:H$40,2,TRUE))),H60),iferror(100*(J60+(H60-vlookup(J60,'Kovats n-alkanes'!I$7:J$40,2,TRUE))/(vlookup(K60,'Kovats n-alkanes'!I$7:J$40,2,TRUE)-vlookup(J60,'Kovats n-alkanes'!I$7:J$40,2,TRUE))),H60))</f>
        <v/>
      </c>
      <c r="M60" s="44" t="str">
        <f t="array" ref="M60">iferror(index('Kovats n-alkanes'!B$7:B$31,match(I60,'Kovats n-alkanes'!C$7:C$31,1)),"")</f>
        <v/>
      </c>
      <c r="N60" s="44" t="str">
        <f t="shared" si="2"/>
        <v/>
      </c>
      <c r="O60" s="44" t="str">
        <f>iferror(100*(M60+(I60-vlookup(M60,'Kovats n-alkanes'!B$7:C$31,2,TRUE))/(vlookup(N60,'Kovats n-alkanes'!B$7:C$31,2,TRUE)-vlookup(M60,'Kovats n-alkanes'!B$7:C$31,2,TRUE))),I60)</f>
        <v/>
      </c>
      <c r="P60" s="48">
        <v>1.0</v>
      </c>
      <c r="Q60" s="48">
        <v>1.0</v>
      </c>
      <c r="R60" s="79"/>
      <c r="S60" s="79"/>
      <c r="T60" s="100"/>
      <c r="U60" s="100"/>
      <c r="V60" s="79"/>
      <c r="W60" s="79"/>
      <c r="X60" s="79"/>
      <c r="Y60" s="79"/>
      <c r="Z60" s="79"/>
      <c r="AA60" s="79"/>
      <c r="AB60" s="79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</row>
    <row r="61">
      <c r="A61" s="16" t="str">
        <f t="shared" si="3"/>
        <v/>
      </c>
      <c r="B61" s="44"/>
      <c r="D61" s="78"/>
      <c r="H61" s="99"/>
      <c r="I61" s="70"/>
      <c r="J61" s="71" t="str">
        <f t="array" ref="J61">if(Q61 = 1, iferror(index('Kovats n-alkanes'!G$7:G$40,match(H61,'Kovats n-alkanes'!H$7:H$40,1))),iferror(index('Kovats n-alkanes'!I$7:I$40,match(H61,'Kovats n-alkanes'!J$7:J$40,1))))</f>
        <v/>
      </c>
      <c r="K61" s="71" t="str">
        <f t="shared" si="4"/>
        <v/>
      </c>
      <c r="L61" s="72" t="str">
        <f>if(Q61=1,iferror(100*(J61+(H61-vlookup(J61,'Kovats n-alkanes'!G$7:H$40,2,TRUE))/(vlookup(K61,'Kovats n-alkanes'!G$7:H$40,2,TRUE)-vlookup(J61,'Kovats n-alkanes'!G$7:H$40,2,TRUE))),H61),iferror(100*(J61+(H61-vlookup(J61,'Kovats n-alkanes'!I$7:J$40,2,TRUE))/(vlookup(K61,'Kovats n-alkanes'!I$7:J$40,2,TRUE)-vlookup(J61,'Kovats n-alkanes'!I$7:J$40,2,TRUE))),H61))</f>
        <v/>
      </c>
      <c r="M61" s="44" t="str">
        <f t="array" ref="M61">iferror(index('Kovats n-alkanes'!B$7:B$31,match(I61,'Kovats n-alkanes'!C$7:C$31,1)),"")</f>
        <v/>
      </c>
      <c r="N61" s="44" t="str">
        <f t="shared" si="2"/>
        <v/>
      </c>
      <c r="O61" s="44" t="str">
        <f>iferror(100*(M61+(I61-vlookup(M61,'Kovats n-alkanes'!B$7:C$31,2,TRUE))/(vlookup(N61,'Kovats n-alkanes'!B$7:C$31,2,TRUE)-vlookup(M61,'Kovats n-alkanes'!B$7:C$31,2,TRUE))),I61)</f>
        <v/>
      </c>
      <c r="P61" s="48">
        <v>1.0</v>
      </c>
      <c r="Q61" s="48">
        <v>1.0</v>
      </c>
      <c r="R61" s="79"/>
      <c r="S61" s="79"/>
      <c r="T61" s="100"/>
      <c r="U61" s="100"/>
      <c r="V61" s="79"/>
      <c r="W61" s="79"/>
      <c r="X61" s="79"/>
      <c r="Y61" s="79"/>
      <c r="Z61" s="79"/>
      <c r="AA61" s="79"/>
      <c r="AB61" s="79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</row>
    <row r="62">
      <c r="A62" s="16" t="str">
        <f t="shared" si="3"/>
        <v/>
      </c>
      <c r="B62" s="44"/>
      <c r="D62" s="85"/>
      <c r="E62" s="47"/>
      <c r="F62" s="89"/>
      <c r="G62" s="16"/>
      <c r="H62" s="99"/>
      <c r="I62" s="70"/>
      <c r="J62" s="71" t="str">
        <f t="array" ref="J62">if(Q62 = 1, iferror(index('Kovats n-alkanes'!G$7:G$40,match(H62,'Kovats n-alkanes'!H$7:H$40,1))),iferror(index('Kovats n-alkanes'!I$7:I$40,match(H62,'Kovats n-alkanes'!J$7:J$40,1))))</f>
        <v/>
      </c>
      <c r="K62" s="71" t="str">
        <f t="shared" si="4"/>
        <v/>
      </c>
      <c r="L62" s="72" t="str">
        <f>if(Q62=1,iferror(100*(J62+(H62-vlookup(J62,'Kovats n-alkanes'!G$7:H$40,2,TRUE))/(vlookup(K62,'Kovats n-alkanes'!G$7:H$40,2,TRUE)-vlookup(J62,'Kovats n-alkanes'!G$7:H$40,2,TRUE))),H62),iferror(100*(J62+(H62-vlookup(J62,'Kovats n-alkanes'!I$7:J$40,2,TRUE))/(vlookup(K62,'Kovats n-alkanes'!I$7:J$40,2,TRUE)-vlookup(J62,'Kovats n-alkanes'!I$7:J$40,2,TRUE))),H62))</f>
        <v/>
      </c>
      <c r="M62" s="44" t="str">
        <f t="array" ref="M62">iferror(index('Kovats n-alkanes'!B$7:B$31,match(I62,'Kovats n-alkanes'!C$7:C$31,1)),"")</f>
        <v/>
      </c>
      <c r="N62" s="44" t="str">
        <f t="shared" si="2"/>
        <v/>
      </c>
      <c r="O62" s="44" t="str">
        <f>iferror(100*(M62+(I62-vlookup(M62,'Kovats n-alkanes'!B$7:C$31,2,TRUE))/(vlookup(N62,'Kovats n-alkanes'!B$7:C$31,2,TRUE)-vlookup(M62,'Kovats n-alkanes'!B$7:C$31,2,TRUE))),I62)</f>
        <v/>
      </c>
      <c r="P62" s="48">
        <v>1.0</v>
      </c>
      <c r="Q62" s="48">
        <v>1.0</v>
      </c>
      <c r="S62" s="79"/>
      <c r="T62" s="100"/>
      <c r="U62" s="100"/>
      <c r="V62" s="79"/>
      <c r="W62" s="79"/>
      <c r="X62" s="79"/>
      <c r="Y62" s="79"/>
      <c r="Z62" s="79"/>
      <c r="AA62" s="79"/>
      <c r="AB62" s="79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</row>
    <row r="63">
      <c r="A63" s="16" t="str">
        <f t="shared" si="3"/>
        <v/>
      </c>
      <c r="B63" s="44"/>
      <c r="C63" s="44"/>
      <c r="D63" s="85"/>
      <c r="E63" s="47"/>
      <c r="F63" s="89"/>
      <c r="G63" s="16"/>
      <c r="H63" s="99"/>
      <c r="I63" s="70"/>
      <c r="J63" s="71" t="str">
        <f t="array" ref="J63">if(Q63 = 1, iferror(index('Kovats n-alkanes'!G$7:G$40,match(H63,'Kovats n-alkanes'!H$7:H$40,1))),iferror(index('Kovats n-alkanes'!I$7:I$40,match(H63,'Kovats n-alkanes'!J$7:J$40,1))))</f>
        <v/>
      </c>
      <c r="K63" s="71" t="str">
        <f t="shared" si="4"/>
        <v/>
      </c>
      <c r="L63" s="72" t="str">
        <f>if(Q63=1,iferror(100*(J63+(H63-vlookup(J63,'Kovats n-alkanes'!G$7:H$40,2,TRUE))/(vlookup(K63,'Kovats n-alkanes'!G$7:H$40,2,TRUE)-vlookup(J63,'Kovats n-alkanes'!G$7:H$40,2,TRUE))),H63),iferror(100*(J63+(H63-vlookup(J63,'Kovats n-alkanes'!I$7:J$40,2,TRUE))/(vlookup(K63,'Kovats n-alkanes'!I$7:J$40,2,TRUE)-vlookup(J63,'Kovats n-alkanes'!I$7:J$40,2,TRUE))),H63))</f>
        <v/>
      </c>
      <c r="M63" s="44" t="str">
        <f t="array" ref="M63">iferror(index('Kovats n-alkanes'!B$7:B$31,match(I63,'Kovats n-alkanes'!C$7:C$31,1)),"")</f>
        <v/>
      </c>
      <c r="N63" s="44" t="str">
        <f t="shared" si="2"/>
        <v/>
      </c>
      <c r="O63" s="44" t="str">
        <f>iferror(100*(M63+(I63-vlookup(M63,'Kovats n-alkanes'!B$7:C$31,2,TRUE))/(vlookup(N63,'Kovats n-alkanes'!B$7:C$31,2,TRUE)-vlookup(M63,'Kovats n-alkanes'!B$7:C$31,2,TRUE))),I63)</f>
        <v/>
      </c>
      <c r="P63" s="48">
        <v>1.0</v>
      </c>
      <c r="Q63" s="48">
        <v>1.0</v>
      </c>
      <c r="S63" s="79"/>
      <c r="T63" s="100"/>
      <c r="U63" s="100"/>
      <c r="V63" s="79"/>
      <c r="W63" s="79"/>
      <c r="X63" s="79"/>
      <c r="Y63" s="79"/>
      <c r="Z63" s="79"/>
      <c r="AA63" s="79"/>
      <c r="AB63" s="79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</row>
    <row r="64">
      <c r="A64" s="16" t="str">
        <f t="shared" si="3"/>
        <v/>
      </c>
      <c r="B64" s="44"/>
      <c r="C64" s="44"/>
      <c r="D64" s="85"/>
      <c r="E64" s="47"/>
      <c r="F64" s="89"/>
      <c r="G64" s="16"/>
      <c r="H64" s="99"/>
      <c r="I64" s="70"/>
      <c r="J64" s="71" t="str">
        <f t="array" ref="J64">if(Q64 = 1, iferror(index('Kovats n-alkanes'!G$7:G$40,match(H64,'Kovats n-alkanes'!H$7:H$40,1))),iferror(index('Kovats n-alkanes'!I$7:I$40,match(H64,'Kovats n-alkanes'!J$7:J$40,1))))</f>
        <v/>
      </c>
      <c r="K64" s="71" t="str">
        <f t="shared" si="4"/>
        <v/>
      </c>
      <c r="L64" s="72" t="str">
        <f>if(Q64=1,iferror(100*(J64+(H64-vlookup(J64,'Kovats n-alkanes'!G$7:H$40,2,TRUE))/(vlookup(K64,'Kovats n-alkanes'!G$7:H$40,2,TRUE)-vlookup(J64,'Kovats n-alkanes'!G$7:H$40,2,TRUE))),H64),iferror(100*(J64+(H64-vlookup(J64,'Kovats n-alkanes'!I$7:J$40,2,TRUE))/(vlookup(K64,'Kovats n-alkanes'!I$7:J$40,2,TRUE)-vlookup(J64,'Kovats n-alkanes'!I$7:J$40,2,TRUE))),H64))</f>
        <v/>
      </c>
      <c r="M64" s="44" t="str">
        <f t="array" ref="M64">iferror(index('Kovats n-alkanes'!B$7:B$31,match(I64,'Kovats n-alkanes'!C$7:C$31,1)),"")</f>
        <v/>
      </c>
      <c r="N64" s="44" t="str">
        <f t="shared" si="2"/>
        <v/>
      </c>
      <c r="O64" s="44" t="str">
        <f>iferror(100*(M64+(I64-vlookup(M64,'Kovats n-alkanes'!B$7:C$31,2,TRUE))/(vlookup(N64,'Kovats n-alkanes'!B$7:C$31,2,TRUE)-vlookup(M64,'Kovats n-alkanes'!B$7:C$31,2,TRUE))),I64)</f>
        <v/>
      </c>
      <c r="P64" s="48">
        <v>1.0</v>
      </c>
      <c r="Q64" s="48">
        <v>1.0</v>
      </c>
      <c r="R64" s="79"/>
      <c r="S64" s="79"/>
      <c r="T64" s="100"/>
      <c r="U64" s="100"/>
      <c r="V64" s="79"/>
      <c r="W64" s="79"/>
      <c r="X64" s="79"/>
      <c r="Y64" s="79"/>
      <c r="Z64" s="79"/>
      <c r="AA64" s="79"/>
      <c r="AB64" s="79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</row>
    <row r="65">
      <c r="A65" s="16" t="str">
        <f t="shared" si="3"/>
        <v/>
      </c>
      <c r="B65" s="44"/>
      <c r="C65" s="44"/>
      <c r="D65" s="85"/>
      <c r="E65" s="47"/>
      <c r="F65" s="89"/>
      <c r="G65" s="16"/>
      <c r="H65" s="99"/>
      <c r="I65" s="70"/>
      <c r="J65" s="71" t="str">
        <f t="array" ref="J65">if(Q65 = 1, iferror(index('Kovats n-alkanes'!G$7:G$40,match(H65,'Kovats n-alkanes'!H$7:H$40,1))),iferror(index('Kovats n-alkanes'!I$7:I$40,match(H65,'Kovats n-alkanes'!J$7:J$40,1))))</f>
        <v/>
      </c>
      <c r="K65" s="71" t="str">
        <f t="shared" si="4"/>
        <v/>
      </c>
      <c r="L65" s="72" t="str">
        <f>if(Q65=1,iferror(100*(J65+(H65-vlookup(J65,'Kovats n-alkanes'!G$7:H$40,2,TRUE))/(vlookup(K65,'Kovats n-alkanes'!G$7:H$40,2,TRUE)-vlookup(J65,'Kovats n-alkanes'!G$7:H$40,2,TRUE))),H65),iferror(100*(J65+(H65-vlookup(J65,'Kovats n-alkanes'!I$7:J$40,2,TRUE))/(vlookup(K65,'Kovats n-alkanes'!I$7:J$40,2,TRUE)-vlookup(J65,'Kovats n-alkanes'!I$7:J$40,2,TRUE))),H65))</f>
        <v/>
      </c>
      <c r="M65" s="44" t="str">
        <f t="array" ref="M65">iferror(index('Kovats n-alkanes'!B$7:B$31,match(I65,'Kovats n-alkanes'!C$7:C$31,1)),"")</f>
        <v/>
      </c>
      <c r="N65" s="44" t="str">
        <f t="shared" si="2"/>
        <v/>
      </c>
      <c r="O65" s="44" t="str">
        <f>iferror(100*(M65+(I65-vlookup(M65,'Kovats n-alkanes'!B$7:C$31,2,TRUE))/(vlookup(N65,'Kovats n-alkanes'!B$7:C$31,2,TRUE)-vlookup(M65,'Kovats n-alkanes'!B$7:C$31,2,TRUE))),I65)</f>
        <v/>
      </c>
      <c r="P65" s="48">
        <v>1.0</v>
      </c>
      <c r="Q65" s="48">
        <v>1.0</v>
      </c>
      <c r="R65" s="79"/>
      <c r="S65" s="79"/>
      <c r="T65" s="100"/>
      <c r="U65" s="100"/>
      <c r="V65" s="79"/>
      <c r="W65" s="79"/>
      <c r="X65" s="79"/>
      <c r="Y65" s="79"/>
      <c r="Z65" s="79"/>
      <c r="AA65" s="79"/>
      <c r="AB65" s="79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</row>
    <row r="66">
      <c r="A66" s="16" t="str">
        <f t="shared" si="3"/>
        <v/>
      </c>
      <c r="B66" s="44"/>
      <c r="D66" s="78"/>
      <c r="H66" s="99"/>
      <c r="I66" s="70"/>
      <c r="J66" s="71" t="str">
        <f t="array" ref="J66">if(Q66 = 1, iferror(index('Kovats n-alkanes'!G$7:G$40,match(H66,'Kovats n-alkanes'!H$7:H$40,1))),iferror(index('Kovats n-alkanes'!I$7:I$40,match(H66,'Kovats n-alkanes'!J$7:J$40,1))))</f>
        <v/>
      </c>
      <c r="K66" s="71" t="str">
        <f t="shared" si="4"/>
        <v/>
      </c>
      <c r="L66" s="72" t="str">
        <f>if(Q66=1,iferror(100*(J66+(H66-vlookup(J66,'Kovats n-alkanes'!G$7:H$40,2,TRUE))/(vlookup(K66,'Kovats n-alkanes'!G$7:H$40,2,TRUE)-vlookup(J66,'Kovats n-alkanes'!G$7:H$40,2,TRUE))),H66),iferror(100*(J66+(H66-vlookup(J66,'Kovats n-alkanes'!I$7:J$40,2,TRUE))/(vlookup(K66,'Kovats n-alkanes'!I$7:J$40,2,TRUE)-vlookup(J66,'Kovats n-alkanes'!I$7:J$40,2,TRUE))),H66))</f>
        <v/>
      </c>
      <c r="M66" s="44" t="str">
        <f t="array" ref="M66">iferror(index('Kovats n-alkanes'!B$7:B$31,match(I66,'Kovats n-alkanes'!C$7:C$31,1)),"")</f>
        <v/>
      </c>
      <c r="N66" s="44" t="str">
        <f t="shared" si="2"/>
        <v/>
      </c>
      <c r="O66" s="44" t="str">
        <f>iferror(100*(M66+(I66-vlookup(M66,'Kovats n-alkanes'!B$7:C$31,2,TRUE))/(vlookup(N66,'Kovats n-alkanes'!B$7:C$31,2,TRUE)-vlookup(M66,'Kovats n-alkanes'!B$7:C$31,2,TRUE))),I66)</f>
        <v/>
      </c>
      <c r="P66" s="48">
        <v>1.0</v>
      </c>
      <c r="Q66" s="48">
        <v>1.0</v>
      </c>
      <c r="R66" s="79"/>
      <c r="S66" s="79"/>
      <c r="T66" s="100"/>
      <c r="U66" s="100"/>
      <c r="V66" s="79"/>
      <c r="W66" s="79"/>
      <c r="X66" s="79"/>
      <c r="Y66" s="79"/>
      <c r="Z66" s="79"/>
      <c r="AA66" s="79"/>
      <c r="AB66" s="79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</row>
    <row r="67">
      <c r="A67" s="16" t="str">
        <f t="shared" si="3"/>
        <v/>
      </c>
      <c r="B67" s="44"/>
      <c r="D67" s="85"/>
      <c r="E67" s="47"/>
      <c r="F67" s="89"/>
      <c r="G67" s="16"/>
      <c r="H67" s="99"/>
      <c r="I67" s="70"/>
      <c r="J67" s="71" t="str">
        <f t="array" ref="J67">if(Q67 = 1, iferror(index('Kovats n-alkanes'!G$7:G$40,match(H67,'Kovats n-alkanes'!H$7:H$40,1))),iferror(index('Kovats n-alkanes'!I$7:I$40,match(H67,'Kovats n-alkanes'!J$7:J$40,1))))</f>
        <v/>
      </c>
      <c r="K67" s="71" t="str">
        <f t="shared" si="4"/>
        <v/>
      </c>
      <c r="L67" s="72" t="str">
        <f>if(Q67=1,iferror(100*(J67+(H67-vlookup(J67,'Kovats n-alkanes'!G$7:H$40,2,TRUE))/(vlookup(K67,'Kovats n-alkanes'!G$7:H$40,2,TRUE)-vlookup(J67,'Kovats n-alkanes'!G$7:H$40,2,TRUE))),H67),iferror(100*(J67+(H67-vlookup(J67,'Kovats n-alkanes'!I$7:J$40,2,TRUE))/(vlookup(K67,'Kovats n-alkanes'!I$7:J$40,2,TRUE)-vlookup(J67,'Kovats n-alkanes'!I$7:J$40,2,TRUE))),H67))</f>
        <v/>
      </c>
      <c r="M67" s="44" t="str">
        <f t="array" ref="M67">iferror(index('Kovats n-alkanes'!B$7:B$31,match(I67,'Kovats n-alkanes'!C$7:C$31,1)),"")</f>
        <v/>
      </c>
      <c r="N67" s="44" t="str">
        <f t="shared" si="2"/>
        <v/>
      </c>
      <c r="O67" s="44" t="str">
        <f>iferror(100*(M67+(I67-vlookup(M67,'Kovats n-alkanes'!B$7:C$31,2,TRUE))/(vlookup(N67,'Kovats n-alkanes'!B$7:C$31,2,TRUE)-vlookup(M67,'Kovats n-alkanes'!B$7:C$31,2,TRUE))),I67)</f>
        <v/>
      </c>
      <c r="P67" s="48">
        <v>1.0</v>
      </c>
      <c r="Q67" s="48">
        <v>1.0</v>
      </c>
      <c r="S67" s="79"/>
      <c r="T67" s="100"/>
      <c r="U67" s="100"/>
      <c r="V67" s="79"/>
      <c r="W67" s="79"/>
      <c r="X67" s="79"/>
      <c r="Y67" s="79"/>
      <c r="Z67" s="79"/>
      <c r="AA67" s="79"/>
      <c r="AB67" s="79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</row>
    <row r="68">
      <c r="A68" s="16" t="str">
        <f t="shared" si="3"/>
        <v/>
      </c>
      <c r="B68" s="44"/>
      <c r="C68" s="44"/>
      <c r="D68" s="85"/>
      <c r="E68" s="47"/>
      <c r="F68" s="89"/>
      <c r="G68" s="16"/>
      <c r="H68" s="99"/>
      <c r="I68" s="70"/>
      <c r="J68" s="71" t="str">
        <f t="array" ref="J68">if(Q68 = 1, iferror(index('Kovats n-alkanes'!G$7:G$40,match(H68,'Kovats n-alkanes'!H$7:H$40,1))),iferror(index('Kovats n-alkanes'!I$7:I$40,match(H68,'Kovats n-alkanes'!J$7:J$40,1))))</f>
        <v/>
      </c>
      <c r="K68" s="71" t="str">
        <f t="shared" si="4"/>
        <v/>
      </c>
      <c r="L68" s="72" t="str">
        <f>if(Q68=1,iferror(100*(J68+(H68-vlookup(J68,'Kovats n-alkanes'!G$7:H$40,2,TRUE))/(vlookup(K68,'Kovats n-alkanes'!G$7:H$40,2,TRUE)-vlookup(J68,'Kovats n-alkanes'!G$7:H$40,2,TRUE))),H68),iferror(100*(J68+(H68-vlookup(J68,'Kovats n-alkanes'!I$7:J$40,2,TRUE))/(vlookup(K68,'Kovats n-alkanes'!I$7:J$40,2,TRUE)-vlookup(J68,'Kovats n-alkanes'!I$7:J$40,2,TRUE))),H68))</f>
        <v/>
      </c>
      <c r="M68" s="44" t="str">
        <f t="array" ref="M68">iferror(index('Kovats n-alkanes'!B$7:B$31,match(I68,'Kovats n-alkanes'!C$7:C$31,1)),"")</f>
        <v/>
      </c>
      <c r="N68" s="44" t="str">
        <f t="shared" si="2"/>
        <v/>
      </c>
      <c r="O68" s="44" t="str">
        <f>iferror(100*(M68+(I68-vlookup(M68,'Kovats n-alkanes'!B$7:C$31,2,TRUE))/(vlookup(N68,'Kovats n-alkanes'!B$7:C$31,2,TRUE)-vlookup(M68,'Kovats n-alkanes'!B$7:C$31,2,TRUE))),I68)</f>
        <v/>
      </c>
      <c r="P68" s="48">
        <v>1.0</v>
      </c>
      <c r="Q68" s="48">
        <v>1.0</v>
      </c>
      <c r="S68" s="79"/>
      <c r="T68" s="100"/>
      <c r="U68" s="100"/>
      <c r="V68" s="79"/>
      <c r="W68" s="79"/>
      <c r="X68" s="79"/>
      <c r="Y68" s="79"/>
      <c r="Z68" s="79"/>
      <c r="AA68" s="79"/>
      <c r="AB68" s="79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</row>
    <row r="69">
      <c r="A69" s="16" t="str">
        <f t="shared" si="3"/>
        <v/>
      </c>
      <c r="B69" s="44"/>
      <c r="C69" s="44"/>
      <c r="D69" s="85"/>
      <c r="E69" s="47"/>
      <c r="F69" s="89"/>
      <c r="G69" s="16"/>
      <c r="H69" s="99"/>
      <c r="I69" s="70"/>
      <c r="J69" s="71" t="str">
        <f t="array" ref="J69">if(Q69 = 1, iferror(index('Kovats n-alkanes'!G$7:G$40,match(H69,'Kovats n-alkanes'!H$7:H$40,1))),iferror(index('Kovats n-alkanes'!I$7:I$40,match(H69,'Kovats n-alkanes'!J$7:J$40,1))))</f>
        <v/>
      </c>
      <c r="K69" s="71" t="str">
        <f t="shared" si="4"/>
        <v/>
      </c>
      <c r="L69" s="72" t="str">
        <f>if(Q69=1,iferror(100*(J69+(H69-vlookup(J69,'Kovats n-alkanes'!G$7:H$40,2,TRUE))/(vlookup(K69,'Kovats n-alkanes'!G$7:H$40,2,TRUE)-vlookup(J69,'Kovats n-alkanes'!G$7:H$40,2,TRUE))),H69),iferror(100*(J69+(H69-vlookup(J69,'Kovats n-alkanes'!I$7:J$40,2,TRUE))/(vlookup(K69,'Kovats n-alkanes'!I$7:J$40,2,TRUE)-vlookup(J69,'Kovats n-alkanes'!I$7:J$40,2,TRUE))),H69))</f>
        <v/>
      </c>
      <c r="M69" s="44" t="str">
        <f t="array" ref="M69">iferror(index('Kovats n-alkanes'!B$7:B$31,match(I69,'Kovats n-alkanes'!C$7:C$31,1)),"")</f>
        <v/>
      </c>
      <c r="N69" s="44" t="str">
        <f t="shared" si="2"/>
        <v/>
      </c>
      <c r="O69" s="44" t="str">
        <f>iferror(100*(M69+(I69-vlookup(M69,'Kovats n-alkanes'!B$7:C$31,2,TRUE))/(vlookup(N69,'Kovats n-alkanes'!B$7:C$31,2,TRUE)-vlookup(M69,'Kovats n-alkanes'!B$7:C$31,2,TRUE))),I69)</f>
        <v/>
      </c>
      <c r="P69" s="48">
        <v>1.0</v>
      </c>
      <c r="Q69" s="48">
        <v>1.0</v>
      </c>
      <c r="R69" s="79"/>
      <c r="S69" s="79"/>
      <c r="T69" s="100"/>
      <c r="U69" s="100"/>
      <c r="V69" s="79"/>
      <c r="W69" s="79"/>
      <c r="X69" s="79"/>
      <c r="Y69" s="79"/>
      <c r="Z69" s="79"/>
      <c r="AA69" s="79"/>
      <c r="AB69" s="79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</row>
    <row r="70">
      <c r="A70" s="16" t="str">
        <f t="shared" si="3"/>
        <v/>
      </c>
      <c r="B70" s="44"/>
      <c r="C70" s="44"/>
      <c r="D70" s="85"/>
      <c r="E70" s="47"/>
      <c r="F70" s="89"/>
      <c r="G70" s="16"/>
      <c r="H70" s="99"/>
      <c r="I70" s="70"/>
      <c r="J70" s="71" t="str">
        <f t="array" ref="J70">if(Q70 = 1, iferror(index('Kovats n-alkanes'!G$7:G$40,match(H70,'Kovats n-alkanes'!H$7:H$40,1))),iferror(index('Kovats n-alkanes'!I$7:I$40,match(H70,'Kovats n-alkanes'!J$7:J$40,1))))</f>
        <v/>
      </c>
      <c r="K70" s="71" t="str">
        <f t="shared" si="4"/>
        <v/>
      </c>
      <c r="L70" s="72" t="str">
        <f>if(Q70=1,iferror(100*(J70+(H70-vlookup(J70,'Kovats n-alkanes'!G$7:H$40,2,TRUE))/(vlookup(K70,'Kovats n-alkanes'!G$7:H$40,2,TRUE)-vlookup(J70,'Kovats n-alkanes'!G$7:H$40,2,TRUE))),H70),iferror(100*(J70+(H70-vlookup(J70,'Kovats n-alkanes'!I$7:J$40,2,TRUE))/(vlookup(K70,'Kovats n-alkanes'!I$7:J$40,2,TRUE)-vlookup(J70,'Kovats n-alkanes'!I$7:J$40,2,TRUE))),H70))</f>
        <v/>
      </c>
      <c r="M70" s="44" t="str">
        <f t="array" ref="M70">iferror(index('Kovats n-alkanes'!B$7:B$31,match(I70,'Kovats n-alkanes'!C$7:C$31,1)),"")</f>
        <v/>
      </c>
      <c r="N70" s="44" t="str">
        <f t="shared" si="2"/>
        <v/>
      </c>
      <c r="O70" s="44" t="str">
        <f>iferror(100*(M70+(I70-vlookup(M70,'Kovats n-alkanes'!B$7:C$31,2,TRUE))/(vlookup(N70,'Kovats n-alkanes'!B$7:C$31,2,TRUE)-vlookup(M70,'Kovats n-alkanes'!B$7:C$31,2,TRUE))),I70)</f>
        <v/>
      </c>
      <c r="P70" s="48">
        <v>1.0</v>
      </c>
      <c r="Q70" s="48">
        <v>1.0</v>
      </c>
      <c r="R70" s="79"/>
      <c r="S70" s="79"/>
      <c r="T70" s="100"/>
      <c r="U70" s="100"/>
      <c r="V70" s="79"/>
      <c r="W70" s="79"/>
      <c r="X70" s="79"/>
      <c r="Y70" s="79"/>
      <c r="Z70" s="79"/>
      <c r="AA70" s="79"/>
      <c r="AB70" s="79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</row>
    <row r="71">
      <c r="A71" s="16" t="str">
        <f t="shared" si="3"/>
        <v/>
      </c>
      <c r="D71" s="101"/>
      <c r="F71" s="102"/>
      <c r="H71" s="99"/>
      <c r="I71" s="70"/>
      <c r="J71" s="71" t="str">
        <f t="array" ref="J71">if(Q71 = 1, iferror(index('Kovats n-alkanes'!G$7:G$40,match(H71,'Kovats n-alkanes'!H$7:H$40,1))),iferror(index('Kovats n-alkanes'!I$7:I$40,match(H71,'Kovats n-alkanes'!J$7:J$40,1))))</f>
        <v/>
      </c>
      <c r="K71" s="71" t="str">
        <f t="shared" si="4"/>
        <v/>
      </c>
      <c r="L71" s="72" t="str">
        <f>if(Q71=1,iferror(100*(J71+(H71-vlookup(J71,'Kovats n-alkanes'!G$7:H$40,2,TRUE))/(vlookup(K71,'Kovats n-alkanes'!G$7:H$40,2,TRUE)-vlookup(J71,'Kovats n-alkanes'!G$7:H$40,2,TRUE))),H71),iferror(100*(J71+(H71-vlookup(J71,'Kovats n-alkanes'!I$7:J$40,2,TRUE))/(vlookup(K71,'Kovats n-alkanes'!I$7:J$40,2,TRUE)-vlookup(J71,'Kovats n-alkanes'!I$7:J$40,2,TRUE))),H71))</f>
        <v/>
      </c>
      <c r="M71" s="44" t="str">
        <f t="array" ref="M71">iferror(index('Kovats n-alkanes'!B$7:B$31,match(I71,'Kovats n-alkanes'!C$7:C$31,1)),"")</f>
        <v/>
      </c>
      <c r="N71" s="44" t="str">
        <f t="shared" si="2"/>
        <v/>
      </c>
      <c r="O71" s="44" t="str">
        <f>iferror(100*(M71+(I71-vlookup(M71,'Kovats n-alkanes'!B$7:C$31,2,TRUE))/(vlookup(N71,'Kovats n-alkanes'!B$7:C$31,2,TRUE)-vlookup(M71,'Kovats n-alkanes'!B$7:C$31,2,TRUE))),I71)</f>
        <v/>
      </c>
      <c r="P71" s="48">
        <v>1.0</v>
      </c>
      <c r="Q71" s="48">
        <v>1.0</v>
      </c>
      <c r="R71" s="79"/>
      <c r="S71" s="79"/>
      <c r="T71" s="100"/>
      <c r="U71" s="100"/>
      <c r="V71" s="79"/>
      <c r="W71" s="79"/>
      <c r="X71" s="79"/>
      <c r="Y71" s="79"/>
      <c r="Z71" s="79"/>
      <c r="AA71" s="79"/>
      <c r="AB71" s="79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</row>
    <row r="72">
      <c r="A72" s="16" t="str">
        <f t="shared" si="3"/>
        <v/>
      </c>
      <c r="D72" s="101"/>
      <c r="F72" s="102"/>
      <c r="H72" s="99"/>
      <c r="I72" s="70"/>
      <c r="J72" s="71" t="str">
        <f t="array" ref="J72">if(Q72 = 1, iferror(index('Kovats n-alkanes'!G$7:G$40,match(H72,'Kovats n-alkanes'!H$7:H$40,1))),iferror(index('Kovats n-alkanes'!I$7:I$40,match(H72,'Kovats n-alkanes'!J$7:J$40,1))))</f>
        <v/>
      </c>
      <c r="K72" s="71" t="str">
        <f t="shared" si="4"/>
        <v/>
      </c>
      <c r="L72" s="72" t="str">
        <f>if(Q72=1,iferror(100*(J72+(H72-vlookup(J72,'Kovats n-alkanes'!G$7:H$40,2,TRUE))/(vlookup(K72,'Kovats n-alkanes'!G$7:H$40,2,TRUE)-vlookup(J72,'Kovats n-alkanes'!G$7:H$40,2,TRUE))),H72),iferror(100*(J72+(H72-vlookup(J72,'Kovats n-alkanes'!I$7:J$40,2,TRUE))/(vlookup(K72,'Kovats n-alkanes'!I$7:J$40,2,TRUE)-vlookup(J72,'Kovats n-alkanes'!I$7:J$40,2,TRUE))),H72))</f>
        <v/>
      </c>
      <c r="M72" s="44" t="str">
        <f t="array" ref="M72">iferror(index('Kovats n-alkanes'!B$7:B$31,match(I72,'Kovats n-alkanes'!C$7:C$31,1)),"")</f>
        <v/>
      </c>
      <c r="N72" s="44" t="str">
        <f t="shared" si="2"/>
        <v/>
      </c>
      <c r="O72" s="44" t="str">
        <f>iferror(100*(M72+(I72-vlookup(M72,'Kovats n-alkanes'!B$7:C$31,2,TRUE))/(vlookup(N72,'Kovats n-alkanes'!B$7:C$31,2,TRUE)-vlookup(M72,'Kovats n-alkanes'!B$7:C$31,2,TRUE))),I72)</f>
        <v/>
      </c>
      <c r="P72" s="48">
        <v>1.0</v>
      </c>
      <c r="Q72" s="48">
        <v>1.0</v>
      </c>
      <c r="R72" s="79"/>
      <c r="S72" s="79"/>
      <c r="T72" s="100"/>
      <c r="U72" s="100"/>
      <c r="V72" s="79"/>
      <c r="W72" s="79"/>
      <c r="X72" s="79"/>
      <c r="Y72" s="79"/>
      <c r="Z72" s="79"/>
      <c r="AA72" s="79"/>
      <c r="AB72" s="79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</row>
    <row r="73">
      <c r="A73" s="16" t="str">
        <f t="shared" si="3"/>
        <v/>
      </c>
      <c r="D73" s="101"/>
      <c r="F73" s="102"/>
      <c r="H73" s="99"/>
      <c r="I73" s="70"/>
      <c r="J73" s="71" t="str">
        <f t="array" ref="J73">if(Q73 = 1, iferror(index('Kovats n-alkanes'!G$7:G$40,match(H73,'Kovats n-alkanes'!H$7:H$40,1))),iferror(index('Kovats n-alkanes'!I$7:I$40,match(H73,'Kovats n-alkanes'!J$7:J$40,1))))</f>
        <v/>
      </c>
      <c r="K73" s="71" t="str">
        <f t="shared" si="4"/>
        <v/>
      </c>
      <c r="L73" s="72" t="str">
        <f>if(Q73=1,iferror(100*(J73+(H73-vlookup(J73,'Kovats n-alkanes'!G$7:H$40,2,TRUE))/(vlookup(K73,'Kovats n-alkanes'!G$7:H$40,2,TRUE)-vlookup(J73,'Kovats n-alkanes'!G$7:H$40,2,TRUE))),H73),iferror(100*(J73+(H73-vlookup(J73,'Kovats n-alkanes'!I$7:J$40,2,TRUE))/(vlookup(K73,'Kovats n-alkanes'!I$7:J$40,2,TRUE)-vlookup(J73,'Kovats n-alkanes'!I$7:J$40,2,TRUE))),H73))</f>
        <v/>
      </c>
      <c r="M73" s="44" t="str">
        <f t="array" ref="M73">iferror(index('Kovats n-alkanes'!B$7:B$31,match(I73,'Kovats n-alkanes'!C$7:C$31,1)),"")</f>
        <v/>
      </c>
      <c r="N73" s="44" t="str">
        <f t="shared" si="2"/>
        <v/>
      </c>
      <c r="O73" s="44" t="str">
        <f>iferror(100*(M73+(I73-vlookup(M73,'Kovats n-alkanes'!B$7:C$31,2,TRUE))/(vlookup(N73,'Kovats n-alkanes'!B$7:C$31,2,TRUE)-vlookup(M73,'Kovats n-alkanes'!B$7:C$31,2,TRUE))),I73)</f>
        <v/>
      </c>
      <c r="P73" s="48">
        <v>1.0</v>
      </c>
      <c r="Q73" s="48">
        <v>1.0</v>
      </c>
      <c r="R73" s="79"/>
      <c r="S73" s="79"/>
      <c r="T73" s="100"/>
      <c r="U73" s="100"/>
      <c r="V73" s="79"/>
      <c r="W73" s="79"/>
      <c r="X73" s="79"/>
      <c r="Y73" s="79"/>
      <c r="Z73" s="79"/>
      <c r="AA73" s="79"/>
      <c r="AB73" s="79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</row>
    <row r="74">
      <c r="A74" s="16" t="str">
        <f t="shared" si="3"/>
        <v/>
      </c>
      <c r="D74" s="101"/>
      <c r="F74" s="102"/>
      <c r="H74" s="99"/>
      <c r="I74" s="70"/>
      <c r="J74" s="71" t="str">
        <f t="array" ref="J74">if(Q74 = 1, iferror(index('Kovats n-alkanes'!G$7:G$40,match(H74,'Kovats n-alkanes'!H$7:H$40,1))),iferror(index('Kovats n-alkanes'!I$7:I$40,match(H74,'Kovats n-alkanes'!J$7:J$40,1))))</f>
        <v/>
      </c>
      <c r="K74" s="71" t="str">
        <f t="shared" si="4"/>
        <v/>
      </c>
      <c r="L74" s="72" t="str">
        <f>if(Q74=1,iferror(100*(J74+(H74-vlookup(J74,'Kovats n-alkanes'!G$7:H$40,2,TRUE))/(vlookup(K74,'Kovats n-alkanes'!G$7:H$40,2,TRUE)-vlookup(J74,'Kovats n-alkanes'!G$7:H$40,2,TRUE))),H74),iferror(100*(J74+(H74-vlookup(J74,'Kovats n-alkanes'!I$7:J$40,2,TRUE))/(vlookup(K74,'Kovats n-alkanes'!I$7:J$40,2,TRUE)-vlookup(J74,'Kovats n-alkanes'!I$7:J$40,2,TRUE))),H74))</f>
        <v/>
      </c>
      <c r="M74" s="44" t="str">
        <f t="array" ref="M74">iferror(index('Kovats n-alkanes'!B$7:B$31,match(I74,'Kovats n-alkanes'!C$7:C$31,1)),"")</f>
        <v/>
      </c>
      <c r="N74" s="44" t="str">
        <f t="shared" si="2"/>
        <v/>
      </c>
      <c r="O74" s="44" t="str">
        <f>iferror(100*(M74+(I74-vlookup(M74,'Kovats n-alkanes'!B$7:C$31,2,TRUE))/(vlookup(N74,'Kovats n-alkanes'!B$7:C$31,2,TRUE)-vlookup(M74,'Kovats n-alkanes'!B$7:C$31,2,TRUE))),I74)</f>
        <v/>
      </c>
      <c r="P74" s="48">
        <v>1.0</v>
      </c>
      <c r="Q74" s="48">
        <v>1.0</v>
      </c>
      <c r="R74" s="79"/>
      <c r="S74" s="79"/>
      <c r="T74" s="100"/>
      <c r="U74" s="100"/>
      <c r="V74" s="79"/>
      <c r="W74" s="79"/>
      <c r="X74" s="79"/>
      <c r="Y74" s="79"/>
      <c r="Z74" s="79"/>
      <c r="AA74" s="79"/>
      <c r="AB74" s="79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</row>
    <row r="75">
      <c r="A75" s="16" t="str">
        <f t="shared" si="3"/>
        <v/>
      </c>
      <c r="D75" s="101"/>
      <c r="F75" s="102"/>
      <c r="H75" s="99"/>
      <c r="I75" s="70"/>
      <c r="J75" s="71" t="str">
        <f t="array" ref="J75">if(Q75 = 1, iferror(index('Kovats n-alkanes'!G$7:G$40,match(H75,'Kovats n-alkanes'!H$7:H$40,1))),iferror(index('Kovats n-alkanes'!I$7:I$40,match(H75,'Kovats n-alkanes'!J$7:J$40,1))))</f>
        <v/>
      </c>
      <c r="K75" s="71" t="str">
        <f t="shared" si="4"/>
        <v/>
      </c>
      <c r="L75" s="72" t="str">
        <f>if(Q75=1,iferror(100*(J75+(H75-vlookup(J75,'Kovats n-alkanes'!G$7:H$40,2,TRUE))/(vlookup(K75,'Kovats n-alkanes'!G$7:H$40,2,TRUE)-vlookup(J75,'Kovats n-alkanes'!G$7:H$40,2,TRUE))),H75),iferror(100*(J75+(H75-vlookup(J75,'Kovats n-alkanes'!I$7:J$40,2,TRUE))/(vlookup(K75,'Kovats n-alkanes'!I$7:J$40,2,TRUE)-vlookup(J75,'Kovats n-alkanes'!I$7:J$40,2,TRUE))),H75))</f>
        <v/>
      </c>
      <c r="M75" s="44" t="str">
        <f t="array" ref="M75">iferror(index('Kovats n-alkanes'!B$7:B$31,match(I75,'Kovats n-alkanes'!C$7:C$31,1)),"")</f>
        <v/>
      </c>
      <c r="N75" s="44" t="str">
        <f t="shared" si="2"/>
        <v/>
      </c>
      <c r="O75" s="44" t="str">
        <f>iferror(100*(M75+(I75-vlookup(M75,'Kovats n-alkanes'!B$7:C$31,2,TRUE))/(vlookup(N75,'Kovats n-alkanes'!B$7:C$31,2,TRUE)-vlookup(M75,'Kovats n-alkanes'!B$7:C$31,2,TRUE))),I75)</f>
        <v/>
      </c>
      <c r="P75" s="48">
        <v>1.0</v>
      </c>
      <c r="Q75" s="48">
        <v>1.0</v>
      </c>
      <c r="R75" s="79"/>
      <c r="S75" s="79"/>
      <c r="T75" s="100"/>
      <c r="U75" s="100"/>
      <c r="V75" s="79"/>
      <c r="W75" s="79"/>
      <c r="X75" s="79"/>
      <c r="Y75" s="79"/>
      <c r="Z75" s="79"/>
      <c r="AA75" s="79"/>
      <c r="AB75" s="79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</row>
    <row r="76">
      <c r="A76" s="16" t="str">
        <f t="shared" si="3"/>
        <v/>
      </c>
      <c r="D76" s="101"/>
      <c r="F76" s="102"/>
      <c r="H76" s="99"/>
      <c r="I76" s="70"/>
      <c r="J76" s="71" t="str">
        <f t="array" ref="J76">if(Q76 = 1, iferror(index('Kovats n-alkanes'!G$7:G$40,match(H76,'Kovats n-alkanes'!H$7:H$40,1))),iferror(index('Kovats n-alkanes'!I$7:I$40,match(H76,'Kovats n-alkanes'!J$7:J$40,1))))</f>
        <v/>
      </c>
      <c r="K76" s="71" t="str">
        <f t="shared" si="4"/>
        <v/>
      </c>
      <c r="L76" s="72" t="str">
        <f>if(Q76=1,iferror(100*(J76+(H76-vlookup(J76,'Kovats n-alkanes'!G$7:H$40,2,TRUE))/(vlookup(K76,'Kovats n-alkanes'!G$7:H$40,2,TRUE)-vlookup(J76,'Kovats n-alkanes'!G$7:H$40,2,TRUE))),H76),iferror(100*(J76+(H76-vlookup(J76,'Kovats n-alkanes'!I$7:J$40,2,TRUE))/(vlookup(K76,'Kovats n-alkanes'!I$7:J$40,2,TRUE)-vlookup(J76,'Kovats n-alkanes'!I$7:J$40,2,TRUE))),H76))</f>
        <v/>
      </c>
      <c r="M76" s="44" t="str">
        <f t="array" ref="M76">iferror(index('Kovats n-alkanes'!B$7:B$31,match(I76,'Kovats n-alkanes'!C$7:C$31,1)),"")</f>
        <v/>
      </c>
      <c r="N76" s="44" t="str">
        <f t="shared" si="2"/>
        <v/>
      </c>
      <c r="O76" s="44" t="str">
        <f>iferror(100*(M76+(I76-vlookup(M76,'Kovats n-alkanes'!B$7:C$31,2,TRUE))/(vlookup(N76,'Kovats n-alkanes'!B$7:C$31,2,TRUE)-vlookup(M76,'Kovats n-alkanes'!B$7:C$31,2,TRUE))),I76)</f>
        <v/>
      </c>
      <c r="P76" s="48">
        <v>1.0</v>
      </c>
      <c r="Q76" s="48">
        <v>1.0</v>
      </c>
      <c r="R76" s="79"/>
      <c r="S76" s="79"/>
      <c r="T76" s="100"/>
      <c r="U76" s="100"/>
      <c r="V76" s="79"/>
      <c r="W76" s="79"/>
      <c r="X76" s="79"/>
      <c r="Y76" s="79"/>
      <c r="Z76" s="79"/>
      <c r="AA76" s="79"/>
      <c r="AB76" s="79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</row>
    <row r="77">
      <c r="A77" s="16" t="str">
        <f t="shared" si="3"/>
        <v/>
      </c>
      <c r="D77" s="101"/>
      <c r="F77" s="102"/>
      <c r="H77" s="99"/>
      <c r="I77" s="70"/>
      <c r="J77" s="71" t="str">
        <f t="array" ref="J77">if(Q77 = 1, iferror(index('Kovats n-alkanes'!G$7:G$40,match(H77,'Kovats n-alkanes'!H$7:H$40,1))),iferror(index('Kovats n-alkanes'!I$7:I$40,match(H77,'Kovats n-alkanes'!J$7:J$40,1))))</f>
        <v/>
      </c>
      <c r="K77" s="71" t="str">
        <f t="shared" si="4"/>
        <v/>
      </c>
      <c r="L77" s="72" t="str">
        <f>if(Q77=1,iferror(100*(J77+(H77-vlookup(J77,'Kovats n-alkanes'!G$7:H$40,2,TRUE))/(vlookup(K77,'Kovats n-alkanes'!G$7:H$40,2,TRUE)-vlookup(J77,'Kovats n-alkanes'!G$7:H$40,2,TRUE))),H77),iferror(100*(J77+(H77-vlookup(J77,'Kovats n-alkanes'!I$7:J$40,2,TRUE))/(vlookup(K77,'Kovats n-alkanes'!I$7:J$40,2,TRUE)-vlookup(J77,'Kovats n-alkanes'!I$7:J$40,2,TRUE))),H77))</f>
        <v/>
      </c>
      <c r="M77" s="44" t="str">
        <f t="array" ref="M77">iferror(index('Kovats n-alkanes'!B$7:B$31,match(I77,'Kovats n-alkanes'!C$7:C$31,1)),"")</f>
        <v/>
      </c>
      <c r="N77" s="44" t="str">
        <f t="shared" si="2"/>
        <v/>
      </c>
      <c r="O77" s="44" t="str">
        <f>iferror(100*(M77+(I77-vlookup(M77,'Kovats n-alkanes'!B$7:C$31,2,TRUE))/(vlookup(N77,'Kovats n-alkanes'!B$7:C$31,2,TRUE)-vlookup(M77,'Kovats n-alkanes'!B$7:C$31,2,TRUE))),I77)</f>
        <v/>
      </c>
      <c r="P77" s="48">
        <v>1.0</v>
      </c>
      <c r="Q77" s="48">
        <v>1.0</v>
      </c>
      <c r="R77" s="79"/>
      <c r="S77" s="79"/>
      <c r="T77" s="100"/>
      <c r="U77" s="100"/>
      <c r="V77" s="79"/>
      <c r="W77" s="79"/>
      <c r="X77" s="79"/>
      <c r="Y77" s="79"/>
      <c r="Z77" s="79"/>
      <c r="AA77" s="79"/>
      <c r="AB77" s="79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</row>
    <row r="78">
      <c r="A78" s="16" t="str">
        <f t="shared" si="3"/>
        <v/>
      </c>
      <c r="D78" s="101"/>
      <c r="F78" s="102"/>
      <c r="H78" s="103"/>
      <c r="I78" s="104"/>
      <c r="J78" s="71" t="str">
        <f t="array" ref="J78">if(Q78 = 1, iferror(index('Kovats n-alkanes'!G$7:G$40,match(H78,'Kovats n-alkanes'!H$7:H$40,1))),iferror(index('Kovats n-alkanes'!I$7:I$40,match(H78,'Kovats n-alkanes'!J$7:J$40,1))))</f>
        <v/>
      </c>
      <c r="K78" s="71" t="str">
        <f t="shared" si="4"/>
        <v/>
      </c>
      <c r="L78" s="72" t="str">
        <f>if(Q78=1,iferror(100*(J78+(H78-vlookup(J78,'Kovats n-alkanes'!G$7:H$40,2,TRUE))/(vlookup(K78,'Kovats n-alkanes'!G$7:H$40,2,TRUE)-vlookup(J78,'Kovats n-alkanes'!G$7:H$40,2,TRUE))),H78),iferror(100*(J78+(H78-vlookup(J78,'Kovats n-alkanes'!I$7:J$40,2,TRUE))/(vlookup(K78,'Kovats n-alkanes'!I$7:J$40,2,TRUE)-vlookup(J78,'Kovats n-alkanes'!I$7:J$40,2,TRUE))),H78))</f>
        <v/>
      </c>
      <c r="M78" s="44" t="str">
        <f t="array" ref="M78">iferror(index('Kovats n-alkanes'!B$7:B$31,match(I78,'Kovats n-alkanes'!C$7:C$31,1)),"")</f>
        <v/>
      </c>
      <c r="N78" s="44" t="str">
        <f t="shared" si="2"/>
        <v/>
      </c>
      <c r="O78" s="44" t="str">
        <f>iferror(100*(M78+(I78-vlookup(M78,'Kovats n-alkanes'!B$7:C$31,2,TRUE))/(vlookup(N78,'Kovats n-alkanes'!B$7:C$31,2,TRUE)-vlookup(M78,'Kovats n-alkanes'!B$7:C$31,2,TRUE))),I78)</f>
        <v/>
      </c>
      <c r="P78" s="48">
        <v>1.0</v>
      </c>
      <c r="Q78" s="48">
        <v>1.0</v>
      </c>
      <c r="R78" s="79"/>
      <c r="S78" s="79"/>
      <c r="T78" s="100"/>
      <c r="U78" s="100"/>
      <c r="V78" s="79"/>
      <c r="W78" s="79"/>
      <c r="X78" s="79"/>
      <c r="Y78" s="79"/>
      <c r="Z78" s="79"/>
      <c r="AA78" s="79"/>
      <c r="AB78" s="79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</row>
    <row r="79">
      <c r="A79" s="16" t="str">
        <f t="shared" si="3"/>
        <v/>
      </c>
      <c r="D79" s="101"/>
      <c r="F79" s="102"/>
      <c r="H79" s="99"/>
      <c r="I79" s="70"/>
      <c r="J79" s="71" t="str">
        <f t="array" ref="J79">if(Q79 = 1, iferror(index('Kovats n-alkanes'!G$7:G$40,match(H79,'Kovats n-alkanes'!H$7:H$40,1))),iferror(index('Kovats n-alkanes'!I$7:I$40,match(H79,'Kovats n-alkanes'!J$7:J$40,1))))</f>
        <v/>
      </c>
      <c r="K79" s="71" t="str">
        <f t="shared" si="4"/>
        <v/>
      </c>
      <c r="L79" s="72" t="str">
        <f>if(Q79=1,iferror(100*(J79+(H79-vlookup(J79,'Kovats n-alkanes'!G$7:H$40,2,TRUE))/(vlookup(K79,'Kovats n-alkanes'!G$7:H$40,2,TRUE)-vlookup(J79,'Kovats n-alkanes'!G$7:H$40,2,TRUE))),H79),iferror(100*(J79+(H79-vlookup(J79,'Kovats n-alkanes'!I$7:J$40,2,TRUE))/(vlookup(K79,'Kovats n-alkanes'!I$7:J$40,2,TRUE)-vlookup(J79,'Kovats n-alkanes'!I$7:J$40,2,TRUE))),H79))</f>
        <v/>
      </c>
      <c r="M79" s="44" t="str">
        <f t="array" ref="M79">iferror(index('Kovats n-alkanes'!B$7:B$31,match(I79,'Kovats n-alkanes'!C$7:C$31,1)),"")</f>
        <v/>
      </c>
      <c r="N79" s="44" t="str">
        <f t="shared" si="2"/>
        <v/>
      </c>
      <c r="O79" s="44" t="str">
        <f>iferror(100*(M79+(I79-vlookup(M79,'Kovats n-alkanes'!B$7:C$31,2,TRUE))/(vlookup(N79,'Kovats n-alkanes'!B$7:C$31,2,TRUE)-vlookup(M79,'Kovats n-alkanes'!B$7:C$31,2,TRUE))),I79)</f>
        <v/>
      </c>
      <c r="P79" s="48">
        <v>1.0</v>
      </c>
      <c r="Q79" s="48">
        <v>1.0</v>
      </c>
      <c r="R79" s="79"/>
      <c r="S79" s="79"/>
      <c r="T79" s="100"/>
      <c r="U79" s="100"/>
      <c r="V79" s="79"/>
      <c r="W79" s="79"/>
      <c r="X79" s="79"/>
      <c r="Y79" s="79"/>
      <c r="Z79" s="79"/>
      <c r="AA79" s="79"/>
      <c r="AB79" s="79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</row>
    <row r="80">
      <c r="A80" s="16" t="str">
        <f t="shared" si="3"/>
        <v/>
      </c>
      <c r="D80" s="101"/>
      <c r="F80" s="102"/>
      <c r="H80" s="99"/>
      <c r="I80" s="70"/>
      <c r="J80" s="71" t="str">
        <f t="array" ref="J80">if(Q80 = 1, iferror(index('Kovats n-alkanes'!G$7:G$40,match(H80,'Kovats n-alkanes'!H$7:H$40,1))),iferror(index('Kovats n-alkanes'!I$7:I$40,match(H80,'Kovats n-alkanes'!J$7:J$40,1))))</f>
        <v/>
      </c>
      <c r="K80" s="71" t="str">
        <f t="shared" si="4"/>
        <v/>
      </c>
      <c r="L80" s="72" t="str">
        <f>if(Q80=1,iferror(100*(J80+(H80-vlookup(J80,'Kovats n-alkanes'!G$7:H$40,2,TRUE))/(vlookup(K80,'Kovats n-alkanes'!G$7:H$40,2,TRUE)-vlookup(J80,'Kovats n-alkanes'!G$7:H$40,2,TRUE))),H80),iferror(100*(J80+(H80-vlookup(J80,'Kovats n-alkanes'!I$7:J$40,2,TRUE))/(vlookup(K80,'Kovats n-alkanes'!I$7:J$40,2,TRUE)-vlookup(J80,'Kovats n-alkanes'!I$7:J$40,2,TRUE))),H80))</f>
        <v/>
      </c>
      <c r="M80" s="44" t="str">
        <f t="array" ref="M80">iferror(index('Kovats n-alkanes'!B$7:B$31,match(I80,'Kovats n-alkanes'!C$7:C$31,1)),"")</f>
        <v/>
      </c>
      <c r="N80" s="44" t="str">
        <f t="shared" si="2"/>
        <v/>
      </c>
      <c r="O80" s="44" t="str">
        <f>iferror(100*(M80+(I80-vlookup(M80,'Kovats n-alkanes'!B$7:C$31,2,TRUE))/(vlookup(N80,'Kovats n-alkanes'!B$7:C$31,2,TRUE)-vlookup(M80,'Kovats n-alkanes'!B$7:C$31,2,TRUE))),I80)</f>
        <v/>
      </c>
      <c r="P80" s="48">
        <v>1.0</v>
      </c>
      <c r="Q80" s="48">
        <v>1.0</v>
      </c>
      <c r="R80" s="79"/>
      <c r="S80" s="79"/>
      <c r="T80" s="100"/>
      <c r="U80" s="100"/>
      <c r="V80" s="79"/>
      <c r="W80" s="79"/>
      <c r="X80" s="79"/>
      <c r="Y80" s="79"/>
      <c r="Z80" s="79"/>
      <c r="AA80" s="79"/>
      <c r="AB80" s="79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</row>
    <row r="81">
      <c r="A81" s="16" t="str">
        <f t="shared" si="3"/>
        <v/>
      </c>
      <c r="D81" s="101"/>
      <c r="F81" s="102"/>
      <c r="H81" s="99"/>
      <c r="I81" s="70"/>
      <c r="J81" s="71" t="str">
        <f t="array" ref="J81">if(Q81 = 1, iferror(index('Kovats n-alkanes'!G$7:G$40,match(H81,'Kovats n-alkanes'!H$7:H$40,1))),iferror(index('Kovats n-alkanes'!I$7:I$40,match(H81,'Kovats n-alkanes'!J$7:J$40,1))))</f>
        <v/>
      </c>
      <c r="K81" s="71" t="str">
        <f t="shared" si="4"/>
        <v/>
      </c>
      <c r="L81" s="72" t="str">
        <f>if(Q81=1,iferror(100*(J81+(H81-vlookup(J81,'Kovats n-alkanes'!G$7:H$40,2,TRUE))/(vlookup(K81,'Kovats n-alkanes'!G$7:H$40,2,TRUE)-vlookup(J81,'Kovats n-alkanes'!G$7:H$40,2,TRUE))),H81),iferror(100*(J81+(H81-vlookup(J81,'Kovats n-alkanes'!I$7:J$40,2,TRUE))/(vlookup(K81,'Kovats n-alkanes'!I$7:J$40,2,TRUE)-vlookup(J81,'Kovats n-alkanes'!I$7:J$40,2,TRUE))),H81))</f>
        <v/>
      </c>
      <c r="M81" s="44" t="str">
        <f t="array" ref="M81">iferror(index('Kovats n-alkanes'!B$7:B$31,match(I81,'Kovats n-alkanes'!C$7:C$31,1)),"")</f>
        <v/>
      </c>
      <c r="N81" s="44" t="str">
        <f t="shared" si="2"/>
        <v/>
      </c>
      <c r="O81" s="44" t="str">
        <f>iferror(100*(M81+(I81-vlookup(M81,'Kovats n-alkanes'!B$7:C$31,2,TRUE))/(vlookup(N81,'Kovats n-alkanes'!B$7:C$31,2,TRUE)-vlookup(M81,'Kovats n-alkanes'!B$7:C$31,2,TRUE))),I81)</f>
        <v/>
      </c>
      <c r="P81" s="48">
        <v>1.0</v>
      </c>
      <c r="Q81" s="48">
        <v>1.0</v>
      </c>
      <c r="R81" s="79"/>
      <c r="S81" s="79"/>
      <c r="T81" s="100"/>
      <c r="U81" s="100"/>
      <c r="V81" s="79"/>
      <c r="W81" s="79"/>
      <c r="X81" s="79"/>
      <c r="Y81" s="79"/>
      <c r="Z81" s="79"/>
      <c r="AA81" s="79"/>
      <c r="AB81" s="79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</row>
    <row r="82">
      <c r="A82" s="16" t="str">
        <f t="shared" si="3"/>
        <v/>
      </c>
      <c r="D82" s="101"/>
      <c r="F82" s="102"/>
      <c r="H82" s="99"/>
      <c r="I82" s="70"/>
      <c r="J82" s="71" t="str">
        <f t="array" ref="J82">if(Q82 = 1, iferror(index('Kovats n-alkanes'!G$7:G$40,match(H82,'Kovats n-alkanes'!H$7:H$40,1))),iferror(index('Kovats n-alkanes'!I$7:I$40,match(H82,'Kovats n-alkanes'!J$7:J$40,1))))</f>
        <v/>
      </c>
      <c r="K82" s="71" t="str">
        <f t="shared" si="4"/>
        <v/>
      </c>
      <c r="L82" s="72" t="str">
        <f>if(Q82=1,iferror(100*(J82+(H82-vlookup(J82,'Kovats n-alkanes'!G$7:H$40,2,TRUE))/(vlookup(K82,'Kovats n-alkanes'!G$7:H$40,2,TRUE)-vlookup(J82,'Kovats n-alkanes'!G$7:H$40,2,TRUE))),H82),iferror(100*(J82+(H82-vlookup(J82,'Kovats n-alkanes'!I$7:J$40,2,TRUE))/(vlookup(K82,'Kovats n-alkanes'!I$7:J$40,2,TRUE)-vlookup(J82,'Kovats n-alkanes'!I$7:J$40,2,TRUE))),H82))</f>
        <v/>
      </c>
      <c r="M82" s="44" t="str">
        <f t="array" ref="M82">iferror(index('Kovats n-alkanes'!B$7:B$31,match(I82,'Kovats n-alkanes'!C$7:C$31,1)),"")</f>
        <v/>
      </c>
      <c r="N82" s="44" t="str">
        <f t="shared" si="2"/>
        <v/>
      </c>
      <c r="O82" s="44" t="str">
        <f>iferror(100*(M82+(I82-vlookup(M82,'Kovats n-alkanes'!B$7:C$31,2,TRUE))/(vlookup(N82,'Kovats n-alkanes'!B$7:C$31,2,TRUE)-vlookup(M82,'Kovats n-alkanes'!B$7:C$31,2,TRUE))),I82)</f>
        <v/>
      </c>
      <c r="P82" s="48">
        <v>1.0</v>
      </c>
      <c r="Q82" s="48">
        <v>1.0</v>
      </c>
      <c r="R82" s="79"/>
      <c r="S82" s="79"/>
      <c r="T82" s="100"/>
      <c r="U82" s="100"/>
      <c r="V82" s="79"/>
      <c r="W82" s="79"/>
      <c r="X82" s="79"/>
      <c r="Y82" s="79"/>
      <c r="Z82" s="79"/>
      <c r="AA82" s="79"/>
      <c r="AB82" s="79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</row>
    <row r="83">
      <c r="D83" s="101"/>
      <c r="F83" s="102"/>
      <c r="H83" s="99"/>
      <c r="I83" s="70"/>
      <c r="J83" s="71" t="str">
        <f t="array" ref="J83">if(Q83 = 1, iferror(index('Kovats n-alkanes'!G$7:G$40,match(H83,'Kovats n-alkanes'!H$7:H$40,1))),iferror(index('Kovats n-alkanes'!I$7:I$40,match(H83,'Kovats n-alkanes'!J$7:J$40,1))))</f>
        <v/>
      </c>
      <c r="K83" s="71" t="str">
        <f t="shared" si="4"/>
        <v/>
      </c>
      <c r="L83" s="72" t="str">
        <f>if(Q83=1,iferror(100*(J83+(H83-vlookup(J83,'Kovats n-alkanes'!G$7:H$40,2,TRUE))/(vlookup(K83,'Kovats n-alkanes'!G$7:H$40,2,TRUE)-vlookup(J83,'Kovats n-alkanes'!G$7:H$40,2,TRUE))),H83),iferror(100*(J83+(H83-vlookup(J83,'Kovats n-alkanes'!I$7:J$40,2,TRUE))/(vlookup(K83,'Kovats n-alkanes'!I$7:J$40,2,TRUE)-vlookup(J83,'Kovats n-alkanes'!I$7:J$40,2,TRUE))),H83))</f>
        <v/>
      </c>
      <c r="M83" s="44" t="str">
        <f t="array" ref="M83">iferror(index('Kovats n-alkanes'!B$7:B$31,match(I83,'Kovats n-alkanes'!C$7:C$31,1)),"")</f>
        <v/>
      </c>
      <c r="N83" s="44" t="str">
        <f t="shared" si="2"/>
        <v/>
      </c>
      <c r="O83" s="44" t="str">
        <f>iferror(100*(M83+(I83-vlookup(M83,'Kovats n-alkanes'!B$7:C$31,2,TRUE))/(vlookup(N83,'Kovats n-alkanes'!B$7:C$31,2,TRUE)-vlookup(M83,'Kovats n-alkanes'!B$7:C$31,2,TRUE))),I83)</f>
        <v/>
      </c>
      <c r="P83" s="48">
        <v>1.0</v>
      </c>
      <c r="Q83" s="48">
        <v>1.0</v>
      </c>
      <c r="R83" s="79"/>
      <c r="S83" s="79"/>
      <c r="T83" s="100"/>
      <c r="U83" s="100"/>
      <c r="V83" s="79"/>
      <c r="W83" s="79"/>
      <c r="X83" s="79"/>
      <c r="Y83" s="79"/>
      <c r="Z83" s="79"/>
      <c r="AA83" s="79"/>
      <c r="AB83" s="79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</row>
    <row r="84">
      <c r="D84" s="101"/>
      <c r="F84" s="102"/>
      <c r="H84" s="99"/>
      <c r="I84" s="70"/>
      <c r="J84" s="71" t="str">
        <f t="array" ref="J84">if(Q84 = 1, iferror(index('Kovats n-alkanes'!G$7:G$40,match(H84,'Kovats n-alkanes'!H$7:H$40,1))),iferror(index('Kovats n-alkanes'!I$7:I$40,match(H84,'Kovats n-alkanes'!J$7:J$40,1))))</f>
        <v/>
      </c>
      <c r="K84" s="71" t="str">
        <f t="shared" si="4"/>
        <v/>
      </c>
      <c r="L84" s="72" t="str">
        <f>if(Q84=1,iferror(100*(J84+(H84-vlookup(J84,'Kovats n-alkanes'!G$7:H$40,2,TRUE))/(vlookup(K84,'Kovats n-alkanes'!G$7:H$40,2,TRUE)-vlookup(J84,'Kovats n-alkanes'!G$7:H$40,2,TRUE))),H84),iferror(100*(J84+(H84-vlookup(J84,'Kovats n-alkanes'!I$7:J$40,2,TRUE))/(vlookup(K84,'Kovats n-alkanes'!I$7:J$40,2,TRUE)-vlookup(J84,'Kovats n-alkanes'!I$7:J$40,2,TRUE))),H84))</f>
        <v/>
      </c>
      <c r="M84" s="44" t="str">
        <f t="array" ref="M84">iferror(index('Kovats n-alkanes'!B$7:B$31,match(I84,'Kovats n-alkanes'!C$7:C$31,1)),"")</f>
        <v/>
      </c>
      <c r="N84" s="44" t="str">
        <f t="shared" si="2"/>
        <v/>
      </c>
      <c r="O84" s="44" t="str">
        <f>iferror(100*(M84+(I84-vlookup(M84,'Kovats n-alkanes'!B$7:C$31,2,TRUE))/(vlookup(N84,'Kovats n-alkanes'!B$7:C$31,2,TRUE)-vlookup(M84,'Kovats n-alkanes'!B$7:C$31,2,TRUE))),I84)</f>
        <v/>
      </c>
      <c r="P84" s="48">
        <v>1.0</v>
      </c>
      <c r="Q84" s="48">
        <v>1.0</v>
      </c>
      <c r="R84" s="79"/>
      <c r="S84" s="79"/>
      <c r="T84" s="100"/>
      <c r="U84" s="100"/>
      <c r="V84" s="79"/>
      <c r="W84" s="79"/>
      <c r="X84" s="79"/>
      <c r="Y84" s="79"/>
      <c r="Z84" s="79"/>
      <c r="AA84" s="79"/>
      <c r="AB84" s="79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</row>
    <row r="85">
      <c r="D85" s="101"/>
      <c r="F85" s="102"/>
      <c r="H85" s="99"/>
      <c r="I85" s="70"/>
      <c r="J85" s="71" t="str">
        <f t="array" ref="J85">if(Q85 = 1, iferror(index('Kovats n-alkanes'!G$7:G$40,match(H85,'Kovats n-alkanes'!H$7:H$40,1))),iferror(index('Kovats n-alkanes'!I$7:I$40,match(H85,'Kovats n-alkanes'!J$7:J$40,1))))</f>
        <v/>
      </c>
      <c r="K85" s="71" t="str">
        <f t="shared" si="4"/>
        <v/>
      </c>
      <c r="L85" s="72" t="str">
        <f>if(Q85=1,iferror(100*(J85+(H85-vlookup(J85,'Kovats n-alkanes'!G$7:H$40,2,TRUE))/(vlookup(K85,'Kovats n-alkanes'!G$7:H$40,2,TRUE)-vlookup(J85,'Kovats n-alkanes'!G$7:H$40,2,TRUE))),H85),iferror(100*(J85+(H85-vlookup(J85,'Kovats n-alkanes'!I$7:J$40,2,TRUE))/(vlookup(K85,'Kovats n-alkanes'!I$7:J$40,2,TRUE)-vlookup(J85,'Kovats n-alkanes'!I$7:J$40,2,TRUE))),H85))</f>
        <v/>
      </c>
      <c r="M85" s="44" t="str">
        <f t="array" ref="M85">iferror(index('Kovats n-alkanes'!B$7:B$31,match(I85,'Kovats n-alkanes'!C$7:C$31,1)),"")</f>
        <v/>
      </c>
      <c r="N85" s="44" t="str">
        <f t="shared" si="2"/>
        <v/>
      </c>
      <c r="O85" s="44" t="str">
        <f>iferror(100*(M85+(I85-vlookup(M85,'Kovats n-alkanes'!B$7:C$31,2,TRUE))/(vlookup(N85,'Kovats n-alkanes'!B$7:C$31,2,TRUE)-vlookup(M85,'Kovats n-alkanes'!B$7:C$31,2,TRUE))),I85)</f>
        <v/>
      </c>
      <c r="P85" s="48">
        <v>1.0</v>
      </c>
      <c r="Q85" s="48">
        <v>1.0</v>
      </c>
      <c r="R85" s="79"/>
      <c r="S85" s="79"/>
      <c r="T85" s="100"/>
      <c r="U85" s="100"/>
      <c r="V85" s="79"/>
      <c r="W85" s="79"/>
      <c r="X85" s="79"/>
      <c r="Y85" s="79"/>
      <c r="Z85" s="79"/>
      <c r="AA85" s="79"/>
      <c r="AB85" s="79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</row>
    <row r="86">
      <c r="D86" s="101"/>
      <c r="F86" s="102"/>
      <c r="H86" s="99"/>
      <c r="I86" s="70"/>
      <c r="J86" s="71" t="str">
        <f t="array" ref="J86">if(Q86 = 1, iferror(index('Kovats n-alkanes'!G$7:G$40,match(H86,'Kovats n-alkanes'!H$7:H$40,1))),iferror(index('Kovats n-alkanes'!I$7:I$40,match(H86,'Kovats n-alkanes'!J$7:J$40,1))))</f>
        <v/>
      </c>
      <c r="K86" s="71" t="str">
        <f t="shared" si="4"/>
        <v/>
      </c>
      <c r="L86" s="72" t="str">
        <f>if(Q86=1,iferror(100*(J86+(H86-vlookup(J86,'Kovats n-alkanes'!G$7:H$40,2,TRUE))/(vlookup(K86,'Kovats n-alkanes'!G$7:H$40,2,TRUE)-vlookup(J86,'Kovats n-alkanes'!G$7:H$40,2,TRUE))),H86),iferror(100*(J86+(H86-vlookup(J86,'Kovats n-alkanes'!I$7:J$40,2,TRUE))/(vlookup(K86,'Kovats n-alkanes'!I$7:J$40,2,TRUE)-vlookup(J86,'Kovats n-alkanes'!I$7:J$40,2,TRUE))),H86))</f>
        <v/>
      </c>
      <c r="M86" s="44" t="str">
        <f t="array" ref="M86">iferror(index('Kovats n-alkanes'!B$7:B$31,match(I86,'Kovats n-alkanes'!C$7:C$31,1)),"")</f>
        <v/>
      </c>
      <c r="N86" s="44" t="str">
        <f t="shared" si="2"/>
        <v/>
      </c>
      <c r="O86" s="44" t="str">
        <f>iferror(100*(M86+(I86-vlookup(M86,'Kovats n-alkanes'!B$7:C$31,2,TRUE))/(vlookup(N86,'Kovats n-alkanes'!B$7:C$31,2,TRUE)-vlookup(M86,'Kovats n-alkanes'!B$7:C$31,2,TRUE))),I86)</f>
        <v/>
      </c>
      <c r="P86" s="48">
        <v>1.0</v>
      </c>
      <c r="Q86" s="48">
        <v>1.0</v>
      </c>
      <c r="R86" s="79"/>
      <c r="S86" s="79"/>
      <c r="T86" s="100"/>
      <c r="U86" s="100"/>
      <c r="V86" s="79"/>
      <c r="W86" s="79"/>
      <c r="X86" s="79"/>
      <c r="Y86" s="79"/>
      <c r="Z86" s="79"/>
      <c r="AA86" s="79"/>
      <c r="AB86" s="79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</row>
    <row r="87">
      <c r="D87" s="101"/>
      <c r="F87" s="102"/>
      <c r="H87" s="99"/>
      <c r="I87" s="70"/>
      <c r="J87" s="71" t="str">
        <f t="array" ref="J87">if(Q87 = 1, iferror(index('Kovats n-alkanes'!G$7:G$40,match(H87,'Kovats n-alkanes'!H$7:H$40,1))),iferror(index('Kovats n-alkanes'!I$7:I$40,match(H87,'Kovats n-alkanes'!J$7:J$40,1))))</f>
        <v/>
      </c>
      <c r="K87" s="71" t="str">
        <f t="shared" si="4"/>
        <v/>
      </c>
      <c r="L87" s="72" t="str">
        <f>if(Q87=1,iferror(100*(J87+(H87-vlookup(J87,'Kovats n-alkanes'!G$7:H$40,2,TRUE))/(vlookup(K87,'Kovats n-alkanes'!G$7:H$40,2,TRUE)-vlookup(J87,'Kovats n-alkanes'!G$7:H$40,2,TRUE))),H87),iferror(100*(J87+(H87-vlookup(J87,'Kovats n-alkanes'!I$7:J$40,2,TRUE))/(vlookup(K87,'Kovats n-alkanes'!I$7:J$40,2,TRUE)-vlookup(J87,'Kovats n-alkanes'!I$7:J$40,2,TRUE))),H87))</f>
        <v/>
      </c>
      <c r="M87" s="44" t="str">
        <f t="array" ref="M87">iferror(index('Kovats n-alkanes'!B$7:B$31,match(I87,'Kovats n-alkanes'!C$7:C$31,1)),"")</f>
        <v/>
      </c>
      <c r="N87" s="44" t="str">
        <f t="shared" si="2"/>
        <v/>
      </c>
      <c r="O87" s="44" t="str">
        <f>iferror(100*(M87+(I87-vlookup(M87,'Kovats n-alkanes'!B$7:C$31,2,TRUE))/(vlookup(N87,'Kovats n-alkanes'!B$7:C$31,2,TRUE)-vlookup(M87,'Kovats n-alkanes'!B$7:C$31,2,TRUE))),I87)</f>
        <v/>
      </c>
      <c r="P87" s="48">
        <v>1.0</v>
      </c>
      <c r="Q87" s="48">
        <v>1.0</v>
      </c>
      <c r="R87" s="79"/>
      <c r="S87" s="79"/>
      <c r="T87" s="100"/>
      <c r="U87" s="100"/>
      <c r="V87" s="79"/>
      <c r="W87" s="79"/>
      <c r="X87" s="79"/>
      <c r="Y87" s="79"/>
      <c r="Z87" s="79"/>
      <c r="AA87" s="79"/>
      <c r="AB87" s="79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</row>
    <row r="88">
      <c r="D88" s="101"/>
      <c r="F88" s="102"/>
      <c r="H88" s="99"/>
      <c r="I88" s="70"/>
      <c r="J88" s="71" t="str">
        <f t="array" ref="J88">if(Q88 = 1, iferror(index('Kovats n-alkanes'!G$7:G$40,match(H88,'Kovats n-alkanes'!H$7:H$40,1))),iferror(index('Kovats n-alkanes'!I$7:I$40,match(H88,'Kovats n-alkanes'!J$7:J$40,1))))</f>
        <v/>
      </c>
      <c r="K88" s="71" t="str">
        <f t="shared" si="4"/>
        <v/>
      </c>
      <c r="L88" s="72" t="str">
        <f>if(Q88=1,iferror(100*(J88+(H88-vlookup(J88,'Kovats n-alkanes'!G$7:H$40,2,TRUE))/(vlookup(K88,'Kovats n-alkanes'!G$7:H$40,2,TRUE)-vlookup(J88,'Kovats n-alkanes'!G$7:H$40,2,TRUE))),H88),iferror(100*(J88+(H88-vlookup(J88,'Kovats n-alkanes'!I$7:J$40,2,TRUE))/(vlookup(K88,'Kovats n-alkanes'!I$7:J$40,2,TRUE)-vlookup(J88,'Kovats n-alkanes'!I$7:J$40,2,TRUE))),H88))</f>
        <v/>
      </c>
      <c r="M88" s="44" t="str">
        <f t="array" ref="M88">iferror(index('Kovats n-alkanes'!B$7:B$31,match(I88,'Kovats n-alkanes'!C$7:C$31,1)),"")</f>
        <v/>
      </c>
      <c r="N88" s="44" t="str">
        <f t="shared" si="2"/>
        <v/>
      </c>
      <c r="O88" s="44" t="str">
        <f>iferror(100*(M88+(I88-vlookup(M88,'Kovats n-alkanes'!B$7:C$31,2,TRUE))/(vlookup(N88,'Kovats n-alkanes'!B$7:C$31,2,TRUE)-vlookup(M88,'Kovats n-alkanes'!B$7:C$31,2,TRUE))),I88)</f>
        <v/>
      </c>
      <c r="P88" s="48">
        <v>1.0</v>
      </c>
      <c r="Q88" s="48">
        <v>1.0</v>
      </c>
      <c r="R88" s="79"/>
      <c r="S88" s="79"/>
      <c r="T88" s="100"/>
      <c r="U88" s="100"/>
      <c r="V88" s="79"/>
      <c r="W88" s="79"/>
      <c r="X88" s="79"/>
      <c r="Y88" s="79"/>
      <c r="Z88" s="79"/>
      <c r="AA88" s="79"/>
      <c r="AB88" s="79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</row>
    <row r="89">
      <c r="D89" s="101"/>
      <c r="F89" s="102"/>
      <c r="H89" s="99"/>
      <c r="I89" s="70"/>
      <c r="J89" s="71" t="str">
        <f t="array" ref="J89">if(Q89 = 1, iferror(index('Kovats n-alkanes'!G$7:G$40,match(H89,'Kovats n-alkanes'!H$7:H$40,1))),iferror(index('Kovats n-alkanes'!I$7:I$40,match(H89,'Kovats n-alkanes'!J$7:J$40,1))))</f>
        <v/>
      </c>
      <c r="K89" s="71" t="str">
        <f t="shared" si="4"/>
        <v/>
      </c>
      <c r="L89" s="72" t="str">
        <f>if(Q89=1,iferror(100*(J89+(H89-vlookup(J89,'Kovats n-alkanes'!G$7:H$40,2,TRUE))/(vlookup(K89,'Kovats n-alkanes'!G$7:H$40,2,TRUE)-vlookup(J89,'Kovats n-alkanes'!G$7:H$40,2,TRUE))),H89),iferror(100*(J89+(H89-vlookup(J89,'Kovats n-alkanes'!I$7:J$40,2,TRUE))/(vlookup(K89,'Kovats n-alkanes'!I$7:J$40,2,TRUE)-vlookup(J89,'Kovats n-alkanes'!I$7:J$40,2,TRUE))),H89))</f>
        <v/>
      </c>
      <c r="M89" s="44" t="str">
        <f t="array" ref="M89">iferror(index('Kovats n-alkanes'!B$7:B$31,match(I89,'Kovats n-alkanes'!C$7:C$31,1)),"")</f>
        <v/>
      </c>
      <c r="N89" s="44" t="str">
        <f t="shared" si="2"/>
        <v/>
      </c>
      <c r="O89" s="44" t="str">
        <f>iferror(100*(M89+(I89-vlookup(M89,'Kovats n-alkanes'!B$7:C$31,2,TRUE))/(vlookup(N89,'Kovats n-alkanes'!B$7:C$31,2,TRUE)-vlookup(M89,'Kovats n-alkanes'!B$7:C$31,2,TRUE))),I89)</f>
        <v/>
      </c>
      <c r="P89" s="48">
        <v>1.0</v>
      </c>
      <c r="Q89" s="48">
        <v>1.0</v>
      </c>
      <c r="R89" s="79"/>
      <c r="S89" s="79"/>
      <c r="T89" s="100"/>
      <c r="U89" s="100"/>
      <c r="V89" s="79"/>
      <c r="W89" s="79"/>
      <c r="X89" s="79"/>
      <c r="Y89" s="79"/>
      <c r="Z89" s="79"/>
      <c r="AA89" s="79"/>
      <c r="AB89" s="79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</row>
    <row r="90">
      <c r="D90" s="101"/>
      <c r="F90" s="102"/>
      <c r="H90" s="99"/>
      <c r="I90" s="70"/>
      <c r="J90" s="71" t="str">
        <f t="array" ref="J90">if(Q90 = 1, iferror(index('Kovats n-alkanes'!G$7:G$40,match(H90,'Kovats n-alkanes'!H$7:H$40,1))),iferror(index('Kovats n-alkanes'!I$7:I$40,match(H90,'Kovats n-alkanes'!J$7:J$40,1))))</f>
        <v/>
      </c>
      <c r="K90" s="71" t="str">
        <f t="shared" si="4"/>
        <v/>
      </c>
      <c r="L90" s="72" t="str">
        <f>if(Q90=1,iferror(100*(J90+(H90-vlookup(J90,'Kovats n-alkanes'!G$7:H$40,2,TRUE))/(vlookup(K90,'Kovats n-alkanes'!G$7:H$40,2,TRUE)-vlookup(J90,'Kovats n-alkanes'!G$7:H$40,2,TRUE))),H90),iferror(100*(J90+(H90-vlookup(J90,'Kovats n-alkanes'!I$7:J$40,2,TRUE))/(vlookup(K90,'Kovats n-alkanes'!I$7:J$40,2,TRUE)-vlookup(J90,'Kovats n-alkanes'!I$7:J$40,2,TRUE))),H90))</f>
        <v/>
      </c>
      <c r="M90" s="44" t="str">
        <f t="array" ref="M90">iferror(index('Kovats n-alkanes'!B$7:B$31,match(I90,'Kovats n-alkanes'!C$7:C$31,1)),"")</f>
        <v/>
      </c>
      <c r="N90" s="44" t="str">
        <f t="shared" si="2"/>
        <v/>
      </c>
      <c r="O90" s="44" t="str">
        <f>iferror(100*(M90+(I90-vlookup(M90,'Kovats n-alkanes'!B$7:C$31,2,TRUE))/(vlookup(N90,'Kovats n-alkanes'!B$7:C$31,2,TRUE)-vlookup(M90,'Kovats n-alkanes'!B$7:C$31,2,TRUE))),I90)</f>
        <v/>
      </c>
      <c r="P90" s="48">
        <v>1.0</v>
      </c>
      <c r="Q90" s="48">
        <v>1.0</v>
      </c>
      <c r="R90" s="79"/>
      <c r="S90" s="79"/>
      <c r="T90" s="100"/>
      <c r="U90" s="100"/>
      <c r="V90" s="79"/>
      <c r="W90" s="79"/>
      <c r="X90" s="79"/>
      <c r="Y90" s="79"/>
      <c r="Z90" s="79"/>
      <c r="AA90" s="79"/>
      <c r="AB90" s="79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</row>
    <row r="91">
      <c r="D91" s="101"/>
      <c r="F91" s="102"/>
      <c r="H91" s="99"/>
      <c r="I91" s="70"/>
      <c r="J91" s="71" t="str">
        <f t="array" ref="J91">if(Q91 = 1, iferror(index('Kovats n-alkanes'!G$7:G$40,match(H91,'Kovats n-alkanes'!H$7:H$40,1))),iferror(index('Kovats n-alkanes'!I$7:I$40,match(H91,'Kovats n-alkanes'!J$7:J$40,1))))</f>
        <v/>
      </c>
      <c r="K91" s="71" t="str">
        <f t="shared" si="4"/>
        <v/>
      </c>
      <c r="L91" s="72" t="str">
        <f>if(Q91=1,iferror(100*(J91+(H91-vlookup(J91,'Kovats n-alkanes'!G$7:H$40,2,TRUE))/(vlookup(K91,'Kovats n-alkanes'!G$7:H$40,2,TRUE)-vlookup(J91,'Kovats n-alkanes'!G$7:H$40,2,TRUE))),H91),iferror(100*(J91+(H91-vlookup(J91,'Kovats n-alkanes'!I$7:J$40,2,TRUE))/(vlookup(K91,'Kovats n-alkanes'!I$7:J$40,2,TRUE)-vlookup(J91,'Kovats n-alkanes'!I$7:J$40,2,TRUE))),H91))</f>
        <v/>
      </c>
      <c r="M91" s="44" t="str">
        <f t="array" ref="M91">iferror(index('Kovats n-alkanes'!B$7:B$31,match(I91,'Kovats n-alkanes'!C$7:C$31,1)),"")</f>
        <v/>
      </c>
      <c r="N91" s="44" t="str">
        <f t="shared" si="2"/>
        <v/>
      </c>
      <c r="O91" s="44" t="str">
        <f>iferror(100*(M91+(I91-vlookup(M91,'Kovats n-alkanes'!B$7:C$31,2,TRUE))/(vlookup(N91,'Kovats n-alkanes'!B$7:C$31,2,TRUE)-vlookup(M91,'Kovats n-alkanes'!B$7:C$31,2,TRUE))),I91)</f>
        <v/>
      </c>
      <c r="P91" s="48">
        <v>1.0</v>
      </c>
      <c r="Q91" s="48">
        <v>1.0</v>
      </c>
      <c r="R91" s="79"/>
      <c r="S91" s="79"/>
      <c r="T91" s="100"/>
      <c r="U91" s="100"/>
      <c r="V91" s="79"/>
      <c r="W91" s="79"/>
      <c r="X91" s="79"/>
      <c r="Y91" s="79"/>
      <c r="Z91" s="79"/>
      <c r="AA91" s="79"/>
      <c r="AB91" s="79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</row>
    <row r="92">
      <c r="D92" s="101"/>
      <c r="F92" s="102"/>
      <c r="H92" s="99"/>
      <c r="I92" s="70"/>
      <c r="J92" s="71" t="str">
        <f t="array" ref="J92">if(Q92 = 1, iferror(index('Kovats n-alkanes'!G$7:G$40,match(H92,'Kovats n-alkanes'!H$7:H$40,1))),iferror(index('Kovats n-alkanes'!I$7:I$40,match(H92,'Kovats n-alkanes'!J$7:J$40,1))))</f>
        <v/>
      </c>
      <c r="K92" s="71" t="str">
        <f t="shared" si="4"/>
        <v/>
      </c>
      <c r="L92" s="72" t="str">
        <f>if(Q92=1,iferror(100*(J92+(H92-vlookup(J92,'Kovats n-alkanes'!G$7:H$40,2,TRUE))/(vlookup(K92,'Kovats n-alkanes'!G$7:H$40,2,TRUE)-vlookup(J92,'Kovats n-alkanes'!G$7:H$40,2,TRUE))),H92),iferror(100*(J92+(H92-vlookup(J92,'Kovats n-alkanes'!I$7:J$40,2,TRUE))/(vlookup(K92,'Kovats n-alkanes'!I$7:J$40,2,TRUE)-vlookup(J92,'Kovats n-alkanes'!I$7:J$40,2,TRUE))),H92))</f>
        <v/>
      </c>
      <c r="M92" s="44" t="str">
        <f t="array" ref="M92">iferror(index('Kovats n-alkanes'!B$7:B$31,match(I92,'Kovats n-alkanes'!C$7:C$31,1)),"")</f>
        <v/>
      </c>
      <c r="N92" s="44" t="str">
        <f t="shared" si="2"/>
        <v/>
      </c>
      <c r="O92" s="44" t="str">
        <f>iferror(100*(M92+(I92-vlookup(M92,'Kovats n-alkanes'!B$7:C$31,2,TRUE))/(vlookup(N92,'Kovats n-alkanes'!B$7:C$31,2,TRUE)-vlookup(M92,'Kovats n-alkanes'!B$7:C$31,2,TRUE))),I92)</f>
        <v/>
      </c>
      <c r="P92" s="48">
        <v>1.0</v>
      </c>
      <c r="Q92" s="48">
        <v>1.0</v>
      </c>
      <c r="R92" s="79"/>
      <c r="S92" s="79"/>
      <c r="T92" s="100"/>
      <c r="U92" s="100"/>
      <c r="V92" s="79"/>
      <c r="W92" s="79"/>
      <c r="X92" s="79"/>
      <c r="Y92" s="79"/>
      <c r="Z92" s="79"/>
      <c r="AA92" s="79"/>
      <c r="AB92" s="79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</row>
    <row r="93">
      <c r="D93" s="101"/>
      <c r="F93" s="102"/>
      <c r="H93" s="99"/>
      <c r="I93" s="70"/>
      <c r="J93" s="71" t="str">
        <f t="array" ref="J93">if(Q93 = 1, iferror(index('Kovats n-alkanes'!G$7:G$40,match(H93,'Kovats n-alkanes'!H$7:H$40,1))),iferror(index('Kovats n-alkanes'!I$7:I$40,match(H93,'Kovats n-alkanes'!J$7:J$40,1))))</f>
        <v/>
      </c>
      <c r="K93" s="71" t="str">
        <f t="shared" si="4"/>
        <v/>
      </c>
      <c r="L93" s="72" t="str">
        <f>if(Q93=1,iferror(100*(J93+(H93-vlookup(J93,'Kovats n-alkanes'!G$7:H$40,2,TRUE))/(vlookup(K93,'Kovats n-alkanes'!G$7:H$40,2,TRUE)-vlookup(J93,'Kovats n-alkanes'!G$7:H$40,2,TRUE))),H93),iferror(100*(J93+(H93-vlookup(J93,'Kovats n-alkanes'!I$7:J$40,2,TRUE))/(vlookup(K93,'Kovats n-alkanes'!I$7:J$40,2,TRUE)-vlookup(J93,'Kovats n-alkanes'!I$7:J$40,2,TRUE))),H93))</f>
        <v/>
      </c>
      <c r="M93" s="44" t="str">
        <f t="array" ref="M93">iferror(index('Kovats n-alkanes'!B$7:B$31,match(I93,'Kovats n-alkanes'!C$7:C$31,1)),"")</f>
        <v/>
      </c>
      <c r="N93" s="44" t="str">
        <f t="shared" si="2"/>
        <v/>
      </c>
      <c r="O93" s="44" t="str">
        <f>iferror(100*(M93+(I93-vlookup(M93,'Kovats n-alkanes'!B$7:C$31,2,TRUE))/(vlookup(N93,'Kovats n-alkanes'!B$7:C$31,2,TRUE)-vlookup(M93,'Kovats n-alkanes'!B$7:C$31,2,TRUE))),I93)</f>
        <v/>
      </c>
      <c r="P93" s="48">
        <v>1.0</v>
      </c>
      <c r="Q93" s="48">
        <v>1.0</v>
      </c>
      <c r="R93" s="79"/>
      <c r="S93" s="79"/>
      <c r="T93" s="100"/>
      <c r="U93" s="100"/>
      <c r="V93" s="79"/>
      <c r="W93" s="79"/>
      <c r="X93" s="79"/>
      <c r="Y93" s="79"/>
      <c r="Z93" s="79"/>
      <c r="AA93" s="79"/>
      <c r="AB93" s="79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</row>
    <row r="94">
      <c r="D94" s="101"/>
      <c r="F94" s="102"/>
      <c r="H94" s="99"/>
      <c r="I94" s="70"/>
      <c r="J94" s="71" t="str">
        <f t="array" ref="J94">if(Q94 = 1, iferror(index('Kovats n-alkanes'!G$7:G$40,match(H94,'Kovats n-alkanes'!H$7:H$40,1))),iferror(index('Kovats n-alkanes'!I$7:I$40,match(H94,'Kovats n-alkanes'!J$7:J$40,1))))</f>
        <v/>
      </c>
      <c r="K94" s="71" t="str">
        <f t="shared" si="4"/>
        <v/>
      </c>
      <c r="L94" s="72" t="str">
        <f>if(Q94=1,iferror(100*(J94+(H94-vlookup(J94,'Kovats n-alkanes'!G$7:H$40,2,TRUE))/(vlookup(K94,'Kovats n-alkanes'!G$7:H$40,2,TRUE)-vlookup(J94,'Kovats n-alkanes'!G$7:H$40,2,TRUE))),H94),iferror(100*(J94+(H94-vlookup(J94,'Kovats n-alkanes'!I$7:J$40,2,TRUE))/(vlookup(K94,'Kovats n-alkanes'!I$7:J$40,2,TRUE)-vlookup(J94,'Kovats n-alkanes'!I$7:J$40,2,TRUE))),H94))</f>
        <v/>
      </c>
      <c r="M94" s="44" t="str">
        <f t="array" ref="M94">iferror(index('Kovats n-alkanes'!B$7:B$31,match(I94,'Kovats n-alkanes'!C$7:C$31,1)),"")</f>
        <v/>
      </c>
      <c r="N94" s="44" t="str">
        <f t="shared" si="2"/>
        <v/>
      </c>
      <c r="O94" s="44" t="str">
        <f>iferror(100*(M94+(I94-vlookup(M94,'Kovats n-alkanes'!B$7:C$31,2,TRUE))/(vlookup(N94,'Kovats n-alkanes'!B$7:C$31,2,TRUE)-vlookup(M94,'Kovats n-alkanes'!B$7:C$31,2,TRUE))),I94)</f>
        <v/>
      </c>
      <c r="P94" s="48">
        <v>1.0</v>
      </c>
      <c r="Q94" s="48">
        <v>1.0</v>
      </c>
      <c r="R94" s="79"/>
      <c r="S94" s="79"/>
      <c r="T94" s="100"/>
      <c r="U94" s="100"/>
      <c r="V94" s="79"/>
      <c r="W94" s="79"/>
      <c r="X94" s="79"/>
      <c r="Y94" s="79"/>
      <c r="Z94" s="79"/>
      <c r="AA94" s="79"/>
      <c r="AB94" s="79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</row>
    <row r="95">
      <c r="D95" s="101"/>
      <c r="F95" s="102"/>
      <c r="H95" s="99"/>
      <c r="I95" s="70"/>
      <c r="J95" s="71" t="str">
        <f t="array" ref="J95">if(Q95 = 1, iferror(index('Kovats n-alkanes'!G$7:G$40,match(H95,'Kovats n-alkanes'!H$7:H$40,1))),iferror(index('Kovats n-alkanes'!I$7:I$40,match(H95,'Kovats n-alkanes'!J$7:J$40,1))))</f>
        <v/>
      </c>
      <c r="K95" s="71" t="str">
        <f t="shared" si="4"/>
        <v/>
      </c>
      <c r="L95" s="72" t="str">
        <f>if(Q95=1,iferror(100*(J95+(H95-vlookup(J95,'Kovats n-alkanes'!G$7:H$40,2,TRUE))/(vlookup(K95,'Kovats n-alkanes'!G$7:H$40,2,TRUE)-vlookup(J95,'Kovats n-alkanes'!G$7:H$40,2,TRUE))),H95),iferror(100*(J95+(H95-vlookup(J95,'Kovats n-alkanes'!I$7:J$40,2,TRUE))/(vlookup(K95,'Kovats n-alkanes'!I$7:J$40,2,TRUE)-vlookup(J95,'Kovats n-alkanes'!I$7:J$40,2,TRUE))),H95))</f>
        <v/>
      </c>
      <c r="M95" s="44" t="str">
        <f t="array" ref="M95">iferror(index('Kovats n-alkanes'!B$7:B$31,match(I95,'Kovats n-alkanes'!C$7:C$31,1)),"")</f>
        <v/>
      </c>
      <c r="N95" s="44" t="str">
        <f t="shared" si="2"/>
        <v/>
      </c>
      <c r="O95" s="44" t="str">
        <f>iferror(100*(M95+(I95-vlookup(M95,'Kovats n-alkanes'!B$7:C$31,2,TRUE))/(vlookup(N95,'Kovats n-alkanes'!B$7:C$31,2,TRUE)-vlookup(M95,'Kovats n-alkanes'!B$7:C$31,2,TRUE))),I95)</f>
        <v/>
      </c>
      <c r="P95" s="48">
        <v>1.0</v>
      </c>
      <c r="Q95" s="48">
        <v>1.0</v>
      </c>
      <c r="R95" s="79"/>
      <c r="S95" s="79"/>
      <c r="T95" s="100"/>
      <c r="U95" s="100"/>
      <c r="V95" s="79"/>
      <c r="W95" s="79"/>
      <c r="X95" s="79"/>
      <c r="Y95" s="79"/>
      <c r="Z95" s="79"/>
      <c r="AA95" s="79"/>
      <c r="AB95" s="79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</row>
    <row r="96">
      <c r="D96" s="101"/>
      <c r="F96" s="102"/>
      <c r="H96" s="99"/>
      <c r="I96" s="70"/>
      <c r="J96" s="71" t="str">
        <f t="array" ref="J96">if(Q96 = 1, iferror(index('Kovats n-alkanes'!G$7:G$40,match(H96,'Kovats n-alkanes'!H$7:H$40,1))),iferror(index('Kovats n-alkanes'!I$7:I$40,match(H96,'Kovats n-alkanes'!J$7:J$40,1))))</f>
        <v/>
      </c>
      <c r="K96" s="71" t="str">
        <f t="shared" si="4"/>
        <v/>
      </c>
      <c r="L96" s="72" t="str">
        <f>if(Q96=1,iferror(100*(J96+(H96-vlookup(J96,'Kovats n-alkanes'!G$7:H$40,2,TRUE))/(vlookup(K96,'Kovats n-alkanes'!G$7:H$40,2,TRUE)-vlookup(J96,'Kovats n-alkanes'!G$7:H$40,2,TRUE))),H96),iferror(100*(J96+(H96-vlookup(J96,'Kovats n-alkanes'!I$7:J$40,2,TRUE))/(vlookup(K96,'Kovats n-alkanes'!I$7:J$40,2,TRUE)-vlookup(J96,'Kovats n-alkanes'!I$7:J$40,2,TRUE))),H96))</f>
        <v/>
      </c>
      <c r="M96" s="44" t="str">
        <f t="array" ref="M96">iferror(index('Kovats n-alkanes'!B$7:B$31,match(I96,'Kovats n-alkanes'!C$7:C$31,1)),"")</f>
        <v/>
      </c>
      <c r="N96" s="44" t="str">
        <f t="shared" si="2"/>
        <v/>
      </c>
      <c r="O96" s="44" t="str">
        <f>iferror(100*(M96+(I96-vlookup(M96,'Kovats n-alkanes'!B$7:C$31,2,TRUE))/(vlookup(N96,'Kovats n-alkanes'!B$7:C$31,2,TRUE)-vlookup(M96,'Kovats n-alkanes'!B$7:C$31,2,TRUE))),I96)</f>
        <v/>
      </c>
      <c r="P96" s="48">
        <v>1.0</v>
      </c>
      <c r="Q96" s="48">
        <v>1.0</v>
      </c>
      <c r="R96" s="79"/>
      <c r="S96" s="79"/>
      <c r="T96" s="100"/>
      <c r="U96" s="100"/>
      <c r="V96" s="79"/>
      <c r="W96" s="79"/>
      <c r="X96" s="79"/>
      <c r="Y96" s="79"/>
      <c r="Z96" s="79"/>
      <c r="AA96" s="79"/>
      <c r="AB96" s="79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</row>
    <row r="97">
      <c r="D97" s="101"/>
      <c r="F97" s="102"/>
      <c r="H97" s="99"/>
      <c r="I97" s="70"/>
      <c r="J97" s="71" t="str">
        <f t="array" ref="J97">if(Q97 = 1, iferror(index('Kovats n-alkanes'!G$7:G$40,match(H97,'Kovats n-alkanes'!H$7:H$40,1))),iferror(index('Kovats n-alkanes'!I$7:I$40,match(H97,'Kovats n-alkanes'!J$7:J$40,1))))</f>
        <v/>
      </c>
      <c r="K97" s="71" t="str">
        <f t="shared" si="4"/>
        <v/>
      </c>
      <c r="L97" s="72" t="str">
        <f>if(Q97=1,iferror(100*(J97+(H97-vlookup(J97,'Kovats n-alkanes'!G$7:H$40,2,TRUE))/(vlookup(K97,'Kovats n-alkanes'!G$7:H$40,2,TRUE)-vlookup(J97,'Kovats n-alkanes'!G$7:H$40,2,TRUE))),H97),iferror(100*(J97+(H97-vlookup(J97,'Kovats n-alkanes'!I$7:J$40,2,TRUE))/(vlookup(K97,'Kovats n-alkanes'!I$7:J$40,2,TRUE)-vlookup(J97,'Kovats n-alkanes'!I$7:J$40,2,TRUE))),H97))</f>
        <v/>
      </c>
      <c r="M97" s="44" t="str">
        <f t="array" ref="M97">iferror(index('Kovats n-alkanes'!B$7:B$31,match(I97,'Kovats n-alkanes'!C$7:C$31,1)),"")</f>
        <v/>
      </c>
      <c r="N97" s="44" t="str">
        <f t="shared" si="2"/>
        <v/>
      </c>
      <c r="O97" s="44" t="str">
        <f>iferror(100*(M97+(I97-vlookup(M97,'Kovats n-alkanes'!B$7:C$31,2,TRUE))/(vlookup(N97,'Kovats n-alkanes'!B$7:C$31,2,TRUE)-vlookup(M97,'Kovats n-alkanes'!B$7:C$31,2,TRUE))),I97)</f>
        <v/>
      </c>
      <c r="P97" s="48">
        <v>1.0</v>
      </c>
      <c r="Q97" s="48">
        <v>1.0</v>
      </c>
      <c r="R97" s="79"/>
      <c r="S97" s="79"/>
      <c r="T97" s="100"/>
      <c r="U97" s="100"/>
      <c r="V97" s="79"/>
      <c r="W97" s="79"/>
      <c r="X97" s="79"/>
      <c r="Y97" s="79"/>
      <c r="Z97" s="79"/>
      <c r="AA97" s="79"/>
      <c r="AB97" s="79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</row>
    <row r="98">
      <c r="D98" s="101"/>
      <c r="F98" s="102"/>
      <c r="H98" s="99"/>
      <c r="I98" s="70"/>
      <c r="J98" s="71" t="str">
        <f t="array" ref="J98">if(Q98 = 1, iferror(index('Kovats n-alkanes'!G$7:G$40,match(H98,'Kovats n-alkanes'!H$7:H$40,1))),iferror(index('Kovats n-alkanes'!I$7:I$40,match(H98,'Kovats n-alkanes'!J$7:J$40,1))))</f>
        <v/>
      </c>
      <c r="K98" s="71" t="str">
        <f t="shared" si="4"/>
        <v/>
      </c>
      <c r="L98" s="72" t="str">
        <f>if(Q98=1,iferror(100*(J98+(H98-vlookup(J98,'Kovats n-alkanes'!G$7:H$40,2,TRUE))/(vlookup(K98,'Kovats n-alkanes'!G$7:H$40,2,TRUE)-vlookup(J98,'Kovats n-alkanes'!G$7:H$40,2,TRUE))),H98),iferror(100*(J98+(H98-vlookup(J98,'Kovats n-alkanes'!I$7:J$40,2,TRUE))/(vlookup(K98,'Kovats n-alkanes'!I$7:J$40,2,TRUE)-vlookup(J98,'Kovats n-alkanes'!I$7:J$40,2,TRUE))),H98))</f>
        <v/>
      </c>
      <c r="M98" s="44" t="str">
        <f t="array" ref="M98">iferror(index('Kovats n-alkanes'!B$7:B$31,match(I98,'Kovats n-alkanes'!C$7:C$31,1)),"")</f>
        <v/>
      </c>
      <c r="N98" s="44" t="str">
        <f t="shared" si="2"/>
        <v/>
      </c>
      <c r="O98" s="44" t="str">
        <f>iferror(100*(M98+(I98-vlookup(M98,'Kovats n-alkanes'!B$7:C$31,2,TRUE))/(vlookup(N98,'Kovats n-alkanes'!B$7:C$31,2,TRUE)-vlookup(M98,'Kovats n-alkanes'!B$7:C$31,2,TRUE))),I98)</f>
        <v/>
      </c>
      <c r="P98" s="48">
        <v>1.0</v>
      </c>
      <c r="Q98" s="48">
        <v>1.0</v>
      </c>
      <c r="R98" s="79"/>
      <c r="S98" s="79"/>
      <c r="T98" s="100"/>
      <c r="U98" s="100"/>
      <c r="V98" s="79"/>
      <c r="W98" s="79"/>
      <c r="X98" s="79"/>
      <c r="Y98" s="79"/>
      <c r="Z98" s="79"/>
      <c r="AA98" s="79"/>
      <c r="AB98" s="79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</row>
    <row r="99">
      <c r="D99" s="101"/>
      <c r="F99" s="102"/>
      <c r="H99" s="99"/>
      <c r="I99" s="70"/>
      <c r="J99" s="71" t="str">
        <f t="array" ref="J99">if(Q99 = 1, iferror(index('Kovats n-alkanes'!G$7:G$40,match(H99,'Kovats n-alkanes'!H$7:H$40,1))),iferror(index('Kovats n-alkanes'!I$7:I$40,match(H99,'Kovats n-alkanes'!J$7:J$40,1))))</f>
        <v/>
      </c>
      <c r="K99" s="71" t="str">
        <f t="shared" si="4"/>
        <v/>
      </c>
      <c r="L99" s="72" t="str">
        <f>if(Q99=1,iferror(100*(J99+(H99-vlookup(J99,'Kovats n-alkanes'!G$7:H$40,2,TRUE))/(vlookup(K99,'Kovats n-alkanes'!G$7:H$40,2,TRUE)-vlookup(J99,'Kovats n-alkanes'!G$7:H$40,2,TRUE))),H99),iferror(100*(J99+(H99-vlookup(J99,'Kovats n-alkanes'!I$7:J$40,2,TRUE))/(vlookup(K99,'Kovats n-alkanes'!I$7:J$40,2,TRUE)-vlookup(J99,'Kovats n-alkanes'!I$7:J$40,2,TRUE))),H99))</f>
        <v/>
      </c>
      <c r="M99" s="44" t="str">
        <f t="array" ref="M99">iferror(index('Kovats n-alkanes'!B$7:B$31,match(I99,'Kovats n-alkanes'!C$7:C$31,1)),"")</f>
        <v/>
      </c>
      <c r="N99" s="44" t="str">
        <f t="shared" si="2"/>
        <v/>
      </c>
      <c r="O99" s="44" t="str">
        <f>iferror(100*(M99+(I99-vlookup(M99,'Kovats n-alkanes'!B$7:C$31,2,TRUE))/(vlookup(N99,'Kovats n-alkanes'!B$7:C$31,2,TRUE)-vlookup(M99,'Kovats n-alkanes'!B$7:C$31,2,TRUE))),I99)</f>
        <v/>
      </c>
      <c r="P99" s="48">
        <v>1.0</v>
      </c>
      <c r="Q99" s="48">
        <v>1.0</v>
      </c>
      <c r="R99" s="79"/>
      <c r="S99" s="79"/>
      <c r="T99" s="100"/>
      <c r="U99" s="100"/>
      <c r="V99" s="79"/>
      <c r="W99" s="79"/>
      <c r="X99" s="79"/>
      <c r="Y99" s="79"/>
      <c r="Z99" s="79"/>
      <c r="AA99" s="79"/>
      <c r="AB99" s="79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</row>
    <row r="100">
      <c r="D100" s="101"/>
      <c r="F100" s="102"/>
      <c r="H100" s="99"/>
      <c r="I100" s="70"/>
      <c r="J100" s="71" t="str">
        <f t="array" ref="J100">if(Q100 = 1, iferror(index('Kovats n-alkanes'!G$7:G$40,match(H100,'Kovats n-alkanes'!H$7:H$40,1))),iferror(index('Kovats n-alkanes'!I$7:I$40,match(H100,'Kovats n-alkanes'!J$7:J$40,1))))</f>
        <v/>
      </c>
      <c r="K100" s="71" t="str">
        <f t="shared" si="4"/>
        <v/>
      </c>
      <c r="L100" s="72" t="str">
        <f>if(Q100=1,iferror(100*(J100+(H100-vlookup(J100,'Kovats n-alkanes'!G$7:H$40,2,TRUE))/(vlookup(K100,'Kovats n-alkanes'!G$7:H$40,2,TRUE)-vlookup(J100,'Kovats n-alkanes'!G$7:H$40,2,TRUE))),H100),iferror(100*(J100+(H100-vlookup(J100,'Kovats n-alkanes'!I$7:J$40,2,TRUE))/(vlookup(K100,'Kovats n-alkanes'!I$7:J$40,2,TRUE)-vlookup(J100,'Kovats n-alkanes'!I$7:J$40,2,TRUE))),H100))</f>
        <v/>
      </c>
      <c r="M100" s="44" t="str">
        <f t="array" ref="M100">iferror(index('Kovats n-alkanes'!B$7:B$31,match(I100,'Kovats n-alkanes'!C$7:C$31,1)),"")</f>
        <v/>
      </c>
      <c r="N100" s="44" t="str">
        <f t="shared" si="2"/>
        <v/>
      </c>
      <c r="O100" s="44" t="str">
        <f>iferror(100*(M100+(I100-vlookup(M100,'Kovats n-alkanes'!B$7:C$31,2,TRUE))/(vlookup(N100,'Kovats n-alkanes'!B$7:C$31,2,TRUE)-vlookup(M100,'Kovats n-alkanes'!B$7:C$31,2,TRUE))),I100)</f>
        <v/>
      </c>
      <c r="P100" s="48">
        <v>1.0</v>
      </c>
      <c r="Q100" s="48">
        <v>1.0</v>
      </c>
      <c r="R100" s="79"/>
      <c r="S100" s="79"/>
      <c r="T100" s="100"/>
      <c r="U100" s="100"/>
      <c r="V100" s="79"/>
      <c r="W100" s="79"/>
      <c r="X100" s="79"/>
      <c r="Y100" s="79"/>
      <c r="Z100" s="79"/>
      <c r="AA100" s="79"/>
      <c r="AB100" s="79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</row>
    <row r="101">
      <c r="D101" s="101"/>
      <c r="F101" s="102"/>
      <c r="H101" s="99"/>
      <c r="I101" s="70"/>
      <c r="J101" s="71" t="str">
        <f t="array" ref="J101">if(Q101 = 1, iferror(index('Kovats n-alkanes'!G$7:G$40,match(H101,'Kovats n-alkanes'!H$7:H$40,1))),iferror(index('Kovats n-alkanes'!I$7:I$40,match(H101,'Kovats n-alkanes'!J$7:J$40,1))))</f>
        <v/>
      </c>
      <c r="K101" s="71" t="str">
        <f t="shared" si="4"/>
        <v/>
      </c>
      <c r="L101" s="72" t="str">
        <f>if(Q101=1,iferror(100*(J101+(H101-vlookup(J101,'Kovats n-alkanes'!G$7:H$40,2,TRUE))/(vlookup(K101,'Kovats n-alkanes'!G$7:H$40,2,TRUE)-vlookup(J101,'Kovats n-alkanes'!G$7:H$40,2,TRUE))),H101),iferror(100*(J101+(H101-vlookup(J101,'Kovats n-alkanes'!I$7:J$40,2,TRUE))/(vlookup(K101,'Kovats n-alkanes'!I$7:J$40,2,TRUE)-vlookup(J101,'Kovats n-alkanes'!I$7:J$40,2,TRUE))),H101))</f>
        <v/>
      </c>
      <c r="M101" s="44" t="str">
        <f t="array" ref="M101">iferror(index('Kovats n-alkanes'!B$7:B$31,match(I101,'Kovats n-alkanes'!C$7:C$31,1)),"")</f>
        <v/>
      </c>
      <c r="N101" s="44" t="str">
        <f t="shared" si="2"/>
        <v/>
      </c>
      <c r="O101" s="44" t="str">
        <f>iferror(100*(M101+(I101-vlookup(M101,'Kovats n-alkanes'!B$7:C$31,2,TRUE))/(vlookup(N101,'Kovats n-alkanes'!B$7:C$31,2,TRUE)-vlookup(M101,'Kovats n-alkanes'!B$7:C$31,2,TRUE))),I101)</f>
        <v/>
      </c>
      <c r="P101" s="48">
        <v>1.0</v>
      </c>
      <c r="Q101" s="48">
        <v>1.0</v>
      </c>
      <c r="R101" s="79"/>
      <c r="S101" s="79"/>
      <c r="T101" s="100"/>
      <c r="U101" s="100"/>
      <c r="V101" s="79"/>
      <c r="W101" s="79"/>
      <c r="X101" s="79"/>
      <c r="Y101" s="79"/>
      <c r="Z101" s="79"/>
      <c r="AA101" s="79"/>
      <c r="AB101" s="79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</row>
    <row r="102">
      <c r="D102" s="101"/>
      <c r="F102" s="102"/>
      <c r="H102" s="99"/>
      <c r="I102" s="70"/>
      <c r="J102" s="71" t="str">
        <f t="array" ref="J102">if(Q102 = 1, iferror(index('Kovats n-alkanes'!G$7:G$40,match(H102,'Kovats n-alkanes'!H$7:H$40,1))),iferror(index('Kovats n-alkanes'!I$7:I$40,match(H102,'Kovats n-alkanes'!J$7:J$40,1))))</f>
        <v/>
      </c>
      <c r="K102" s="71" t="str">
        <f t="shared" si="4"/>
        <v/>
      </c>
      <c r="L102" s="72" t="str">
        <f>if(Q102=1,iferror(100*(J102+(H102-vlookup(J102,'Kovats n-alkanes'!G$7:H$40,2,TRUE))/(vlookup(K102,'Kovats n-alkanes'!G$7:H$40,2,TRUE)-vlookup(J102,'Kovats n-alkanes'!G$7:H$40,2,TRUE))),H102),iferror(100*(J102+(H102-vlookup(J102,'Kovats n-alkanes'!I$7:J$40,2,TRUE))/(vlookup(K102,'Kovats n-alkanes'!I$7:J$40,2,TRUE)-vlookup(J102,'Kovats n-alkanes'!I$7:J$40,2,TRUE))),H102))</f>
        <v/>
      </c>
      <c r="M102" s="44" t="str">
        <f t="array" ref="M102">iferror(index('Kovats n-alkanes'!B$7:B$31,match(I102,'Kovats n-alkanes'!C$7:C$31,1)),"")</f>
        <v/>
      </c>
      <c r="N102" s="44" t="str">
        <f t="shared" si="2"/>
        <v/>
      </c>
      <c r="O102" s="44" t="str">
        <f>iferror(100*(M102+(I102-vlookup(M102,'Kovats n-alkanes'!B$7:C$31,2,TRUE))/(vlookup(N102,'Kovats n-alkanes'!B$7:C$31,2,TRUE)-vlookup(M102,'Kovats n-alkanes'!B$7:C$31,2,TRUE))),I102)</f>
        <v/>
      </c>
      <c r="P102" s="48">
        <v>1.0</v>
      </c>
      <c r="Q102" s="48">
        <v>1.0</v>
      </c>
      <c r="R102" s="79"/>
      <c r="S102" s="79"/>
      <c r="T102" s="100"/>
      <c r="U102" s="100"/>
      <c r="V102" s="79"/>
      <c r="W102" s="79"/>
      <c r="X102" s="79"/>
      <c r="Y102" s="79"/>
      <c r="Z102" s="79"/>
      <c r="AA102" s="79"/>
      <c r="AB102" s="79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</row>
    <row r="103">
      <c r="D103" s="101"/>
      <c r="F103" s="102"/>
      <c r="H103" s="99"/>
      <c r="I103" s="70"/>
      <c r="J103" s="71" t="str">
        <f t="array" ref="J103">if(Q103 = 1, iferror(index('Kovats n-alkanes'!G$7:G$40,match(H103,'Kovats n-alkanes'!H$7:H$40,1))),iferror(index('Kovats n-alkanes'!I$7:I$40,match(H103,'Kovats n-alkanes'!J$7:J$40,1))))</f>
        <v/>
      </c>
      <c r="K103" s="71" t="str">
        <f t="shared" si="4"/>
        <v/>
      </c>
      <c r="L103" s="72" t="str">
        <f>if(Q103=1,iferror(100*(J103+(H103-vlookup(J103,'Kovats n-alkanes'!G$7:H$40,2,TRUE))/(vlookup(K103,'Kovats n-alkanes'!G$7:H$40,2,TRUE)-vlookup(J103,'Kovats n-alkanes'!G$7:H$40,2,TRUE))),H103),iferror(100*(J103+(H103-vlookup(J103,'Kovats n-alkanes'!I$7:J$40,2,TRUE))/(vlookup(K103,'Kovats n-alkanes'!I$7:J$40,2,TRUE)-vlookup(J103,'Kovats n-alkanes'!I$7:J$40,2,TRUE))),H103))</f>
        <v/>
      </c>
      <c r="M103" s="44" t="str">
        <f t="array" ref="M103">iferror(index('Kovats n-alkanes'!B$7:B$31,match(I103,'Kovats n-alkanes'!C$7:C$31,1)),"")</f>
        <v/>
      </c>
      <c r="N103" s="44" t="str">
        <f t="shared" si="2"/>
        <v/>
      </c>
      <c r="O103" s="44" t="str">
        <f>iferror(100*(M103+(I103-vlookup(M103,'Kovats n-alkanes'!B$7:C$31,2,TRUE))/(vlookup(N103,'Kovats n-alkanes'!B$7:C$31,2,TRUE)-vlookup(M103,'Kovats n-alkanes'!B$7:C$31,2,TRUE))),I103)</f>
        <v/>
      </c>
      <c r="P103" s="48">
        <v>1.0</v>
      </c>
      <c r="Q103" s="48">
        <v>1.0</v>
      </c>
      <c r="R103" s="79"/>
      <c r="S103" s="79"/>
      <c r="T103" s="100"/>
      <c r="U103" s="100"/>
      <c r="V103" s="79"/>
      <c r="W103" s="79"/>
      <c r="X103" s="79"/>
      <c r="Y103" s="79"/>
      <c r="Z103" s="79"/>
      <c r="AA103" s="79"/>
      <c r="AB103" s="79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</row>
    <row r="104">
      <c r="D104" s="101"/>
      <c r="F104" s="102"/>
      <c r="H104" s="99"/>
      <c r="I104" s="70"/>
      <c r="J104" s="71" t="str">
        <f t="array" ref="J104">if(Q104 = 1, iferror(index('Kovats n-alkanes'!G$7:G$40,match(H104,'Kovats n-alkanes'!H$7:H$40,1))),iferror(index('Kovats n-alkanes'!I$7:I$40,match(H104,'Kovats n-alkanes'!J$7:J$40,1))))</f>
        <v/>
      </c>
      <c r="K104" s="71" t="str">
        <f t="shared" si="4"/>
        <v/>
      </c>
      <c r="L104" s="72" t="str">
        <f>if(Q104=1,iferror(100*(J104+(H104-vlookup(J104,'Kovats n-alkanes'!G$7:H$40,2,TRUE))/(vlookup(K104,'Kovats n-alkanes'!G$7:H$40,2,TRUE)-vlookup(J104,'Kovats n-alkanes'!G$7:H$40,2,TRUE))),H104),iferror(100*(J104+(H104-vlookup(J104,'Kovats n-alkanes'!I$7:J$40,2,TRUE))/(vlookup(K104,'Kovats n-alkanes'!I$7:J$40,2,TRUE)-vlookup(J104,'Kovats n-alkanes'!I$7:J$40,2,TRUE))),H104))</f>
        <v/>
      </c>
      <c r="M104" s="44" t="str">
        <f t="array" ref="M104">iferror(index('Kovats n-alkanes'!B$7:B$31,match(I104,'Kovats n-alkanes'!C$7:C$31,1)),"")</f>
        <v/>
      </c>
      <c r="N104" s="44" t="str">
        <f t="shared" si="2"/>
        <v/>
      </c>
      <c r="O104" s="44" t="str">
        <f>iferror(100*(M104+(I104-vlookup(M104,'Kovats n-alkanes'!B$7:C$31,2,TRUE))/(vlookup(N104,'Kovats n-alkanes'!B$7:C$31,2,TRUE)-vlookup(M104,'Kovats n-alkanes'!B$7:C$31,2,TRUE))),I104)</f>
        <v/>
      </c>
      <c r="P104" s="48">
        <v>1.0</v>
      </c>
      <c r="Q104" s="48">
        <v>1.0</v>
      </c>
      <c r="R104" s="79"/>
      <c r="S104" s="79"/>
      <c r="T104" s="100"/>
      <c r="U104" s="100"/>
      <c r="V104" s="79"/>
      <c r="W104" s="79"/>
      <c r="X104" s="79"/>
      <c r="Y104" s="79"/>
      <c r="Z104" s="79"/>
      <c r="AA104" s="79"/>
      <c r="AB104" s="79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</row>
    <row r="105">
      <c r="D105" s="101"/>
      <c r="F105" s="102"/>
      <c r="H105" s="99"/>
      <c r="I105" s="70"/>
      <c r="J105" s="71" t="str">
        <f t="array" ref="J105">if(Q105 = 1, iferror(index('Kovats n-alkanes'!G$7:G$40,match(H105,'Kovats n-alkanes'!H$7:H$40,1))),iferror(index('Kovats n-alkanes'!I$7:I$40,match(H105,'Kovats n-alkanes'!J$7:J$40,1))))</f>
        <v/>
      </c>
      <c r="K105" s="71" t="str">
        <f t="shared" si="4"/>
        <v/>
      </c>
      <c r="L105" s="72" t="str">
        <f>if(Q105=1,iferror(100*(J105+(H105-vlookup(J105,'Kovats n-alkanes'!G$7:H$40,2,TRUE))/(vlookup(K105,'Kovats n-alkanes'!G$7:H$40,2,TRUE)-vlookup(J105,'Kovats n-alkanes'!G$7:H$40,2,TRUE))),H105),iferror(100*(J105+(H105-vlookup(J105,'Kovats n-alkanes'!I$7:J$40,2,TRUE))/(vlookup(K105,'Kovats n-alkanes'!I$7:J$40,2,TRUE)-vlookup(J105,'Kovats n-alkanes'!I$7:J$40,2,TRUE))),H105))</f>
        <v/>
      </c>
      <c r="M105" s="44" t="str">
        <f t="array" ref="M105">iferror(index('Kovats n-alkanes'!B$7:B$31,match(I105,'Kovats n-alkanes'!C$7:C$31,1)),"")</f>
        <v/>
      </c>
      <c r="N105" s="44" t="str">
        <f t="shared" si="2"/>
        <v/>
      </c>
      <c r="O105" s="44" t="str">
        <f>iferror(100*(M105+(I105-vlookup(M105,'Kovats n-alkanes'!B$7:C$31,2,TRUE))/(vlookup(N105,'Kovats n-alkanes'!B$7:C$31,2,TRUE)-vlookup(M105,'Kovats n-alkanes'!B$7:C$31,2,TRUE))),I105)</f>
        <v/>
      </c>
      <c r="P105" s="48">
        <v>1.0</v>
      </c>
      <c r="Q105" s="48">
        <v>1.0</v>
      </c>
      <c r="R105" s="79"/>
      <c r="S105" s="79"/>
      <c r="T105" s="100"/>
      <c r="U105" s="100"/>
      <c r="V105" s="79"/>
      <c r="W105" s="79"/>
      <c r="X105" s="79"/>
      <c r="Y105" s="79"/>
      <c r="Z105" s="79"/>
      <c r="AA105" s="79"/>
      <c r="AB105" s="79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</row>
    <row r="106">
      <c r="D106" s="101"/>
      <c r="F106" s="102"/>
      <c r="H106" s="99"/>
      <c r="I106" s="70"/>
      <c r="J106" s="71" t="str">
        <f t="array" ref="J106">if(Q106 = 1, iferror(index('Kovats n-alkanes'!G$7:G$40,match(H106,'Kovats n-alkanes'!H$7:H$40,1))),iferror(index('Kovats n-alkanes'!I$7:I$40,match(H106,'Kovats n-alkanes'!J$7:J$40,1))))</f>
        <v/>
      </c>
      <c r="K106" s="71" t="str">
        <f t="shared" si="4"/>
        <v/>
      </c>
      <c r="L106" s="72" t="str">
        <f>if(Q106=1,iferror(100*(J106+(H106-vlookup(J106,'Kovats n-alkanes'!G$7:H$40,2,TRUE))/(vlookup(K106,'Kovats n-alkanes'!G$7:H$40,2,TRUE)-vlookup(J106,'Kovats n-alkanes'!G$7:H$40,2,TRUE))),H106),iferror(100*(J106+(H106-vlookup(J106,'Kovats n-alkanes'!I$7:J$40,2,TRUE))/(vlookup(K106,'Kovats n-alkanes'!I$7:J$40,2,TRUE)-vlookup(J106,'Kovats n-alkanes'!I$7:J$40,2,TRUE))),H106))</f>
        <v/>
      </c>
      <c r="M106" s="44" t="str">
        <f t="array" ref="M106">iferror(index('Kovats n-alkanes'!B$7:B$31,match(I106,'Kovats n-alkanes'!C$7:C$31,1)),"")</f>
        <v/>
      </c>
      <c r="N106" s="44" t="str">
        <f t="shared" si="2"/>
        <v/>
      </c>
      <c r="O106" s="44" t="str">
        <f>iferror(100*(M106+(I106-vlookup(M106,'Kovats n-alkanes'!B$7:C$31,2,TRUE))/(vlookup(N106,'Kovats n-alkanes'!B$7:C$31,2,TRUE)-vlookup(M106,'Kovats n-alkanes'!B$7:C$31,2,TRUE))),I106)</f>
        <v/>
      </c>
      <c r="P106" s="48">
        <v>1.0</v>
      </c>
      <c r="Q106" s="48">
        <v>1.0</v>
      </c>
      <c r="R106" s="79"/>
      <c r="S106" s="79"/>
      <c r="T106" s="100"/>
      <c r="U106" s="100"/>
      <c r="V106" s="79"/>
      <c r="W106" s="79"/>
      <c r="X106" s="79"/>
      <c r="Y106" s="79"/>
      <c r="Z106" s="79"/>
      <c r="AA106" s="79"/>
      <c r="AB106" s="79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</row>
    <row r="107">
      <c r="D107" s="101"/>
      <c r="F107" s="102"/>
      <c r="H107" s="99"/>
      <c r="I107" s="70"/>
      <c r="J107" s="71" t="str">
        <f t="array" ref="J107">if(Q107 = 1, iferror(index('Kovats n-alkanes'!G$7:G$40,match(H107,'Kovats n-alkanes'!H$7:H$40,1))),iferror(index('Kovats n-alkanes'!I$7:I$40,match(H107,'Kovats n-alkanes'!J$7:J$40,1))))</f>
        <v/>
      </c>
      <c r="K107" s="71" t="str">
        <f t="shared" si="4"/>
        <v/>
      </c>
      <c r="L107" s="72" t="str">
        <f>if(Q107=1,iferror(100*(J107+(H107-vlookup(J107,'Kovats n-alkanes'!G$7:H$40,2,TRUE))/(vlookup(K107,'Kovats n-alkanes'!G$7:H$40,2,TRUE)-vlookup(J107,'Kovats n-alkanes'!G$7:H$40,2,TRUE))),H107),iferror(100*(J107+(H107-vlookup(J107,'Kovats n-alkanes'!I$7:J$40,2,TRUE))/(vlookup(K107,'Kovats n-alkanes'!I$7:J$40,2,TRUE)-vlookup(J107,'Kovats n-alkanes'!I$7:J$40,2,TRUE))),H107))</f>
        <v/>
      </c>
      <c r="M107" s="44" t="str">
        <f t="array" ref="M107">iferror(index('Kovats n-alkanes'!B$7:B$31,match(I107,'Kovats n-alkanes'!C$7:C$31,1)),"")</f>
        <v/>
      </c>
      <c r="N107" s="44" t="str">
        <f t="shared" si="2"/>
        <v/>
      </c>
      <c r="O107" s="44" t="str">
        <f>iferror(100*(M107+(I107-vlookup(M107,'Kovats n-alkanes'!B$7:C$31,2,TRUE))/(vlookup(N107,'Kovats n-alkanes'!B$7:C$31,2,TRUE)-vlookup(M107,'Kovats n-alkanes'!B$7:C$31,2,TRUE))),I107)</f>
        <v/>
      </c>
      <c r="P107" s="48">
        <v>1.0</v>
      </c>
      <c r="Q107" s="48">
        <v>1.0</v>
      </c>
      <c r="R107" s="79"/>
      <c r="S107" s="79"/>
      <c r="T107" s="100"/>
      <c r="U107" s="100"/>
      <c r="V107" s="79"/>
      <c r="W107" s="79"/>
      <c r="X107" s="79"/>
      <c r="Y107" s="79"/>
      <c r="Z107" s="79"/>
      <c r="AA107" s="79"/>
      <c r="AB107" s="79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</row>
    <row r="108">
      <c r="D108" s="101"/>
      <c r="F108" s="102"/>
      <c r="H108" s="99"/>
      <c r="I108" s="70"/>
      <c r="J108" s="71" t="str">
        <f t="array" ref="J108">if(Q108 = 1, iferror(index('Kovats n-alkanes'!G$7:G$40,match(H108,'Kovats n-alkanes'!H$7:H$40,1))),iferror(index('Kovats n-alkanes'!I$7:I$40,match(H108,'Kovats n-alkanes'!J$7:J$40,1))))</f>
        <v/>
      </c>
      <c r="K108" s="71" t="str">
        <f t="shared" si="4"/>
        <v/>
      </c>
      <c r="L108" s="72" t="str">
        <f>if(Q108=1,iferror(100*(J108+(H108-vlookup(J108,'Kovats n-alkanes'!G$7:H$40,2,TRUE))/(vlookup(K108,'Kovats n-alkanes'!G$7:H$40,2,TRUE)-vlookup(J108,'Kovats n-alkanes'!G$7:H$40,2,TRUE))),H108),iferror(100*(J108+(H108-vlookup(J108,'Kovats n-alkanes'!I$7:J$40,2,TRUE))/(vlookup(K108,'Kovats n-alkanes'!I$7:J$40,2,TRUE)-vlookup(J108,'Kovats n-alkanes'!I$7:J$40,2,TRUE))),H108))</f>
        <v/>
      </c>
      <c r="M108" s="44" t="str">
        <f t="array" ref="M108">iferror(index('Kovats n-alkanes'!B$7:B$31,match(I108,'Kovats n-alkanes'!C$7:C$31,1)),"")</f>
        <v/>
      </c>
      <c r="N108" s="44" t="str">
        <f t="shared" si="2"/>
        <v/>
      </c>
      <c r="O108" s="44" t="str">
        <f>iferror(100*(M108+(I108-vlookup(M108,'Kovats n-alkanes'!B$7:C$31,2,TRUE))/(vlookup(N108,'Kovats n-alkanes'!B$7:C$31,2,TRUE)-vlookup(M108,'Kovats n-alkanes'!B$7:C$31,2,TRUE))),I108)</f>
        <v/>
      </c>
      <c r="P108" s="48">
        <v>1.0</v>
      </c>
      <c r="Q108" s="48">
        <v>1.0</v>
      </c>
      <c r="R108" s="79"/>
      <c r="S108" s="79"/>
      <c r="T108" s="100"/>
      <c r="U108" s="100"/>
      <c r="V108" s="79"/>
      <c r="W108" s="79"/>
      <c r="X108" s="79"/>
      <c r="Y108" s="79"/>
      <c r="Z108" s="79"/>
      <c r="AA108" s="79"/>
      <c r="AB108" s="79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</row>
    <row r="109">
      <c r="D109" s="101"/>
      <c r="F109" s="102"/>
      <c r="H109" s="99"/>
      <c r="I109" s="70"/>
      <c r="J109" s="71" t="str">
        <f t="array" ref="J109">if(Q109 = 1, iferror(index('Kovats n-alkanes'!G$7:G$40,match(H109,'Kovats n-alkanes'!H$7:H$40,1))),iferror(index('Kovats n-alkanes'!I$7:I$40,match(H109,'Kovats n-alkanes'!J$7:J$40,1))))</f>
        <v/>
      </c>
      <c r="K109" s="71" t="str">
        <f t="shared" si="4"/>
        <v/>
      </c>
      <c r="L109" s="72" t="str">
        <f>if(Q109=1,iferror(100*(J109+(H109-vlookup(J109,'Kovats n-alkanes'!G$7:H$40,2,TRUE))/(vlookup(K109,'Kovats n-alkanes'!G$7:H$40,2,TRUE)-vlookup(J109,'Kovats n-alkanes'!G$7:H$40,2,TRUE))),H109),iferror(100*(J109+(H109-vlookup(J109,'Kovats n-alkanes'!I$7:J$40,2,TRUE))/(vlookup(K109,'Kovats n-alkanes'!I$7:J$40,2,TRUE)-vlookup(J109,'Kovats n-alkanes'!I$7:J$40,2,TRUE))),H109))</f>
        <v/>
      </c>
      <c r="M109" s="44" t="str">
        <f t="array" ref="M109">iferror(index('Kovats n-alkanes'!B$7:B$31,match(I109,'Kovats n-alkanes'!C$7:C$31,1)),"")</f>
        <v/>
      </c>
      <c r="N109" s="44" t="str">
        <f t="shared" si="2"/>
        <v/>
      </c>
      <c r="O109" s="44" t="str">
        <f>iferror(100*(M109+(I109-vlookup(M109,'Kovats n-alkanes'!B$7:C$31,2,TRUE))/(vlookup(N109,'Kovats n-alkanes'!B$7:C$31,2,TRUE)-vlookup(M109,'Kovats n-alkanes'!B$7:C$31,2,TRUE))),I109)</f>
        <v/>
      </c>
      <c r="P109" s="48">
        <v>1.0</v>
      </c>
      <c r="Q109" s="48">
        <v>1.0</v>
      </c>
      <c r="R109" s="79"/>
      <c r="S109" s="79"/>
      <c r="T109" s="100"/>
      <c r="U109" s="100"/>
      <c r="V109" s="79"/>
      <c r="W109" s="79"/>
      <c r="X109" s="79"/>
      <c r="Y109" s="79"/>
      <c r="Z109" s="79"/>
      <c r="AA109" s="79"/>
      <c r="AB109" s="79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</row>
    <row r="110">
      <c r="D110" s="101"/>
      <c r="F110" s="102"/>
      <c r="H110" s="99"/>
      <c r="I110" s="70"/>
      <c r="J110" s="71" t="str">
        <f t="array" ref="J110">if(Q110 = 1, iferror(index('Kovats n-alkanes'!G$7:G$40,match(H110,'Kovats n-alkanes'!H$7:H$40,1))),iferror(index('Kovats n-alkanes'!I$7:I$40,match(H110,'Kovats n-alkanes'!J$7:J$40,1))))</f>
        <v/>
      </c>
      <c r="K110" s="71" t="str">
        <f t="shared" si="4"/>
        <v/>
      </c>
      <c r="L110" s="72" t="str">
        <f>if(Q110=1,iferror(100*(J110+(H110-vlookup(J110,'Kovats n-alkanes'!G$7:H$40,2,TRUE))/(vlookup(K110,'Kovats n-alkanes'!G$7:H$40,2,TRUE)-vlookup(J110,'Kovats n-alkanes'!G$7:H$40,2,TRUE))),H110),iferror(100*(J110+(H110-vlookup(J110,'Kovats n-alkanes'!I$7:J$40,2,TRUE))/(vlookup(K110,'Kovats n-alkanes'!I$7:J$40,2,TRUE)-vlookup(J110,'Kovats n-alkanes'!I$7:J$40,2,TRUE))),H110))</f>
        <v/>
      </c>
      <c r="M110" s="44" t="str">
        <f t="array" ref="M110">iferror(index('Kovats n-alkanes'!B$7:B$31,match(I110,'Kovats n-alkanes'!C$7:C$31,1)),"")</f>
        <v/>
      </c>
      <c r="N110" s="44" t="str">
        <f t="shared" si="2"/>
        <v/>
      </c>
      <c r="O110" s="44" t="str">
        <f>iferror(100*(M110+(I110-vlookup(M110,'Kovats n-alkanes'!B$7:C$31,2,TRUE))/(vlookup(N110,'Kovats n-alkanes'!B$7:C$31,2,TRUE)-vlookup(M110,'Kovats n-alkanes'!B$7:C$31,2,TRUE))),I110)</f>
        <v/>
      </c>
      <c r="P110" s="48">
        <v>1.0</v>
      </c>
      <c r="Q110" s="48">
        <v>1.0</v>
      </c>
      <c r="R110" s="79"/>
      <c r="S110" s="79"/>
      <c r="T110" s="100"/>
      <c r="U110" s="100"/>
      <c r="V110" s="79"/>
      <c r="W110" s="79"/>
      <c r="X110" s="79"/>
      <c r="Y110" s="79"/>
      <c r="Z110" s="79"/>
      <c r="AA110" s="79"/>
      <c r="AB110" s="79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</row>
    <row r="111">
      <c r="D111" s="101"/>
      <c r="F111" s="102"/>
      <c r="H111" s="99"/>
      <c r="I111" s="70"/>
      <c r="J111" s="71" t="str">
        <f t="array" ref="J111">if(Q111 = 1, iferror(index('Kovats n-alkanes'!G$7:G$40,match(H111,'Kovats n-alkanes'!H$7:H$40,1))),iferror(index('Kovats n-alkanes'!I$7:I$40,match(H111,'Kovats n-alkanes'!J$7:J$40,1))))</f>
        <v/>
      </c>
      <c r="K111" s="71" t="str">
        <f t="shared" si="4"/>
        <v/>
      </c>
      <c r="L111" s="72" t="str">
        <f>if(Q111=1,iferror(100*(J111+(H111-vlookup(J111,'Kovats n-alkanes'!G$7:H$40,2,TRUE))/(vlookup(K111,'Kovats n-alkanes'!G$7:H$40,2,TRUE)-vlookup(J111,'Kovats n-alkanes'!G$7:H$40,2,TRUE))),H111),iferror(100*(J111+(H111-vlookup(J111,'Kovats n-alkanes'!I$7:J$40,2,TRUE))/(vlookup(K111,'Kovats n-alkanes'!I$7:J$40,2,TRUE)-vlookup(J111,'Kovats n-alkanes'!I$7:J$40,2,TRUE))),H111))</f>
        <v/>
      </c>
      <c r="M111" s="44" t="str">
        <f t="array" ref="M111">iferror(index('Kovats n-alkanes'!B$7:B$31,match(I111,'Kovats n-alkanes'!C$7:C$31,1)),"")</f>
        <v/>
      </c>
      <c r="N111" s="44" t="str">
        <f t="shared" si="2"/>
        <v/>
      </c>
      <c r="O111" s="44" t="str">
        <f>iferror(100*(M111+(I111-vlookup(M111,'Kovats n-alkanes'!B$7:C$31,2,TRUE))/(vlookup(N111,'Kovats n-alkanes'!B$7:C$31,2,TRUE)-vlookup(M111,'Kovats n-alkanes'!B$7:C$31,2,TRUE))),I111)</f>
        <v/>
      </c>
      <c r="P111" s="48">
        <v>1.0</v>
      </c>
      <c r="Q111" s="48">
        <v>1.0</v>
      </c>
      <c r="R111" s="79"/>
      <c r="S111" s="79"/>
      <c r="T111" s="100"/>
      <c r="U111" s="100"/>
      <c r="V111" s="79"/>
      <c r="W111" s="79"/>
      <c r="X111" s="79"/>
      <c r="Y111" s="79"/>
      <c r="Z111" s="79"/>
      <c r="AA111" s="79"/>
      <c r="AB111" s="79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</row>
    <row r="112">
      <c r="D112" s="101"/>
      <c r="F112" s="102"/>
      <c r="H112" s="99"/>
      <c r="I112" s="70"/>
      <c r="J112" s="71" t="str">
        <f t="array" ref="J112">if(Q112 = 1, iferror(index('Kovats n-alkanes'!G$7:G$40,match(H112,'Kovats n-alkanes'!H$7:H$40,1))),iferror(index('Kovats n-alkanes'!I$7:I$40,match(H112,'Kovats n-alkanes'!J$7:J$40,1))))</f>
        <v/>
      </c>
      <c r="K112" s="71" t="str">
        <f t="shared" si="4"/>
        <v/>
      </c>
      <c r="L112" s="72" t="str">
        <f>if(Q112=1,iferror(100*(J112+(H112-vlookup(J112,'Kovats n-alkanes'!G$7:H$40,2,TRUE))/(vlookup(K112,'Kovats n-alkanes'!G$7:H$40,2,TRUE)-vlookup(J112,'Kovats n-alkanes'!G$7:H$40,2,TRUE))),H112),iferror(100*(J112+(H112-vlookup(J112,'Kovats n-alkanes'!I$7:J$40,2,TRUE))/(vlookup(K112,'Kovats n-alkanes'!I$7:J$40,2,TRUE)-vlookup(J112,'Kovats n-alkanes'!I$7:J$40,2,TRUE))),H112))</f>
        <v/>
      </c>
      <c r="M112" s="44" t="str">
        <f t="array" ref="M112">iferror(index('Kovats n-alkanes'!B$7:B$31,match(I112,'Kovats n-alkanes'!C$7:C$31,1)),"")</f>
        <v/>
      </c>
      <c r="N112" s="44" t="str">
        <f t="shared" si="2"/>
        <v/>
      </c>
      <c r="O112" s="44" t="str">
        <f>iferror(100*(M112+(I112-vlookup(M112,'Kovats n-alkanes'!B$7:C$31,2,TRUE))/(vlookup(N112,'Kovats n-alkanes'!B$7:C$31,2,TRUE)-vlookup(M112,'Kovats n-alkanes'!B$7:C$31,2,TRUE))),I112)</f>
        <v/>
      </c>
      <c r="P112" s="48">
        <v>1.0</v>
      </c>
      <c r="Q112" s="48">
        <v>1.0</v>
      </c>
      <c r="R112" s="79"/>
      <c r="S112" s="79"/>
      <c r="T112" s="100"/>
      <c r="U112" s="100"/>
      <c r="V112" s="79"/>
      <c r="W112" s="79"/>
      <c r="X112" s="79"/>
      <c r="Y112" s="79"/>
      <c r="Z112" s="79"/>
      <c r="AA112" s="79"/>
      <c r="AB112" s="79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</row>
    <row r="113">
      <c r="D113" s="101"/>
      <c r="F113" s="102"/>
      <c r="H113" s="99"/>
      <c r="I113" s="70"/>
      <c r="J113" s="71" t="str">
        <f t="array" ref="J113">if(Q113 = 1, iferror(index('Kovats n-alkanes'!G$7:G$40,match(H113,'Kovats n-alkanes'!H$7:H$40,1))),iferror(index('Kovats n-alkanes'!I$7:I$40,match(H113,'Kovats n-alkanes'!J$7:J$40,1))))</f>
        <v/>
      </c>
      <c r="K113" s="71" t="str">
        <f t="shared" si="4"/>
        <v/>
      </c>
      <c r="L113" s="72" t="str">
        <f>if(Q113=1,iferror(100*(J113+(H113-vlookup(J113,'Kovats n-alkanes'!G$7:H$40,2,TRUE))/(vlookup(K113,'Kovats n-alkanes'!G$7:H$40,2,TRUE)-vlookup(J113,'Kovats n-alkanes'!G$7:H$40,2,TRUE))),H113),iferror(100*(J113+(H113-vlookup(J113,'Kovats n-alkanes'!I$7:J$40,2,TRUE))/(vlookup(K113,'Kovats n-alkanes'!I$7:J$40,2,TRUE)-vlookup(J113,'Kovats n-alkanes'!I$7:J$40,2,TRUE))),H113))</f>
        <v/>
      </c>
      <c r="M113" s="44" t="str">
        <f t="array" ref="M113">iferror(index('Kovats n-alkanes'!B$7:B$31,match(I113,'Kovats n-alkanes'!C$7:C$31,1)),"")</f>
        <v/>
      </c>
      <c r="N113" s="44" t="str">
        <f t="shared" si="2"/>
        <v/>
      </c>
      <c r="O113" s="44" t="str">
        <f>iferror(100*(M113+(I113-vlookup(M113,'Kovats n-alkanes'!B$7:C$31,2,TRUE))/(vlookup(N113,'Kovats n-alkanes'!B$7:C$31,2,TRUE)-vlookup(M113,'Kovats n-alkanes'!B$7:C$31,2,TRUE))),I113)</f>
        <v/>
      </c>
      <c r="P113" s="48">
        <v>1.0</v>
      </c>
      <c r="Q113" s="48">
        <v>1.0</v>
      </c>
      <c r="R113" s="79"/>
      <c r="S113" s="79"/>
      <c r="T113" s="100"/>
      <c r="U113" s="100"/>
      <c r="V113" s="79"/>
      <c r="W113" s="79"/>
      <c r="X113" s="79"/>
      <c r="Y113" s="79"/>
      <c r="Z113" s="79"/>
      <c r="AA113" s="79"/>
      <c r="AB113" s="79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</row>
    <row r="114">
      <c r="D114" s="101"/>
      <c r="F114" s="102"/>
      <c r="H114" s="99"/>
      <c r="I114" s="70"/>
      <c r="J114" s="71" t="str">
        <f t="array" ref="J114">if(Q114 = 1, iferror(index('Kovats n-alkanes'!G$7:G$40,match(H114,'Kovats n-alkanes'!H$7:H$40,1))),iferror(index('Kovats n-alkanes'!I$7:I$40,match(H114,'Kovats n-alkanes'!J$7:J$40,1))))</f>
        <v/>
      </c>
      <c r="K114" s="71" t="str">
        <f t="shared" si="4"/>
        <v/>
      </c>
      <c r="L114" s="72" t="str">
        <f>if(Q114=1,iferror(100*(J114+(H114-vlookup(J114,'Kovats n-alkanes'!G$7:H$40,2,TRUE))/(vlookup(K114,'Kovats n-alkanes'!G$7:H$40,2,TRUE)-vlookup(J114,'Kovats n-alkanes'!G$7:H$40,2,TRUE))),H114),iferror(100*(J114+(H114-vlookup(J114,'Kovats n-alkanes'!I$7:J$40,2,TRUE))/(vlookup(K114,'Kovats n-alkanes'!I$7:J$40,2,TRUE)-vlookup(J114,'Kovats n-alkanes'!I$7:J$40,2,TRUE))),H114))</f>
        <v/>
      </c>
      <c r="M114" s="44" t="str">
        <f t="array" ref="M114">iferror(index('Kovats n-alkanes'!B$7:B$31,match(I114,'Kovats n-alkanes'!C$7:C$31,1)),"")</f>
        <v/>
      </c>
      <c r="N114" s="44" t="str">
        <f t="shared" si="2"/>
        <v/>
      </c>
      <c r="O114" s="44" t="str">
        <f>iferror(100*(M114+(I114-vlookup(M114,'Kovats n-alkanes'!B$7:C$31,2,TRUE))/(vlookup(N114,'Kovats n-alkanes'!B$7:C$31,2,TRUE)-vlookup(M114,'Kovats n-alkanes'!B$7:C$31,2,TRUE))),I114)</f>
        <v/>
      </c>
      <c r="P114" s="48">
        <v>1.0</v>
      </c>
      <c r="Q114" s="48">
        <v>1.0</v>
      </c>
      <c r="R114" s="79"/>
      <c r="S114" s="79"/>
      <c r="T114" s="100"/>
      <c r="U114" s="100"/>
      <c r="V114" s="79"/>
      <c r="W114" s="79"/>
      <c r="X114" s="79"/>
      <c r="Y114" s="79"/>
      <c r="Z114" s="79"/>
      <c r="AA114" s="79"/>
      <c r="AB114" s="79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</row>
    <row r="115">
      <c r="D115" s="101"/>
      <c r="F115" s="102"/>
      <c r="H115" s="99"/>
      <c r="I115" s="70"/>
      <c r="J115" s="71" t="str">
        <f t="array" ref="J115">if(Q115 = 1, iferror(index('Kovats n-alkanes'!G$7:G$40,match(H115,'Kovats n-alkanes'!H$7:H$40,1))),iferror(index('Kovats n-alkanes'!I$7:I$40,match(H115,'Kovats n-alkanes'!J$7:J$40,1))))</f>
        <v/>
      </c>
      <c r="K115" s="71" t="str">
        <f t="shared" si="4"/>
        <v/>
      </c>
      <c r="L115" s="72" t="str">
        <f>if(Q115=1,iferror(100*(J115+(H115-vlookup(J115,'Kovats n-alkanes'!G$7:H$40,2,TRUE))/(vlookup(K115,'Kovats n-alkanes'!G$7:H$40,2,TRUE)-vlookup(J115,'Kovats n-alkanes'!G$7:H$40,2,TRUE))),H115),iferror(100*(J115+(H115-vlookup(J115,'Kovats n-alkanes'!I$7:J$40,2,TRUE))/(vlookup(K115,'Kovats n-alkanes'!I$7:J$40,2,TRUE)-vlookup(J115,'Kovats n-alkanes'!I$7:J$40,2,TRUE))),H115))</f>
        <v/>
      </c>
      <c r="M115" s="44" t="str">
        <f t="array" ref="M115">iferror(index('Kovats n-alkanes'!B$7:B$31,match(I115,'Kovats n-alkanes'!C$7:C$31,1)),"")</f>
        <v/>
      </c>
      <c r="N115" s="44" t="str">
        <f t="shared" si="2"/>
        <v/>
      </c>
      <c r="O115" s="44" t="str">
        <f>iferror(100*(M115+(I115-vlookup(M115,'Kovats n-alkanes'!B$7:C$31,2,TRUE))/(vlookup(N115,'Kovats n-alkanes'!B$7:C$31,2,TRUE)-vlookup(M115,'Kovats n-alkanes'!B$7:C$31,2,TRUE))),I115)</f>
        <v/>
      </c>
      <c r="P115" s="48">
        <v>1.0</v>
      </c>
      <c r="Q115" s="48">
        <v>1.0</v>
      </c>
      <c r="R115" s="79"/>
      <c r="S115" s="79"/>
      <c r="T115" s="100"/>
      <c r="U115" s="100"/>
      <c r="V115" s="79"/>
      <c r="W115" s="79"/>
      <c r="X115" s="79"/>
      <c r="Y115" s="79"/>
      <c r="Z115" s="79"/>
      <c r="AA115" s="79"/>
      <c r="AB115" s="79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</row>
    <row r="116">
      <c r="D116" s="101"/>
      <c r="F116" s="102"/>
      <c r="H116" s="99"/>
      <c r="I116" s="70"/>
      <c r="J116" s="71" t="str">
        <f t="array" ref="J116">if(Q116 = 1, iferror(index('Kovats n-alkanes'!G$7:G$40,match(H116,'Kovats n-alkanes'!H$7:H$40,1))),iferror(index('Kovats n-alkanes'!I$7:I$40,match(H116,'Kovats n-alkanes'!J$7:J$40,1))))</f>
        <v/>
      </c>
      <c r="K116" s="71" t="str">
        <f t="shared" si="4"/>
        <v/>
      </c>
      <c r="L116" s="72" t="str">
        <f>if(Q116=1,iferror(100*(J116+(H116-vlookup(J116,'Kovats n-alkanes'!G$7:H$40,2,TRUE))/(vlookup(K116,'Kovats n-alkanes'!G$7:H$40,2,TRUE)-vlookup(J116,'Kovats n-alkanes'!G$7:H$40,2,TRUE))),H116),iferror(100*(J116+(H116-vlookup(J116,'Kovats n-alkanes'!I$7:J$40,2,TRUE))/(vlookup(K116,'Kovats n-alkanes'!I$7:J$40,2,TRUE)-vlookup(J116,'Kovats n-alkanes'!I$7:J$40,2,TRUE))),H116))</f>
        <v/>
      </c>
      <c r="M116" s="44" t="str">
        <f t="array" ref="M116">iferror(index('Kovats n-alkanes'!B$7:B$31,match(I116,'Kovats n-alkanes'!C$7:C$31,1)),"")</f>
        <v/>
      </c>
      <c r="N116" s="44" t="str">
        <f t="shared" si="2"/>
        <v/>
      </c>
      <c r="O116" s="44" t="str">
        <f>iferror(100*(M116+(I116-vlookup(M116,'Kovats n-alkanes'!B$7:C$31,2,TRUE))/(vlookup(N116,'Kovats n-alkanes'!B$7:C$31,2,TRUE)-vlookup(M116,'Kovats n-alkanes'!B$7:C$31,2,TRUE))),I116)</f>
        <v/>
      </c>
      <c r="P116" s="48">
        <v>1.0</v>
      </c>
      <c r="Q116" s="48">
        <v>1.0</v>
      </c>
      <c r="R116" s="79"/>
      <c r="S116" s="79"/>
      <c r="T116" s="100"/>
      <c r="U116" s="100"/>
      <c r="V116" s="79"/>
      <c r="W116" s="79"/>
      <c r="X116" s="79"/>
      <c r="Y116" s="79"/>
      <c r="Z116" s="79"/>
      <c r="AA116" s="79"/>
      <c r="AB116" s="79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</row>
    <row r="117">
      <c r="D117" s="101"/>
      <c r="F117" s="102"/>
      <c r="H117" s="99"/>
      <c r="I117" s="70"/>
      <c r="J117" s="71" t="str">
        <f t="array" ref="J117">if(Q117 = 1, iferror(index('Kovats n-alkanes'!G$7:G$40,match(H117,'Kovats n-alkanes'!H$7:H$40,1))),iferror(index('Kovats n-alkanes'!I$7:I$40,match(H117,'Kovats n-alkanes'!J$7:J$40,1))))</f>
        <v/>
      </c>
      <c r="K117" s="71" t="str">
        <f t="shared" si="4"/>
        <v/>
      </c>
      <c r="L117" s="72" t="str">
        <f>if(Q117=1,iferror(100*(J117+(H117-vlookup(J117,'Kovats n-alkanes'!G$7:H$40,2,TRUE))/(vlookup(K117,'Kovats n-alkanes'!G$7:H$40,2,TRUE)-vlookup(J117,'Kovats n-alkanes'!G$7:H$40,2,TRUE))),H117),iferror(100*(J117+(H117-vlookup(J117,'Kovats n-alkanes'!I$7:J$40,2,TRUE))/(vlookup(K117,'Kovats n-alkanes'!I$7:J$40,2,TRUE)-vlookup(J117,'Kovats n-alkanes'!I$7:J$40,2,TRUE))),H117))</f>
        <v/>
      </c>
      <c r="M117" s="44" t="str">
        <f t="array" ref="M117">iferror(index('Kovats n-alkanes'!B$7:B$31,match(I117,'Kovats n-alkanes'!C$7:C$31,1)),"")</f>
        <v/>
      </c>
      <c r="N117" s="44" t="str">
        <f t="shared" si="2"/>
        <v/>
      </c>
      <c r="O117" s="44" t="str">
        <f>iferror(100*(M117+(I117-vlookup(M117,'Kovats n-alkanes'!B$7:C$31,2,TRUE))/(vlookup(N117,'Kovats n-alkanes'!B$7:C$31,2,TRUE)-vlookup(M117,'Kovats n-alkanes'!B$7:C$31,2,TRUE))),I117)</f>
        <v/>
      </c>
      <c r="P117" s="48">
        <v>1.0</v>
      </c>
      <c r="Q117" s="48">
        <v>1.0</v>
      </c>
      <c r="R117" s="79"/>
      <c r="S117" s="79"/>
      <c r="T117" s="100"/>
      <c r="U117" s="100"/>
      <c r="V117" s="79"/>
      <c r="W117" s="79"/>
      <c r="X117" s="79"/>
      <c r="Y117" s="79"/>
      <c r="Z117" s="79"/>
      <c r="AA117" s="79"/>
      <c r="AB117" s="79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</row>
    <row r="118">
      <c r="D118" s="101"/>
      <c r="F118" s="102"/>
      <c r="H118" s="99"/>
      <c r="I118" s="70"/>
      <c r="J118" s="71" t="str">
        <f t="array" ref="J118">if(Q118 = 1, iferror(index('Kovats n-alkanes'!G$7:G$40,match(H118,'Kovats n-alkanes'!H$7:H$40,1))),iferror(index('Kovats n-alkanes'!I$7:I$40,match(H118,'Kovats n-alkanes'!J$7:J$40,1))))</f>
        <v/>
      </c>
      <c r="K118" s="71" t="str">
        <f t="shared" si="4"/>
        <v/>
      </c>
      <c r="L118" s="72" t="str">
        <f>if(Q118=1,iferror(100*(J118+(H118-vlookup(J118,'Kovats n-alkanes'!G$7:H$40,2,TRUE))/(vlookup(K118,'Kovats n-alkanes'!G$7:H$40,2,TRUE)-vlookup(J118,'Kovats n-alkanes'!G$7:H$40,2,TRUE))),H118),iferror(100*(J118+(H118-vlookup(J118,'Kovats n-alkanes'!I$7:J$40,2,TRUE))/(vlookup(K118,'Kovats n-alkanes'!I$7:J$40,2,TRUE)-vlookup(J118,'Kovats n-alkanes'!I$7:J$40,2,TRUE))),H118))</f>
        <v/>
      </c>
      <c r="M118" s="44" t="str">
        <f t="array" ref="M118">iferror(index('Kovats n-alkanes'!B$7:B$31,match(I118,'Kovats n-alkanes'!C$7:C$31,1)),"")</f>
        <v/>
      </c>
      <c r="N118" s="44" t="str">
        <f t="shared" si="2"/>
        <v/>
      </c>
      <c r="O118" s="44" t="str">
        <f>iferror(100*(M118+(I118-vlookup(M118,'Kovats n-alkanes'!B$7:C$31,2,TRUE))/(vlookup(N118,'Kovats n-alkanes'!B$7:C$31,2,TRUE)-vlookup(M118,'Kovats n-alkanes'!B$7:C$31,2,TRUE))),I118)</f>
        <v/>
      </c>
      <c r="P118" s="48">
        <v>1.0</v>
      </c>
      <c r="Q118" s="48">
        <v>1.0</v>
      </c>
      <c r="R118" s="79"/>
      <c r="S118" s="79"/>
      <c r="T118" s="100"/>
      <c r="U118" s="100"/>
      <c r="V118" s="79"/>
      <c r="W118" s="79"/>
      <c r="X118" s="79"/>
      <c r="Y118" s="79"/>
      <c r="Z118" s="79"/>
      <c r="AA118" s="79"/>
      <c r="AB118" s="79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</row>
    <row r="119">
      <c r="D119" s="101"/>
      <c r="F119" s="102"/>
      <c r="H119" s="99"/>
      <c r="I119" s="70"/>
      <c r="J119" s="71" t="str">
        <f t="array" ref="J119">if(Q119 = 1, iferror(index('Kovats n-alkanes'!G$7:G$40,match(H119,'Kovats n-alkanes'!H$7:H$40,1))),iferror(index('Kovats n-alkanes'!I$7:I$40,match(H119,'Kovats n-alkanes'!J$7:J$40,1))))</f>
        <v/>
      </c>
      <c r="K119" s="71" t="str">
        <f t="shared" si="4"/>
        <v/>
      </c>
      <c r="L119" s="72" t="str">
        <f>if(Q119=1,iferror(100*(J119+(H119-vlookup(J119,'Kovats n-alkanes'!G$7:H$40,2,TRUE))/(vlookup(K119,'Kovats n-alkanes'!G$7:H$40,2,TRUE)-vlookup(J119,'Kovats n-alkanes'!G$7:H$40,2,TRUE))),H119),iferror(100*(J119+(H119-vlookup(J119,'Kovats n-alkanes'!I$7:J$40,2,TRUE))/(vlookup(K119,'Kovats n-alkanes'!I$7:J$40,2,TRUE)-vlookup(J119,'Kovats n-alkanes'!I$7:J$40,2,TRUE))),H119))</f>
        <v/>
      </c>
      <c r="M119" s="44" t="str">
        <f t="array" ref="M119">iferror(index('Kovats n-alkanes'!B$7:B$31,match(I119,'Kovats n-alkanes'!C$7:C$31,1)),"")</f>
        <v/>
      </c>
      <c r="N119" s="44" t="str">
        <f t="shared" si="2"/>
        <v/>
      </c>
      <c r="O119" s="44" t="str">
        <f>iferror(100*(M119+(I119-vlookup(M119,'Kovats n-alkanes'!B$7:C$31,2,TRUE))/(vlookup(N119,'Kovats n-alkanes'!B$7:C$31,2,TRUE)-vlookup(M119,'Kovats n-alkanes'!B$7:C$31,2,TRUE))),I119)</f>
        <v/>
      </c>
      <c r="P119" s="48">
        <v>1.0</v>
      </c>
      <c r="Q119" s="48">
        <v>1.0</v>
      </c>
      <c r="R119" s="79"/>
      <c r="S119" s="79"/>
      <c r="T119" s="100"/>
      <c r="U119" s="100"/>
      <c r="V119" s="79"/>
      <c r="W119" s="79"/>
      <c r="X119" s="79"/>
      <c r="Y119" s="79"/>
      <c r="Z119" s="79"/>
      <c r="AA119" s="79"/>
      <c r="AB119" s="79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</row>
    <row r="120">
      <c r="D120" s="101"/>
      <c r="F120" s="102"/>
      <c r="H120" s="99"/>
      <c r="I120" s="70"/>
      <c r="J120" s="71" t="str">
        <f t="array" ref="J120">if(Q120 = 1, iferror(index('Kovats n-alkanes'!G$7:G$40,match(H120,'Kovats n-alkanes'!H$7:H$40,1))),iferror(index('Kovats n-alkanes'!I$7:I$40,match(H120,'Kovats n-alkanes'!J$7:J$40,1))))</f>
        <v/>
      </c>
      <c r="K120" s="71" t="str">
        <f t="shared" si="4"/>
        <v/>
      </c>
      <c r="L120" s="72" t="str">
        <f>if(Q120=1,iferror(100*(J120+(H120-vlookup(J120,'Kovats n-alkanes'!G$7:H$40,2,TRUE))/(vlookup(K120,'Kovats n-alkanes'!G$7:H$40,2,TRUE)-vlookup(J120,'Kovats n-alkanes'!G$7:H$40,2,TRUE))),H120),iferror(100*(J120+(H120-vlookup(J120,'Kovats n-alkanes'!I$7:J$40,2,TRUE))/(vlookup(K120,'Kovats n-alkanes'!I$7:J$40,2,TRUE)-vlookup(J120,'Kovats n-alkanes'!I$7:J$40,2,TRUE))),H120))</f>
        <v/>
      </c>
      <c r="M120" s="44" t="str">
        <f t="array" ref="M120">iferror(index('Kovats n-alkanes'!B$7:B$31,match(I120,'Kovats n-alkanes'!C$7:C$31,1)),"")</f>
        <v/>
      </c>
      <c r="N120" s="44" t="str">
        <f t="shared" si="2"/>
        <v/>
      </c>
      <c r="O120" s="44" t="str">
        <f>iferror(100*(M120+(I120-vlookup(M120,'Kovats n-alkanes'!B$7:C$31,2,TRUE))/(vlookup(N120,'Kovats n-alkanes'!B$7:C$31,2,TRUE)-vlookup(M120,'Kovats n-alkanes'!B$7:C$31,2,TRUE))),I120)</f>
        <v/>
      </c>
      <c r="P120" s="48">
        <v>1.0</v>
      </c>
      <c r="Q120" s="48">
        <v>1.0</v>
      </c>
      <c r="R120" s="79"/>
      <c r="S120" s="79"/>
      <c r="T120" s="100"/>
      <c r="U120" s="100"/>
      <c r="V120" s="79"/>
      <c r="W120" s="79"/>
      <c r="X120" s="79"/>
      <c r="Y120" s="79"/>
      <c r="Z120" s="79"/>
      <c r="AA120" s="79"/>
      <c r="AB120" s="79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</row>
    <row r="121">
      <c r="D121" s="101"/>
      <c r="F121" s="102"/>
      <c r="H121" s="99"/>
      <c r="I121" s="70"/>
      <c r="J121" s="71" t="str">
        <f t="array" ref="J121">if(Q121 = 1, iferror(index('Kovats n-alkanes'!G$7:G$40,match(H121,'Kovats n-alkanes'!H$7:H$40,1))),iferror(index('Kovats n-alkanes'!I$7:I$40,match(H121,'Kovats n-alkanes'!J$7:J$40,1))))</f>
        <v/>
      </c>
      <c r="K121" s="71" t="str">
        <f t="shared" si="4"/>
        <v/>
      </c>
      <c r="L121" s="72" t="str">
        <f>if(Q121=1,iferror(100*(J121+(H121-vlookup(J121,'Kovats n-alkanes'!G$7:H$40,2,TRUE))/(vlookup(K121,'Kovats n-alkanes'!G$7:H$40,2,TRUE)-vlookup(J121,'Kovats n-alkanes'!G$7:H$40,2,TRUE))),H121),iferror(100*(J121+(H121-vlookup(J121,'Kovats n-alkanes'!I$7:J$40,2,TRUE))/(vlookup(K121,'Kovats n-alkanes'!I$7:J$40,2,TRUE)-vlookup(J121,'Kovats n-alkanes'!I$7:J$40,2,TRUE))),H121))</f>
        <v/>
      </c>
      <c r="M121" s="44" t="str">
        <f t="array" ref="M121">iferror(index('Kovats n-alkanes'!B$7:B$31,match(I121,'Kovats n-alkanes'!C$7:C$31,1)),"")</f>
        <v/>
      </c>
      <c r="N121" s="44" t="str">
        <f t="shared" si="2"/>
        <v/>
      </c>
      <c r="O121" s="44" t="str">
        <f>iferror(100*(M121+(I121-vlookup(M121,'Kovats n-alkanes'!B$7:C$31,2,TRUE))/(vlookup(N121,'Kovats n-alkanes'!B$7:C$31,2,TRUE)-vlookup(M121,'Kovats n-alkanes'!B$7:C$31,2,TRUE))),I121)</f>
        <v/>
      </c>
      <c r="P121" s="48">
        <v>1.0</v>
      </c>
      <c r="Q121" s="48">
        <v>1.0</v>
      </c>
      <c r="R121" s="79"/>
      <c r="S121" s="79"/>
      <c r="T121" s="100"/>
      <c r="U121" s="100"/>
      <c r="V121" s="79"/>
      <c r="W121" s="79"/>
      <c r="X121" s="79"/>
      <c r="Y121" s="79"/>
      <c r="Z121" s="79"/>
      <c r="AA121" s="79"/>
      <c r="AB121" s="79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</row>
    <row r="122">
      <c r="D122" s="101"/>
      <c r="F122" s="102"/>
      <c r="H122" s="99"/>
      <c r="I122" s="70"/>
      <c r="J122" s="71" t="str">
        <f t="array" ref="J122">if(Q122 = 1, iferror(index('Kovats n-alkanes'!G$7:G$40,match(H122,'Kovats n-alkanes'!H$7:H$40,1))),iferror(index('Kovats n-alkanes'!I$7:I$40,match(H122,'Kovats n-alkanes'!J$7:J$40,1))))</f>
        <v/>
      </c>
      <c r="K122" s="71" t="str">
        <f t="shared" si="4"/>
        <v/>
      </c>
      <c r="L122" s="72" t="str">
        <f>if(Q122=1,iferror(100*(J122+(H122-vlookup(J122,'Kovats n-alkanes'!G$7:H$40,2,TRUE))/(vlookup(K122,'Kovats n-alkanes'!G$7:H$40,2,TRUE)-vlookup(J122,'Kovats n-alkanes'!G$7:H$40,2,TRUE))),H122),iferror(100*(J122+(H122-vlookup(J122,'Kovats n-alkanes'!I$7:J$40,2,TRUE))/(vlookup(K122,'Kovats n-alkanes'!I$7:J$40,2,TRUE)-vlookup(J122,'Kovats n-alkanes'!I$7:J$40,2,TRUE))),H122))</f>
        <v/>
      </c>
      <c r="M122" s="44" t="str">
        <f t="array" ref="M122">iferror(index('Kovats n-alkanes'!B$7:B$31,match(I122,'Kovats n-alkanes'!C$7:C$31,1)),"")</f>
        <v/>
      </c>
      <c r="N122" s="44" t="str">
        <f t="shared" si="2"/>
        <v/>
      </c>
      <c r="O122" s="44" t="str">
        <f>iferror(100*(M122+(I122-vlookup(M122,'Kovats n-alkanes'!B$7:C$31,2,TRUE))/(vlookup(N122,'Kovats n-alkanes'!B$7:C$31,2,TRUE)-vlookup(M122,'Kovats n-alkanes'!B$7:C$31,2,TRUE))),I122)</f>
        <v/>
      </c>
      <c r="P122" s="48">
        <v>1.0</v>
      </c>
      <c r="Q122" s="48">
        <v>1.0</v>
      </c>
      <c r="R122" s="79"/>
      <c r="S122" s="79"/>
      <c r="T122" s="100"/>
      <c r="U122" s="100"/>
      <c r="V122" s="79"/>
      <c r="W122" s="79"/>
      <c r="X122" s="79"/>
      <c r="Y122" s="79"/>
      <c r="Z122" s="79"/>
      <c r="AA122" s="79"/>
      <c r="AB122" s="79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</row>
    <row r="123">
      <c r="D123" s="101"/>
      <c r="F123" s="102"/>
      <c r="H123" s="99"/>
      <c r="I123" s="70"/>
      <c r="J123" s="71" t="str">
        <f t="array" ref="J123">if(Q123 = 1, iferror(index('Kovats n-alkanes'!G$7:G$40,match(H123,'Kovats n-alkanes'!H$7:H$40,1))),iferror(index('Kovats n-alkanes'!I$7:I$40,match(H123,'Kovats n-alkanes'!J$7:J$40,1))))</f>
        <v/>
      </c>
      <c r="K123" s="71" t="str">
        <f t="shared" si="4"/>
        <v/>
      </c>
      <c r="L123" s="72" t="str">
        <f>if(Q123=1,iferror(100*(J123+(H123-vlookup(J123,'Kovats n-alkanes'!G$7:H$40,2,TRUE))/(vlookup(K123,'Kovats n-alkanes'!G$7:H$40,2,TRUE)-vlookup(J123,'Kovats n-alkanes'!G$7:H$40,2,TRUE))),H123),iferror(100*(J123+(H123-vlookup(J123,'Kovats n-alkanes'!I$7:J$40,2,TRUE))/(vlookup(K123,'Kovats n-alkanes'!I$7:J$40,2,TRUE)-vlookup(J123,'Kovats n-alkanes'!I$7:J$40,2,TRUE))),H123))</f>
        <v/>
      </c>
      <c r="M123" s="44" t="str">
        <f t="array" ref="M123">iferror(index('Kovats n-alkanes'!B$7:B$31,match(I123,'Kovats n-alkanes'!C$7:C$31,1)),"")</f>
        <v/>
      </c>
      <c r="N123" s="44" t="str">
        <f t="shared" si="2"/>
        <v/>
      </c>
      <c r="O123" s="44" t="str">
        <f>iferror(100*(M123+(I123-vlookup(M123,'Kovats n-alkanes'!B$7:C$31,2,TRUE))/(vlookup(N123,'Kovats n-alkanes'!B$7:C$31,2,TRUE)-vlookup(M123,'Kovats n-alkanes'!B$7:C$31,2,TRUE))),I123)</f>
        <v/>
      </c>
      <c r="P123" s="48">
        <v>1.0</v>
      </c>
      <c r="Q123" s="48">
        <v>1.0</v>
      </c>
      <c r="R123" s="79"/>
      <c r="S123" s="79"/>
      <c r="T123" s="100"/>
      <c r="U123" s="100"/>
      <c r="V123" s="79"/>
      <c r="W123" s="79"/>
      <c r="X123" s="79"/>
      <c r="Y123" s="79"/>
      <c r="Z123" s="79"/>
      <c r="AA123" s="79"/>
      <c r="AB123" s="79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</row>
    <row r="124">
      <c r="D124" s="101"/>
      <c r="F124" s="102"/>
      <c r="H124" s="99"/>
      <c r="I124" s="70"/>
      <c r="J124" s="71" t="str">
        <f t="array" ref="J124">if(Q124 = 1, iferror(index('Kovats n-alkanes'!G$7:G$40,match(H124,'Kovats n-alkanes'!H$7:H$40,1))),iferror(index('Kovats n-alkanes'!I$7:I$40,match(H124,'Kovats n-alkanes'!J$7:J$40,1))))</f>
        <v/>
      </c>
      <c r="K124" s="71" t="str">
        <f t="shared" si="4"/>
        <v/>
      </c>
      <c r="L124" s="72" t="str">
        <f>if(Q124=1,iferror(100*(J124+(H124-vlookup(J124,'Kovats n-alkanes'!G$7:H$40,2,TRUE))/(vlookup(K124,'Kovats n-alkanes'!G$7:H$40,2,TRUE)-vlookup(J124,'Kovats n-alkanes'!G$7:H$40,2,TRUE))),H124),iferror(100*(J124+(H124-vlookup(J124,'Kovats n-alkanes'!I$7:J$40,2,TRUE))/(vlookup(K124,'Kovats n-alkanes'!I$7:J$40,2,TRUE)-vlookup(J124,'Kovats n-alkanes'!I$7:J$40,2,TRUE))),H124))</f>
        <v/>
      </c>
      <c r="M124" s="44" t="str">
        <f t="array" ref="M124">iferror(index('Kovats n-alkanes'!B$7:B$31,match(I124,'Kovats n-alkanes'!C$7:C$31,1)),"")</f>
        <v/>
      </c>
      <c r="N124" s="44" t="str">
        <f t="shared" si="2"/>
        <v/>
      </c>
      <c r="O124" s="44" t="str">
        <f>iferror(100*(M124+(I124-vlookup(M124,'Kovats n-alkanes'!B$7:C$31,2,TRUE))/(vlookup(N124,'Kovats n-alkanes'!B$7:C$31,2,TRUE)-vlookup(M124,'Kovats n-alkanes'!B$7:C$31,2,TRUE))),I124)</f>
        <v/>
      </c>
      <c r="P124" s="48">
        <v>1.0</v>
      </c>
      <c r="Q124" s="48">
        <v>1.0</v>
      </c>
      <c r="R124" s="79"/>
      <c r="S124" s="79"/>
      <c r="T124" s="100"/>
      <c r="U124" s="100"/>
      <c r="V124" s="79"/>
      <c r="W124" s="79"/>
      <c r="X124" s="79"/>
      <c r="Y124" s="79"/>
      <c r="Z124" s="79"/>
      <c r="AA124" s="79"/>
      <c r="AB124" s="79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</row>
    <row r="125">
      <c r="D125" s="101"/>
      <c r="F125" s="102"/>
      <c r="H125" s="99"/>
      <c r="I125" s="70"/>
      <c r="J125" s="71" t="str">
        <f t="array" ref="J125">if(Q125 = 1, iferror(index('Kovats n-alkanes'!G$7:G$40,match(H125,'Kovats n-alkanes'!H$7:H$40,1))),iferror(index('Kovats n-alkanes'!I$7:I$40,match(H125,'Kovats n-alkanes'!J$7:J$40,1))))</f>
        <v/>
      </c>
      <c r="K125" s="71" t="str">
        <f t="shared" si="4"/>
        <v/>
      </c>
      <c r="L125" s="72" t="str">
        <f>if(Q125=1,iferror(100*(J125+(H125-vlookup(J125,'Kovats n-alkanes'!G$7:H$40,2,TRUE))/(vlookup(K125,'Kovats n-alkanes'!G$7:H$40,2,TRUE)-vlookup(J125,'Kovats n-alkanes'!G$7:H$40,2,TRUE))),H125),iferror(100*(J125+(H125-vlookup(J125,'Kovats n-alkanes'!I$7:J$40,2,TRUE))/(vlookup(K125,'Kovats n-alkanes'!I$7:J$40,2,TRUE)-vlookup(J125,'Kovats n-alkanes'!I$7:J$40,2,TRUE))),H125))</f>
        <v/>
      </c>
      <c r="M125" s="44" t="str">
        <f t="array" ref="M125">iferror(index('Kovats n-alkanes'!B$7:B$31,match(I125,'Kovats n-alkanes'!C$7:C$31,1)),"")</f>
        <v/>
      </c>
      <c r="N125" s="44" t="str">
        <f t="shared" si="2"/>
        <v/>
      </c>
      <c r="O125" s="44" t="str">
        <f>iferror(100*(M125+(I125-vlookup(M125,'Kovats n-alkanes'!B$7:C$31,2,TRUE))/(vlookup(N125,'Kovats n-alkanes'!B$7:C$31,2,TRUE)-vlookup(M125,'Kovats n-alkanes'!B$7:C$31,2,TRUE))),I125)</f>
        <v/>
      </c>
      <c r="P125" s="48">
        <v>1.0</v>
      </c>
      <c r="Q125" s="48">
        <v>1.0</v>
      </c>
      <c r="R125" s="79"/>
      <c r="S125" s="79"/>
      <c r="T125" s="100"/>
      <c r="U125" s="100"/>
      <c r="V125" s="79"/>
      <c r="W125" s="79"/>
      <c r="X125" s="79"/>
      <c r="Y125" s="79"/>
      <c r="Z125" s="79"/>
      <c r="AA125" s="79"/>
      <c r="AB125" s="79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</row>
    <row r="126">
      <c r="D126" s="101"/>
      <c r="F126" s="102"/>
      <c r="H126" s="99"/>
      <c r="I126" s="70"/>
      <c r="J126" s="71" t="str">
        <f t="array" ref="J126">if(Q126 = 1, iferror(index('Kovats n-alkanes'!G$7:G$40,match(H126,'Kovats n-alkanes'!H$7:H$40,1))),iferror(index('Kovats n-alkanes'!I$7:I$40,match(H126,'Kovats n-alkanes'!J$7:J$40,1))))</f>
        <v/>
      </c>
      <c r="K126" s="71" t="str">
        <f t="shared" si="4"/>
        <v/>
      </c>
      <c r="L126" s="72" t="str">
        <f>if(Q126=1,iferror(100*(J126+(H126-vlookup(J126,'Kovats n-alkanes'!G$7:H$40,2,TRUE))/(vlookup(K126,'Kovats n-alkanes'!G$7:H$40,2,TRUE)-vlookup(J126,'Kovats n-alkanes'!G$7:H$40,2,TRUE))),H126),iferror(100*(J126+(H126-vlookup(J126,'Kovats n-alkanes'!I$7:J$40,2,TRUE))/(vlookup(K126,'Kovats n-alkanes'!I$7:J$40,2,TRUE)-vlookup(J126,'Kovats n-alkanes'!I$7:J$40,2,TRUE))),H126))</f>
        <v/>
      </c>
      <c r="M126" s="44" t="str">
        <f t="array" ref="M126">iferror(index('Kovats n-alkanes'!B$7:B$31,match(I126,'Kovats n-alkanes'!C$7:C$31,1)),"")</f>
        <v/>
      </c>
      <c r="N126" s="44" t="str">
        <f t="shared" si="2"/>
        <v/>
      </c>
      <c r="O126" s="44" t="str">
        <f>iferror(100*(M126+(I126-vlookup(M126,'Kovats n-alkanes'!B$7:C$31,2,TRUE))/(vlookup(N126,'Kovats n-alkanes'!B$7:C$31,2,TRUE)-vlookup(M126,'Kovats n-alkanes'!B$7:C$31,2,TRUE))),I126)</f>
        <v/>
      </c>
      <c r="P126" s="48">
        <v>1.0</v>
      </c>
      <c r="Q126" s="48">
        <v>1.0</v>
      </c>
      <c r="R126" s="79"/>
      <c r="S126" s="79"/>
      <c r="T126" s="100"/>
      <c r="U126" s="100"/>
      <c r="V126" s="79"/>
      <c r="W126" s="79"/>
      <c r="X126" s="79"/>
      <c r="Y126" s="79"/>
      <c r="Z126" s="79"/>
      <c r="AA126" s="79"/>
      <c r="AB126" s="79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</row>
    <row r="127">
      <c r="D127" s="101"/>
      <c r="F127" s="102"/>
      <c r="H127" s="99"/>
      <c r="I127" s="70"/>
      <c r="J127" s="71" t="str">
        <f t="array" ref="J127">if(Q127 = 1, iferror(index('Kovats n-alkanes'!G$7:G$40,match(H127,'Kovats n-alkanes'!H$7:H$40,1))),iferror(index('Kovats n-alkanes'!I$7:I$40,match(H127,'Kovats n-alkanes'!J$7:J$40,1))))</f>
        <v/>
      </c>
      <c r="K127" s="71" t="str">
        <f t="shared" si="4"/>
        <v/>
      </c>
      <c r="L127" s="72" t="str">
        <f>if(Q127=1,iferror(100*(J127+(H127-vlookup(J127,'Kovats n-alkanes'!G$7:H$40,2,TRUE))/(vlookup(K127,'Kovats n-alkanes'!G$7:H$40,2,TRUE)-vlookup(J127,'Kovats n-alkanes'!G$7:H$40,2,TRUE))),H127),iferror(100*(J127+(H127-vlookup(J127,'Kovats n-alkanes'!I$7:J$40,2,TRUE))/(vlookup(K127,'Kovats n-alkanes'!I$7:J$40,2,TRUE)-vlookup(J127,'Kovats n-alkanes'!I$7:J$40,2,TRUE))),H127))</f>
        <v/>
      </c>
      <c r="M127" s="44" t="str">
        <f t="array" ref="M127">iferror(index('Kovats n-alkanes'!B$7:B$31,match(I127,'Kovats n-alkanes'!C$7:C$31,1)),"")</f>
        <v/>
      </c>
      <c r="N127" s="44" t="str">
        <f t="shared" si="2"/>
        <v/>
      </c>
      <c r="O127" s="44" t="str">
        <f>iferror(100*(M127+(I127-vlookup(M127,'Kovats n-alkanes'!B$7:C$31,2,TRUE))/(vlookup(N127,'Kovats n-alkanes'!B$7:C$31,2,TRUE)-vlookup(M127,'Kovats n-alkanes'!B$7:C$31,2,TRUE))),I127)</f>
        <v/>
      </c>
      <c r="P127" s="48">
        <v>1.0</v>
      </c>
      <c r="Q127" s="48">
        <v>1.0</v>
      </c>
      <c r="R127" s="79"/>
      <c r="S127" s="79"/>
      <c r="T127" s="100"/>
      <c r="U127" s="100"/>
      <c r="V127" s="79"/>
      <c r="W127" s="79"/>
      <c r="X127" s="79"/>
      <c r="Y127" s="79"/>
      <c r="Z127" s="79"/>
      <c r="AA127" s="79"/>
      <c r="AB127" s="79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</row>
    <row r="128">
      <c r="D128" s="101"/>
      <c r="F128" s="102"/>
      <c r="H128" s="99"/>
      <c r="I128" s="70"/>
      <c r="J128" s="71" t="str">
        <f t="array" ref="J128">if(Q128 = 1, iferror(index('Kovats n-alkanes'!G$7:G$40,match(H128,'Kovats n-alkanes'!H$7:H$40,1))),iferror(index('Kovats n-alkanes'!I$7:I$40,match(H128,'Kovats n-alkanes'!J$7:J$40,1))))</f>
        <v/>
      </c>
      <c r="K128" s="71" t="str">
        <f t="shared" si="4"/>
        <v/>
      </c>
      <c r="L128" s="72" t="str">
        <f>if(Q128=1,iferror(100*(J128+(H128-vlookup(J128,'Kovats n-alkanes'!G$7:H$40,2,TRUE))/(vlookup(K128,'Kovats n-alkanes'!G$7:H$40,2,TRUE)-vlookup(J128,'Kovats n-alkanes'!G$7:H$40,2,TRUE))),H128),iferror(100*(J128+(H128-vlookup(J128,'Kovats n-alkanes'!I$7:J$40,2,TRUE))/(vlookup(K128,'Kovats n-alkanes'!I$7:J$40,2,TRUE)-vlookup(J128,'Kovats n-alkanes'!I$7:J$40,2,TRUE))),H128))</f>
        <v/>
      </c>
      <c r="M128" s="44" t="str">
        <f t="array" ref="M128">iferror(index('Kovats n-alkanes'!B$7:B$31,match(I128,'Kovats n-alkanes'!C$7:C$31,1)),"")</f>
        <v/>
      </c>
      <c r="N128" s="44" t="str">
        <f t="shared" si="2"/>
        <v/>
      </c>
      <c r="O128" s="44" t="str">
        <f>iferror(100*(M128+(I128-vlookup(M128,'Kovats n-alkanes'!B$7:C$31,2,TRUE))/(vlookup(N128,'Kovats n-alkanes'!B$7:C$31,2,TRUE)-vlookup(M128,'Kovats n-alkanes'!B$7:C$31,2,TRUE))),I128)</f>
        <v/>
      </c>
      <c r="P128" s="48">
        <v>1.0</v>
      </c>
      <c r="Q128" s="48">
        <v>1.0</v>
      </c>
      <c r="R128" s="79"/>
      <c r="S128" s="79"/>
      <c r="T128" s="100"/>
      <c r="U128" s="100"/>
      <c r="V128" s="79"/>
      <c r="W128" s="79"/>
      <c r="X128" s="79"/>
      <c r="Y128" s="79"/>
      <c r="Z128" s="79"/>
      <c r="AA128" s="79"/>
      <c r="AB128" s="79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</row>
    <row r="129">
      <c r="D129" s="101"/>
      <c r="F129" s="102"/>
      <c r="H129" s="99"/>
      <c r="I129" s="70"/>
      <c r="J129" s="71" t="str">
        <f t="array" ref="J129">if(Q129 = 1, iferror(index('Kovats n-alkanes'!G$7:G$40,match(H129,'Kovats n-alkanes'!H$7:H$40,1))),iferror(index('Kovats n-alkanes'!I$7:I$40,match(H129,'Kovats n-alkanes'!J$7:J$40,1))))</f>
        <v/>
      </c>
      <c r="K129" s="71" t="str">
        <f t="shared" si="4"/>
        <v/>
      </c>
      <c r="L129" s="72" t="str">
        <f>if(Q129=1,iferror(100*(J129+(H129-vlookup(J129,'Kovats n-alkanes'!G$7:H$40,2,TRUE))/(vlookup(K129,'Kovats n-alkanes'!G$7:H$40,2,TRUE)-vlookup(J129,'Kovats n-alkanes'!G$7:H$40,2,TRUE))),H129),iferror(100*(J129+(H129-vlookup(J129,'Kovats n-alkanes'!I$7:J$40,2,TRUE))/(vlookup(K129,'Kovats n-alkanes'!I$7:J$40,2,TRUE)-vlookup(J129,'Kovats n-alkanes'!I$7:J$40,2,TRUE))),H129))</f>
        <v/>
      </c>
      <c r="M129" s="44" t="str">
        <f t="array" ref="M129">iferror(index('Kovats n-alkanes'!B$7:B$31,match(I129,'Kovats n-alkanes'!C$7:C$31,1)),"")</f>
        <v/>
      </c>
      <c r="N129" s="44" t="str">
        <f t="shared" si="2"/>
        <v/>
      </c>
      <c r="O129" s="44" t="str">
        <f>iferror(100*(M129+(I129-vlookup(M129,'Kovats n-alkanes'!B$7:C$31,2,TRUE))/(vlookup(N129,'Kovats n-alkanes'!B$7:C$31,2,TRUE)-vlookup(M129,'Kovats n-alkanes'!B$7:C$31,2,TRUE))),I129)</f>
        <v/>
      </c>
      <c r="P129" s="48">
        <v>1.0</v>
      </c>
      <c r="Q129" s="48">
        <v>1.0</v>
      </c>
      <c r="R129" s="79"/>
      <c r="S129" s="79"/>
      <c r="T129" s="100"/>
      <c r="U129" s="100"/>
      <c r="V129" s="79"/>
      <c r="W129" s="79"/>
      <c r="X129" s="79"/>
      <c r="Y129" s="79"/>
      <c r="Z129" s="79"/>
      <c r="AA129" s="79"/>
      <c r="AB129" s="79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</row>
    <row r="130">
      <c r="D130" s="101"/>
      <c r="F130" s="102"/>
      <c r="H130" s="99"/>
      <c r="I130" s="70"/>
      <c r="J130" s="71" t="str">
        <f t="array" ref="J130">if(Q130 = 1, iferror(index('Kovats n-alkanes'!G$7:G$40,match(H130,'Kovats n-alkanes'!H$7:H$40,1))),iferror(index('Kovats n-alkanes'!I$7:I$40,match(H130,'Kovats n-alkanes'!J$7:J$40,1))))</f>
        <v/>
      </c>
      <c r="K130" s="71" t="str">
        <f t="shared" si="4"/>
        <v/>
      </c>
      <c r="L130" s="72" t="str">
        <f>if(Q130=1,iferror(100*(J130+(H130-vlookup(J130,'Kovats n-alkanes'!G$7:H$40,2,TRUE))/(vlookup(K130,'Kovats n-alkanes'!G$7:H$40,2,TRUE)-vlookup(J130,'Kovats n-alkanes'!G$7:H$40,2,TRUE))),H130),iferror(100*(J130+(H130-vlookup(J130,'Kovats n-alkanes'!I$7:J$40,2,TRUE))/(vlookup(K130,'Kovats n-alkanes'!I$7:J$40,2,TRUE)-vlookup(J130,'Kovats n-alkanes'!I$7:J$40,2,TRUE))),H130))</f>
        <v/>
      </c>
      <c r="M130" s="44" t="str">
        <f t="array" ref="M130">iferror(index('Kovats n-alkanes'!B$7:B$31,match(I130,'Kovats n-alkanes'!C$7:C$31,1)),"")</f>
        <v/>
      </c>
      <c r="N130" s="44" t="str">
        <f t="shared" si="2"/>
        <v/>
      </c>
      <c r="O130" s="44" t="str">
        <f>iferror(100*(M130+(I130-vlookup(M130,'Kovats n-alkanes'!B$7:C$31,2,TRUE))/(vlookup(N130,'Kovats n-alkanes'!B$7:C$31,2,TRUE)-vlookup(M130,'Kovats n-alkanes'!B$7:C$31,2,TRUE))),I130)</f>
        <v/>
      </c>
      <c r="P130" s="48">
        <v>1.0</v>
      </c>
      <c r="Q130" s="48">
        <v>1.0</v>
      </c>
      <c r="R130" s="79"/>
      <c r="S130" s="79"/>
      <c r="T130" s="100"/>
      <c r="U130" s="100"/>
      <c r="V130" s="79"/>
      <c r="W130" s="79"/>
      <c r="X130" s="79"/>
      <c r="Y130" s="79"/>
      <c r="Z130" s="79"/>
      <c r="AA130" s="79"/>
      <c r="AB130" s="79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</row>
    <row r="131">
      <c r="D131" s="101"/>
      <c r="F131" s="102"/>
      <c r="H131" s="99"/>
      <c r="I131" s="70"/>
      <c r="J131" s="71" t="str">
        <f t="array" ref="J131">if(Q131 = 1, iferror(index('Kovats n-alkanes'!G$7:G$40,match(H131,'Kovats n-alkanes'!H$7:H$40,1))),iferror(index('Kovats n-alkanes'!I$7:I$40,match(H131,'Kovats n-alkanes'!J$7:J$40,1))))</f>
        <v/>
      </c>
      <c r="K131" s="71" t="str">
        <f t="shared" si="4"/>
        <v/>
      </c>
      <c r="L131" s="72" t="str">
        <f>if(Q131=1,iferror(100*(J131+(H131-vlookup(J131,'Kovats n-alkanes'!G$7:H$40,2,TRUE))/(vlookup(K131,'Kovats n-alkanes'!G$7:H$40,2,TRUE)-vlookup(J131,'Kovats n-alkanes'!G$7:H$40,2,TRUE))),H131),iferror(100*(J131+(H131-vlookup(J131,'Kovats n-alkanes'!I$7:J$40,2,TRUE))/(vlookup(K131,'Kovats n-alkanes'!I$7:J$40,2,TRUE)-vlookup(J131,'Kovats n-alkanes'!I$7:J$40,2,TRUE))),H131))</f>
        <v/>
      </c>
      <c r="M131" s="44" t="str">
        <f t="array" ref="M131">iferror(index('Kovats n-alkanes'!B$7:B$31,match(I131,'Kovats n-alkanes'!C$7:C$31,1)),"")</f>
        <v/>
      </c>
      <c r="N131" s="44" t="str">
        <f t="shared" si="2"/>
        <v/>
      </c>
      <c r="O131" s="44" t="str">
        <f>iferror(100*(M131+(I131-vlookup(M131,'Kovats n-alkanes'!B$7:C$31,2,TRUE))/(vlookup(N131,'Kovats n-alkanes'!B$7:C$31,2,TRUE)-vlookup(M131,'Kovats n-alkanes'!B$7:C$31,2,TRUE))),I131)</f>
        <v/>
      </c>
      <c r="P131" s="48">
        <v>1.0</v>
      </c>
      <c r="Q131" s="48">
        <v>1.0</v>
      </c>
      <c r="R131" s="79"/>
      <c r="S131" s="79"/>
      <c r="T131" s="100"/>
      <c r="U131" s="100"/>
      <c r="V131" s="79"/>
      <c r="W131" s="79"/>
      <c r="X131" s="79"/>
      <c r="Y131" s="79"/>
      <c r="Z131" s="79"/>
      <c r="AA131" s="79"/>
      <c r="AB131" s="79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</row>
    <row r="132">
      <c r="D132" s="101"/>
      <c r="F132" s="102"/>
      <c r="H132" s="99"/>
      <c r="I132" s="70"/>
      <c r="J132" s="71" t="str">
        <f t="array" ref="J132">if(Q132 = 1, iferror(index('Kovats n-alkanes'!G$7:G$40,match(H132,'Kovats n-alkanes'!H$7:H$40,1))),iferror(index('Kovats n-alkanes'!I$7:I$40,match(H132,'Kovats n-alkanes'!J$7:J$40,1))))</f>
        <v/>
      </c>
      <c r="K132" s="71" t="str">
        <f t="shared" si="4"/>
        <v/>
      </c>
      <c r="L132" s="72" t="str">
        <f>if(Q132=1,iferror(100*(J132+(H132-vlookup(J132,'Kovats n-alkanes'!G$7:H$40,2,TRUE))/(vlookup(K132,'Kovats n-alkanes'!G$7:H$40,2,TRUE)-vlookup(J132,'Kovats n-alkanes'!G$7:H$40,2,TRUE))),H132),iferror(100*(J132+(H132-vlookup(J132,'Kovats n-alkanes'!I$7:J$40,2,TRUE))/(vlookup(K132,'Kovats n-alkanes'!I$7:J$40,2,TRUE)-vlookup(J132,'Kovats n-alkanes'!I$7:J$40,2,TRUE))),H132))</f>
        <v/>
      </c>
      <c r="M132" s="44" t="str">
        <f t="array" ref="M132">iferror(index('Kovats n-alkanes'!B$7:B$31,match(I132,'Kovats n-alkanes'!C$7:C$31,1)),"")</f>
        <v/>
      </c>
      <c r="N132" s="44" t="str">
        <f t="shared" si="2"/>
        <v/>
      </c>
      <c r="O132" s="44" t="str">
        <f>iferror(100*(M132+(I132-vlookup(M132,'Kovats n-alkanes'!B$7:C$31,2,TRUE))/(vlookup(N132,'Kovats n-alkanes'!B$7:C$31,2,TRUE)-vlookup(M132,'Kovats n-alkanes'!B$7:C$31,2,TRUE))),I132)</f>
        <v/>
      </c>
      <c r="P132" s="48">
        <v>1.0</v>
      </c>
      <c r="Q132" s="48">
        <v>1.0</v>
      </c>
      <c r="R132" s="79"/>
      <c r="S132" s="79"/>
      <c r="T132" s="100"/>
      <c r="U132" s="100"/>
      <c r="V132" s="79"/>
      <c r="W132" s="79"/>
      <c r="X132" s="79"/>
      <c r="Y132" s="79"/>
      <c r="Z132" s="79"/>
      <c r="AA132" s="79"/>
      <c r="AB132" s="79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</row>
    <row r="133">
      <c r="D133" s="101"/>
      <c r="F133" s="102"/>
      <c r="H133" s="99"/>
      <c r="I133" s="70"/>
      <c r="J133" s="71" t="str">
        <f t="array" ref="J133">if(Q133 = 1, iferror(index('Kovats n-alkanes'!G$7:G$40,match(H133,'Kovats n-alkanes'!H$7:H$40,1))),iferror(index('Kovats n-alkanes'!I$7:I$40,match(H133,'Kovats n-alkanes'!J$7:J$40,1))))</f>
        <v/>
      </c>
      <c r="K133" s="71" t="str">
        <f t="shared" si="4"/>
        <v/>
      </c>
      <c r="L133" s="72" t="str">
        <f>if(Q133=1,iferror(100*(J133+(H133-vlookup(J133,'Kovats n-alkanes'!G$7:H$40,2,TRUE))/(vlookup(K133,'Kovats n-alkanes'!G$7:H$40,2,TRUE)-vlookup(J133,'Kovats n-alkanes'!G$7:H$40,2,TRUE))),H133),iferror(100*(J133+(H133-vlookup(J133,'Kovats n-alkanes'!I$7:J$40,2,TRUE))/(vlookup(K133,'Kovats n-alkanes'!I$7:J$40,2,TRUE)-vlookup(J133,'Kovats n-alkanes'!I$7:J$40,2,TRUE))),H133))</f>
        <v/>
      </c>
      <c r="M133" s="44" t="str">
        <f t="array" ref="M133">iferror(index('Kovats n-alkanes'!B$7:B$31,match(I133,'Kovats n-alkanes'!C$7:C$31,1)),"")</f>
        <v/>
      </c>
      <c r="N133" s="44" t="str">
        <f t="shared" si="2"/>
        <v/>
      </c>
      <c r="O133" s="44" t="str">
        <f>iferror(100*(M133+(I133-vlookup(M133,'Kovats n-alkanes'!B$7:C$31,2,TRUE))/(vlookup(N133,'Kovats n-alkanes'!B$7:C$31,2,TRUE)-vlookup(M133,'Kovats n-alkanes'!B$7:C$31,2,TRUE))),I133)</f>
        <v/>
      </c>
      <c r="P133" s="48">
        <v>1.0</v>
      </c>
      <c r="Q133" s="48">
        <v>1.0</v>
      </c>
      <c r="R133" s="79"/>
      <c r="S133" s="79"/>
      <c r="T133" s="100"/>
      <c r="U133" s="100"/>
      <c r="V133" s="79"/>
      <c r="W133" s="79"/>
      <c r="X133" s="79"/>
      <c r="Y133" s="79"/>
      <c r="Z133" s="79"/>
      <c r="AA133" s="79"/>
      <c r="AB133" s="79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</row>
    <row r="134">
      <c r="D134" s="101"/>
      <c r="F134" s="102"/>
      <c r="H134" s="99"/>
      <c r="I134" s="70"/>
      <c r="J134" s="71" t="str">
        <f t="array" ref="J134">if(Q134 = 1, iferror(index('Kovats n-alkanes'!G$7:G$40,match(H134,'Kovats n-alkanes'!H$7:H$40,1))),iferror(index('Kovats n-alkanes'!I$7:I$40,match(H134,'Kovats n-alkanes'!J$7:J$40,1))))</f>
        <v/>
      </c>
      <c r="K134" s="71" t="str">
        <f t="shared" si="4"/>
        <v/>
      </c>
      <c r="L134" s="72" t="str">
        <f>if(Q134=1,iferror(100*(J134+(H134-vlookup(J134,'Kovats n-alkanes'!G$7:H$40,2,TRUE))/(vlookup(K134,'Kovats n-alkanes'!G$7:H$40,2,TRUE)-vlookup(J134,'Kovats n-alkanes'!G$7:H$40,2,TRUE))),H134),iferror(100*(J134+(H134-vlookup(J134,'Kovats n-alkanes'!I$7:J$40,2,TRUE))/(vlookup(K134,'Kovats n-alkanes'!I$7:J$40,2,TRUE)-vlookup(J134,'Kovats n-alkanes'!I$7:J$40,2,TRUE))),H134))</f>
        <v/>
      </c>
      <c r="M134" s="44" t="str">
        <f t="array" ref="M134">iferror(index('Kovats n-alkanes'!B$7:B$31,match(I134,'Kovats n-alkanes'!C$7:C$31,1)),"")</f>
        <v/>
      </c>
      <c r="N134" s="44" t="str">
        <f t="shared" si="2"/>
        <v/>
      </c>
      <c r="O134" s="44" t="str">
        <f>iferror(100*(M134+(I134-vlookup(M134,'Kovats n-alkanes'!B$7:C$31,2,TRUE))/(vlookup(N134,'Kovats n-alkanes'!B$7:C$31,2,TRUE)-vlookup(M134,'Kovats n-alkanes'!B$7:C$31,2,TRUE))),I134)</f>
        <v/>
      </c>
      <c r="P134" s="48">
        <v>1.0</v>
      </c>
      <c r="Q134" s="48">
        <v>1.0</v>
      </c>
      <c r="R134" s="79"/>
      <c r="S134" s="79"/>
      <c r="T134" s="100"/>
      <c r="U134" s="100"/>
      <c r="V134" s="79"/>
      <c r="W134" s="79"/>
      <c r="X134" s="79"/>
      <c r="Y134" s="79"/>
      <c r="Z134" s="79"/>
      <c r="AA134" s="79"/>
      <c r="AB134" s="79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</row>
    <row r="135">
      <c r="D135" s="101"/>
      <c r="F135" s="102"/>
      <c r="H135" s="99"/>
      <c r="I135" s="70"/>
      <c r="J135" s="71" t="str">
        <f t="array" ref="J135">if(Q135 = 1, iferror(index('Kovats n-alkanes'!G$7:G$40,match(H135,'Kovats n-alkanes'!H$7:H$40,1))),iferror(index('Kovats n-alkanes'!I$7:I$40,match(H135,'Kovats n-alkanes'!J$7:J$40,1))))</f>
        <v/>
      </c>
      <c r="K135" s="71" t="str">
        <f t="shared" si="4"/>
        <v/>
      </c>
      <c r="L135" s="72" t="str">
        <f>if(Q135=1,iferror(100*(J135+(H135-vlookup(J135,'Kovats n-alkanes'!G$7:H$40,2,TRUE))/(vlookup(K135,'Kovats n-alkanes'!G$7:H$40,2,TRUE)-vlookup(J135,'Kovats n-alkanes'!G$7:H$40,2,TRUE))),H135),iferror(100*(J135+(H135-vlookup(J135,'Kovats n-alkanes'!I$7:J$40,2,TRUE))/(vlookup(K135,'Kovats n-alkanes'!I$7:J$40,2,TRUE)-vlookup(J135,'Kovats n-alkanes'!I$7:J$40,2,TRUE))),H135))</f>
        <v/>
      </c>
      <c r="M135" s="44" t="str">
        <f t="array" ref="M135">iferror(index('Kovats n-alkanes'!B$7:B$31,match(I135,'Kovats n-alkanes'!C$7:C$31,1)),"")</f>
        <v/>
      </c>
      <c r="N135" s="44" t="str">
        <f t="shared" si="2"/>
        <v/>
      </c>
      <c r="O135" s="44" t="str">
        <f>iferror(100*(M135+(I135-vlookup(M135,'Kovats n-alkanes'!B$7:C$31,2,TRUE))/(vlookup(N135,'Kovats n-alkanes'!B$7:C$31,2,TRUE)-vlookup(M135,'Kovats n-alkanes'!B$7:C$31,2,TRUE))),I135)</f>
        <v/>
      </c>
      <c r="P135" s="48">
        <v>1.0</v>
      </c>
      <c r="Q135" s="48">
        <v>1.0</v>
      </c>
      <c r="R135" s="79"/>
      <c r="S135" s="79"/>
      <c r="T135" s="100"/>
      <c r="U135" s="100"/>
      <c r="V135" s="79"/>
      <c r="W135" s="79"/>
      <c r="X135" s="79"/>
      <c r="Y135" s="79"/>
      <c r="Z135" s="79"/>
      <c r="AA135" s="79"/>
      <c r="AB135" s="79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</row>
    <row r="136">
      <c r="D136" s="101"/>
      <c r="F136" s="102"/>
      <c r="H136" s="99"/>
      <c r="I136" s="70"/>
      <c r="J136" s="71" t="str">
        <f t="array" ref="J136">if(Q136 = 1, iferror(index('Kovats n-alkanes'!G$7:G$40,match(H136,'Kovats n-alkanes'!H$7:H$40,1))),iferror(index('Kovats n-alkanes'!I$7:I$40,match(H136,'Kovats n-alkanes'!J$7:J$40,1))))</f>
        <v/>
      </c>
      <c r="K136" s="71" t="str">
        <f t="shared" si="4"/>
        <v/>
      </c>
      <c r="L136" s="72" t="str">
        <f>if(Q136=1,iferror(100*(J136+(H136-vlookup(J136,'Kovats n-alkanes'!G$7:H$40,2,TRUE))/(vlookup(K136,'Kovats n-alkanes'!G$7:H$40,2,TRUE)-vlookup(J136,'Kovats n-alkanes'!G$7:H$40,2,TRUE))),H136),iferror(100*(J136+(H136-vlookup(J136,'Kovats n-alkanes'!I$7:J$40,2,TRUE))/(vlookup(K136,'Kovats n-alkanes'!I$7:J$40,2,TRUE)-vlookup(J136,'Kovats n-alkanes'!I$7:J$40,2,TRUE))),H136))</f>
        <v/>
      </c>
      <c r="M136" s="44" t="str">
        <f t="array" ref="M136">iferror(index('Kovats n-alkanes'!B$7:B$31,match(I136,'Kovats n-alkanes'!C$7:C$31,1)),"")</f>
        <v/>
      </c>
      <c r="N136" s="44" t="str">
        <f t="shared" si="2"/>
        <v/>
      </c>
      <c r="O136" s="44" t="str">
        <f>iferror(100*(M136+(I136-vlookup(M136,'Kovats n-alkanes'!B$7:C$31,2,TRUE))/(vlookup(N136,'Kovats n-alkanes'!B$7:C$31,2,TRUE)-vlookup(M136,'Kovats n-alkanes'!B$7:C$31,2,TRUE))),I136)</f>
        <v/>
      </c>
      <c r="P136" s="48">
        <v>1.0</v>
      </c>
      <c r="Q136" s="48">
        <v>1.0</v>
      </c>
      <c r="R136" s="79"/>
      <c r="S136" s="79"/>
      <c r="T136" s="100"/>
      <c r="U136" s="100"/>
      <c r="V136" s="79"/>
      <c r="W136" s="79"/>
      <c r="X136" s="79"/>
      <c r="Y136" s="79"/>
      <c r="Z136" s="79"/>
      <c r="AA136" s="79"/>
      <c r="AB136" s="79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</row>
    <row r="137">
      <c r="D137" s="101"/>
      <c r="F137" s="102"/>
      <c r="H137" s="99"/>
      <c r="I137" s="70"/>
      <c r="J137" s="71" t="str">
        <f t="array" ref="J137">if(Q137 = 1, iferror(index('Kovats n-alkanes'!G$7:G$40,match(H137,'Kovats n-alkanes'!H$7:H$40,1))),iferror(index('Kovats n-alkanes'!I$7:I$40,match(H137,'Kovats n-alkanes'!J$7:J$40,1))))</f>
        <v/>
      </c>
      <c r="K137" s="71" t="str">
        <f t="shared" si="4"/>
        <v/>
      </c>
      <c r="L137" s="72" t="str">
        <f>if(Q137=1,iferror(100*(J137+(H137-vlookup(J137,'Kovats n-alkanes'!G$7:H$40,2,TRUE))/(vlookup(K137,'Kovats n-alkanes'!G$7:H$40,2,TRUE)-vlookup(J137,'Kovats n-alkanes'!G$7:H$40,2,TRUE))),H137),iferror(100*(J137+(H137-vlookup(J137,'Kovats n-alkanes'!I$7:J$40,2,TRUE))/(vlookup(K137,'Kovats n-alkanes'!I$7:J$40,2,TRUE)-vlookup(J137,'Kovats n-alkanes'!I$7:J$40,2,TRUE))),H137))</f>
        <v/>
      </c>
      <c r="M137" s="44" t="str">
        <f t="array" ref="M137">iferror(index('Kovats n-alkanes'!B$7:B$31,match(I137,'Kovats n-alkanes'!C$7:C$31,1)),"")</f>
        <v/>
      </c>
      <c r="N137" s="44" t="str">
        <f t="shared" si="2"/>
        <v/>
      </c>
      <c r="O137" s="44" t="str">
        <f>iferror(100*(M137+(I137-vlookup(M137,'Kovats n-alkanes'!B$7:C$31,2,TRUE))/(vlookup(N137,'Kovats n-alkanes'!B$7:C$31,2,TRUE)-vlookup(M137,'Kovats n-alkanes'!B$7:C$31,2,TRUE))),I137)</f>
        <v/>
      </c>
      <c r="P137" s="48">
        <v>1.0</v>
      </c>
      <c r="Q137" s="48">
        <v>1.0</v>
      </c>
      <c r="R137" s="79"/>
      <c r="S137" s="79"/>
      <c r="T137" s="100"/>
      <c r="U137" s="100"/>
      <c r="V137" s="79"/>
      <c r="W137" s="79"/>
      <c r="X137" s="79"/>
      <c r="Y137" s="79"/>
      <c r="Z137" s="79"/>
      <c r="AA137" s="79"/>
      <c r="AB137" s="79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</row>
    <row r="138">
      <c r="D138" s="101"/>
      <c r="F138" s="102"/>
      <c r="H138" s="99"/>
      <c r="I138" s="70"/>
      <c r="J138" s="71" t="str">
        <f t="array" ref="J138">if(Q138 = 1, iferror(index('Kovats n-alkanes'!G$7:G$40,match(H138,'Kovats n-alkanes'!H$7:H$40,1))),iferror(index('Kovats n-alkanes'!I$7:I$40,match(H138,'Kovats n-alkanes'!J$7:J$40,1))))</f>
        <v/>
      </c>
      <c r="K138" s="71" t="str">
        <f t="shared" si="4"/>
        <v/>
      </c>
      <c r="L138" s="72" t="str">
        <f>if(Q138=1,iferror(100*(J138+(H138-vlookup(J138,'Kovats n-alkanes'!G$7:H$40,2,TRUE))/(vlookup(K138,'Kovats n-alkanes'!G$7:H$40,2,TRUE)-vlookup(J138,'Kovats n-alkanes'!G$7:H$40,2,TRUE))),H138),iferror(100*(J138+(H138-vlookup(J138,'Kovats n-alkanes'!I$7:J$40,2,TRUE))/(vlookup(K138,'Kovats n-alkanes'!I$7:J$40,2,TRUE)-vlookup(J138,'Kovats n-alkanes'!I$7:J$40,2,TRUE))),H138))</f>
        <v/>
      </c>
      <c r="M138" s="44" t="str">
        <f t="array" ref="M138">iferror(index('Kovats n-alkanes'!B$7:B$31,match(I138,'Kovats n-alkanes'!C$7:C$31,1)),"")</f>
        <v/>
      </c>
      <c r="N138" s="44" t="str">
        <f t="shared" si="2"/>
        <v/>
      </c>
      <c r="O138" s="44" t="str">
        <f>iferror(100*(M138+(I138-vlookup(M138,'Kovats n-alkanes'!B$7:C$31,2,TRUE))/(vlookup(N138,'Kovats n-alkanes'!B$7:C$31,2,TRUE)-vlookup(M138,'Kovats n-alkanes'!B$7:C$31,2,TRUE))),I138)</f>
        <v/>
      </c>
      <c r="P138" s="48">
        <v>1.0</v>
      </c>
      <c r="Q138" s="48">
        <v>1.0</v>
      </c>
      <c r="R138" s="79"/>
      <c r="S138" s="79"/>
      <c r="T138" s="100"/>
      <c r="U138" s="100"/>
      <c r="V138" s="79"/>
      <c r="W138" s="79"/>
      <c r="X138" s="79"/>
      <c r="Y138" s="79"/>
      <c r="Z138" s="79"/>
      <c r="AA138" s="79"/>
      <c r="AB138" s="79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</row>
    <row r="139">
      <c r="D139" s="101"/>
      <c r="F139" s="102"/>
      <c r="H139" s="99"/>
      <c r="I139" s="70"/>
      <c r="J139" s="71" t="str">
        <f t="array" ref="J139">if(Q139 = 1, iferror(index('Kovats n-alkanes'!G$7:G$40,match(H139,'Kovats n-alkanes'!H$7:H$40,1))),iferror(index('Kovats n-alkanes'!I$7:I$40,match(H139,'Kovats n-alkanes'!J$7:J$40,1))))</f>
        <v/>
      </c>
      <c r="K139" s="71" t="str">
        <f t="shared" si="4"/>
        <v/>
      </c>
      <c r="L139" s="72" t="str">
        <f>if(Q139=1,iferror(100*(J139+(H139-vlookup(J139,'Kovats n-alkanes'!G$7:H$40,2,TRUE))/(vlookup(K139,'Kovats n-alkanes'!G$7:H$40,2,TRUE)-vlookup(J139,'Kovats n-alkanes'!G$7:H$40,2,TRUE))),H139),iferror(100*(J139+(H139-vlookup(J139,'Kovats n-alkanes'!I$7:J$40,2,TRUE))/(vlookup(K139,'Kovats n-alkanes'!I$7:J$40,2,TRUE)-vlookup(J139,'Kovats n-alkanes'!I$7:J$40,2,TRUE))),H139))</f>
        <v/>
      </c>
      <c r="M139" s="44" t="str">
        <f t="array" ref="M139">iferror(index('Kovats n-alkanes'!B$7:B$31,match(I139,'Kovats n-alkanes'!C$7:C$31,1)),"")</f>
        <v/>
      </c>
      <c r="N139" s="44" t="str">
        <f t="shared" si="2"/>
        <v/>
      </c>
      <c r="O139" s="44" t="str">
        <f>iferror(100*(M139+(I139-vlookup(M139,'Kovats n-alkanes'!B$7:C$31,2,TRUE))/(vlookup(N139,'Kovats n-alkanes'!B$7:C$31,2,TRUE)-vlookup(M139,'Kovats n-alkanes'!B$7:C$31,2,TRUE))),I139)</f>
        <v/>
      </c>
      <c r="P139" s="48">
        <v>1.0</v>
      </c>
      <c r="Q139" s="48">
        <v>1.0</v>
      </c>
      <c r="R139" s="79"/>
      <c r="S139" s="79"/>
      <c r="T139" s="100"/>
      <c r="U139" s="100"/>
      <c r="V139" s="79"/>
      <c r="W139" s="79"/>
      <c r="X139" s="79"/>
      <c r="Y139" s="79"/>
      <c r="Z139" s="79"/>
      <c r="AA139" s="79"/>
      <c r="AB139" s="79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</row>
    <row r="140">
      <c r="D140" s="101"/>
      <c r="F140" s="102"/>
      <c r="H140" s="99"/>
      <c r="I140" s="70"/>
      <c r="J140" s="71" t="str">
        <f t="array" ref="J140">if(Q140 = 1, iferror(index('Kovats n-alkanes'!G$7:G$40,match(H140,'Kovats n-alkanes'!H$7:H$40,1))),iferror(index('Kovats n-alkanes'!I$7:I$40,match(H140,'Kovats n-alkanes'!J$7:J$40,1))))</f>
        <v/>
      </c>
      <c r="K140" s="71" t="str">
        <f t="shared" si="4"/>
        <v/>
      </c>
      <c r="L140" s="72" t="str">
        <f>if(Q140=1,iferror(100*(J140+(H140-vlookup(J140,'Kovats n-alkanes'!G$7:H$40,2,TRUE))/(vlookup(K140,'Kovats n-alkanes'!G$7:H$40,2,TRUE)-vlookup(J140,'Kovats n-alkanes'!G$7:H$40,2,TRUE))),H140),iferror(100*(J140+(H140-vlookup(J140,'Kovats n-alkanes'!I$7:J$40,2,TRUE))/(vlookup(K140,'Kovats n-alkanes'!I$7:J$40,2,TRUE)-vlookup(J140,'Kovats n-alkanes'!I$7:J$40,2,TRUE))),H140))</f>
        <v/>
      </c>
      <c r="M140" s="44" t="str">
        <f t="array" ref="M140">iferror(index('Kovats n-alkanes'!B$7:B$31,match(I140,'Kovats n-alkanes'!C$7:C$31,1)),"")</f>
        <v/>
      </c>
      <c r="N140" s="44" t="str">
        <f t="shared" si="2"/>
        <v/>
      </c>
      <c r="O140" s="44" t="str">
        <f>iferror(100*(M140+(I140-vlookup(M140,'Kovats n-alkanes'!B$7:C$31,2,TRUE))/(vlookup(N140,'Kovats n-alkanes'!B$7:C$31,2,TRUE)-vlookup(M140,'Kovats n-alkanes'!B$7:C$31,2,TRUE))),I140)</f>
        <v/>
      </c>
      <c r="P140" s="48">
        <v>1.0</v>
      </c>
      <c r="Q140" s="48">
        <v>1.0</v>
      </c>
      <c r="R140" s="79"/>
      <c r="S140" s="79"/>
      <c r="T140" s="100"/>
      <c r="U140" s="100"/>
      <c r="V140" s="79"/>
      <c r="W140" s="79"/>
      <c r="X140" s="79"/>
      <c r="Y140" s="79"/>
      <c r="Z140" s="79"/>
      <c r="AA140" s="79"/>
      <c r="AB140" s="79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</row>
    <row r="141">
      <c r="D141" s="101"/>
      <c r="F141" s="102"/>
      <c r="H141" s="99"/>
      <c r="I141" s="70"/>
      <c r="J141" s="71" t="str">
        <f t="array" ref="J141">if(Q141 = 1, iferror(index('Kovats n-alkanes'!G$7:G$40,match(H141,'Kovats n-alkanes'!H$7:H$40,1))),iferror(index('Kovats n-alkanes'!I$7:I$40,match(H141,'Kovats n-alkanes'!J$7:J$40,1))))</f>
        <v/>
      </c>
      <c r="K141" s="71" t="str">
        <f t="shared" si="4"/>
        <v/>
      </c>
      <c r="L141" s="72" t="str">
        <f>if(Q141=1,iferror(100*(J141+(H141-vlookup(J141,'Kovats n-alkanes'!G$7:H$40,2,TRUE))/(vlookup(K141,'Kovats n-alkanes'!G$7:H$40,2,TRUE)-vlookup(J141,'Kovats n-alkanes'!G$7:H$40,2,TRUE))),H141),iferror(100*(J141+(H141-vlookup(J141,'Kovats n-alkanes'!I$7:J$40,2,TRUE))/(vlookup(K141,'Kovats n-alkanes'!I$7:J$40,2,TRUE)-vlookup(J141,'Kovats n-alkanes'!I$7:J$40,2,TRUE))),H141))</f>
        <v/>
      </c>
      <c r="M141" s="44" t="str">
        <f t="array" ref="M141">iferror(index('Kovats n-alkanes'!B$7:B$31,match(I141,'Kovats n-alkanes'!C$7:C$31,1)),"")</f>
        <v/>
      </c>
      <c r="N141" s="44" t="str">
        <f t="shared" si="2"/>
        <v/>
      </c>
      <c r="O141" s="44" t="str">
        <f>iferror(100*(M141+(I141-vlookup(M141,'Kovats n-alkanes'!B$7:C$31,2,TRUE))/(vlookup(N141,'Kovats n-alkanes'!B$7:C$31,2,TRUE)-vlookup(M141,'Kovats n-alkanes'!B$7:C$31,2,TRUE))),I141)</f>
        <v/>
      </c>
      <c r="P141" s="48">
        <v>1.0</v>
      </c>
      <c r="Q141" s="48">
        <v>1.0</v>
      </c>
      <c r="R141" s="79"/>
      <c r="S141" s="79"/>
      <c r="T141" s="100"/>
      <c r="U141" s="100"/>
      <c r="V141" s="79"/>
      <c r="W141" s="79"/>
      <c r="X141" s="79"/>
      <c r="Y141" s="79"/>
      <c r="Z141" s="79"/>
      <c r="AA141" s="79"/>
      <c r="AB141" s="79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</row>
    <row r="142">
      <c r="D142" s="101"/>
      <c r="F142" s="102"/>
      <c r="H142" s="99"/>
      <c r="I142" s="70"/>
      <c r="J142" s="71" t="str">
        <f t="array" ref="J142">if(Q142 = 1, iferror(index('Kovats n-alkanes'!G$7:G$40,match(H142,'Kovats n-alkanes'!H$7:H$40,1))),iferror(index('Kovats n-alkanes'!I$7:I$40,match(H142,'Kovats n-alkanes'!J$7:J$40,1))))</f>
        <v/>
      </c>
      <c r="K142" s="71" t="str">
        <f t="shared" si="4"/>
        <v/>
      </c>
      <c r="L142" s="72" t="str">
        <f>if(Q142=1,iferror(100*(J142+(H142-vlookup(J142,'Kovats n-alkanes'!G$7:H$40,2,TRUE))/(vlookup(K142,'Kovats n-alkanes'!G$7:H$40,2,TRUE)-vlookup(J142,'Kovats n-alkanes'!G$7:H$40,2,TRUE))),H142),iferror(100*(J142+(H142-vlookup(J142,'Kovats n-alkanes'!I$7:J$40,2,TRUE))/(vlookup(K142,'Kovats n-alkanes'!I$7:J$40,2,TRUE)-vlookup(J142,'Kovats n-alkanes'!I$7:J$40,2,TRUE))),H142))</f>
        <v/>
      </c>
      <c r="M142" s="44" t="str">
        <f t="array" ref="M142">iferror(index('Kovats n-alkanes'!B$7:B$31,match(I142,'Kovats n-alkanes'!C$7:C$31,1)),"")</f>
        <v/>
      </c>
      <c r="N142" s="44" t="str">
        <f t="shared" si="2"/>
        <v/>
      </c>
      <c r="O142" s="44" t="str">
        <f>iferror(100*(M142+(I142-vlookup(M142,'Kovats n-alkanes'!B$7:C$31,2,TRUE))/(vlookup(N142,'Kovats n-alkanes'!B$7:C$31,2,TRUE)-vlookup(M142,'Kovats n-alkanes'!B$7:C$31,2,TRUE))),I142)</f>
        <v/>
      </c>
      <c r="P142" s="48">
        <v>1.0</v>
      </c>
      <c r="Q142" s="48">
        <v>1.0</v>
      </c>
      <c r="R142" s="79"/>
      <c r="S142" s="79"/>
      <c r="T142" s="100"/>
      <c r="U142" s="100"/>
      <c r="V142" s="79"/>
      <c r="W142" s="79"/>
      <c r="X142" s="79"/>
      <c r="Y142" s="79"/>
      <c r="Z142" s="79"/>
      <c r="AA142" s="79"/>
      <c r="AB142" s="79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</row>
    <row r="143">
      <c r="D143" s="101"/>
      <c r="F143" s="102"/>
      <c r="H143" s="99"/>
      <c r="I143" s="70"/>
      <c r="J143" s="71" t="str">
        <f t="array" ref="J143">if(Q143 = 1, iferror(index('Kovats n-alkanes'!G$7:G$40,match(H143,'Kovats n-alkanes'!H$7:H$40,1))),iferror(index('Kovats n-alkanes'!I$7:I$40,match(H143,'Kovats n-alkanes'!J$7:J$40,1))))</f>
        <v/>
      </c>
      <c r="K143" s="71" t="str">
        <f t="shared" si="4"/>
        <v/>
      </c>
      <c r="L143" s="72" t="str">
        <f>if(Q143=1,iferror(100*(J143+(H143-vlookup(J143,'Kovats n-alkanes'!G$7:H$40,2,TRUE))/(vlookup(K143,'Kovats n-alkanes'!G$7:H$40,2,TRUE)-vlookup(J143,'Kovats n-alkanes'!G$7:H$40,2,TRUE))),H143),iferror(100*(J143+(H143-vlookup(J143,'Kovats n-alkanes'!I$7:J$40,2,TRUE))/(vlookup(K143,'Kovats n-alkanes'!I$7:J$40,2,TRUE)-vlookup(J143,'Kovats n-alkanes'!I$7:J$40,2,TRUE))),H143))</f>
        <v/>
      </c>
      <c r="M143" s="44" t="str">
        <f t="array" ref="M143">iferror(index('Kovats n-alkanes'!B$7:B$31,match(I143,'Kovats n-alkanes'!C$7:C$31,1)),"")</f>
        <v/>
      </c>
      <c r="N143" s="44" t="str">
        <f t="shared" si="2"/>
        <v/>
      </c>
      <c r="O143" s="44" t="str">
        <f>iferror(100*(M143+(I143-vlookup(M143,'Kovats n-alkanes'!B$7:C$31,2,TRUE))/(vlookup(N143,'Kovats n-alkanes'!B$7:C$31,2,TRUE)-vlookup(M143,'Kovats n-alkanes'!B$7:C$31,2,TRUE))),I143)</f>
        <v/>
      </c>
      <c r="P143" s="48">
        <v>1.0</v>
      </c>
      <c r="Q143" s="48">
        <v>1.0</v>
      </c>
      <c r="R143" s="79"/>
      <c r="S143" s="79"/>
      <c r="T143" s="100"/>
      <c r="U143" s="100"/>
      <c r="V143" s="79"/>
      <c r="W143" s="79"/>
      <c r="X143" s="79"/>
      <c r="Y143" s="79"/>
      <c r="Z143" s="79"/>
      <c r="AA143" s="79"/>
      <c r="AB143" s="79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</row>
    <row r="144">
      <c r="D144" s="101"/>
      <c r="F144" s="102"/>
      <c r="H144" s="99"/>
      <c r="I144" s="70"/>
      <c r="J144" s="71" t="str">
        <f t="array" ref="J144">if(Q144 = 1, iferror(index('Kovats n-alkanes'!G$7:G$40,match(H144,'Kovats n-alkanes'!H$7:H$40,1))),iferror(index('Kovats n-alkanes'!I$7:I$40,match(H144,'Kovats n-alkanes'!J$7:J$40,1))))</f>
        <v/>
      </c>
      <c r="K144" s="71" t="str">
        <f t="shared" si="4"/>
        <v/>
      </c>
      <c r="L144" s="72" t="str">
        <f>if(Q144=1,iferror(100*(J144+(H144-vlookup(J144,'Kovats n-alkanes'!G$7:H$40,2,TRUE))/(vlookup(K144,'Kovats n-alkanes'!G$7:H$40,2,TRUE)-vlookup(J144,'Kovats n-alkanes'!G$7:H$40,2,TRUE))),H144),iferror(100*(J144+(H144-vlookup(J144,'Kovats n-alkanes'!I$7:J$40,2,TRUE))/(vlookup(K144,'Kovats n-alkanes'!I$7:J$40,2,TRUE)-vlookup(J144,'Kovats n-alkanes'!I$7:J$40,2,TRUE))),H144))</f>
        <v/>
      </c>
      <c r="M144" s="44" t="str">
        <f t="array" ref="M144">iferror(index('Kovats n-alkanes'!B$7:B$31,match(I144,'Kovats n-alkanes'!C$7:C$31,1)),"")</f>
        <v/>
      </c>
      <c r="N144" s="44" t="str">
        <f t="shared" si="2"/>
        <v/>
      </c>
      <c r="O144" s="44" t="str">
        <f>iferror(100*(M144+(I144-vlookup(M144,'Kovats n-alkanes'!B$7:C$31,2,TRUE))/(vlookup(N144,'Kovats n-alkanes'!B$7:C$31,2,TRUE)-vlookup(M144,'Kovats n-alkanes'!B$7:C$31,2,TRUE))),I144)</f>
        <v/>
      </c>
      <c r="P144" s="48">
        <v>1.0</v>
      </c>
      <c r="Q144" s="48">
        <v>1.0</v>
      </c>
      <c r="R144" s="79"/>
      <c r="S144" s="79"/>
      <c r="T144" s="100"/>
      <c r="U144" s="100"/>
      <c r="V144" s="79"/>
      <c r="W144" s="79"/>
      <c r="X144" s="79"/>
      <c r="Y144" s="79"/>
      <c r="Z144" s="79"/>
      <c r="AA144" s="79"/>
      <c r="AB144" s="79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</row>
    <row r="145">
      <c r="D145" s="101"/>
      <c r="F145" s="102"/>
      <c r="H145" s="99"/>
      <c r="I145" s="70"/>
      <c r="J145" s="71" t="str">
        <f t="array" ref="J145">if(Q145 = 1, iferror(index('Kovats n-alkanes'!G$7:G$40,match(H145,'Kovats n-alkanes'!H$7:H$40,1))),iferror(index('Kovats n-alkanes'!I$7:I$40,match(H145,'Kovats n-alkanes'!J$7:J$40,1))))</f>
        <v/>
      </c>
      <c r="K145" s="71" t="str">
        <f t="shared" si="4"/>
        <v/>
      </c>
      <c r="L145" s="72" t="str">
        <f>if(Q145=1,iferror(100*(J145+(H145-vlookup(J145,'Kovats n-alkanes'!G$7:H$40,2,TRUE))/(vlookup(K145,'Kovats n-alkanes'!G$7:H$40,2,TRUE)-vlookup(J145,'Kovats n-alkanes'!G$7:H$40,2,TRUE))),H145),iferror(100*(J145+(H145-vlookup(J145,'Kovats n-alkanes'!I$7:J$40,2,TRUE))/(vlookup(K145,'Kovats n-alkanes'!I$7:J$40,2,TRUE)-vlookup(J145,'Kovats n-alkanes'!I$7:J$40,2,TRUE))),H145))</f>
        <v/>
      </c>
      <c r="M145" s="44" t="str">
        <f t="array" ref="M145">iferror(index('Kovats n-alkanes'!B$7:B$31,match(I145,'Kovats n-alkanes'!C$7:C$31,1)),"")</f>
        <v/>
      </c>
      <c r="N145" s="44" t="str">
        <f t="shared" si="2"/>
        <v/>
      </c>
      <c r="O145" s="44" t="str">
        <f>iferror(100*(M145+(I145-vlookup(M145,'Kovats n-alkanes'!B$7:C$31,2,TRUE))/(vlookup(N145,'Kovats n-alkanes'!B$7:C$31,2,TRUE)-vlookup(M145,'Kovats n-alkanes'!B$7:C$31,2,TRUE))),I145)</f>
        <v/>
      </c>
      <c r="P145" s="48">
        <v>1.0</v>
      </c>
      <c r="Q145" s="48">
        <v>1.0</v>
      </c>
      <c r="R145" s="79"/>
      <c r="S145" s="79"/>
      <c r="T145" s="100"/>
      <c r="U145" s="100"/>
      <c r="V145" s="79"/>
      <c r="W145" s="79"/>
      <c r="X145" s="79"/>
      <c r="Y145" s="79"/>
      <c r="Z145" s="79"/>
      <c r="AA145" s="79"/>
      <c r="AB145" s="79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</row>
    <row r="146">
      <c r="D146" s="101"/>
      <c r="F146" s="102"/>
      <c r="H146" s="99"/>
      <c r="I146" s="70"/>
      <c r="J146" s="71" t="str">
        <f t="array" ref="J146">if(Q146 = 1, iferror(index('Kovats n-alkanes'!G$7:G$40,match(H146,'Kovats n-alkanes'!H$7:H$40,1))),iferror(index('Kovats n-alkanes'!I$7:I$40,match(H146,'Kovats n-alkanes'!J$7:J$40,1))))</f>
        <v/>
      </c>
      <c r="K146" s="71" t="str">
        <f t="shared" si="4"/>
        <v/>
      </c>
      <c r="L146" s="72" t="str">
        <f>if(Q146=1,iferror(100*(J146+(H146-vlookup(J146,'Kovats n-alkanes'!G$7:H$40,2,TRUE))/(vlookup(K146,'Kovats n-alkanes'!G$7:H$40,2,TRUE)-vlookup(J146,'Kovats n-alkanes'!G$7:H$40,2,TRUE))),H146),iferror(100*(J146+(H146-vlookup(J146,'Kovats n-alkanes'!I$7:J$40,2,TRUE))/(vlookup(K146,'Kovats n-alkanes'!I$7:J$40,2,TRUE)-vlookup(J146,'Kovats n-alkanes'!I$7:J$40,2,TRUE))),H146))</f>
        <v/>
      </c>
      <c r="M146" s="44" t="str">
        <f t="array" ref="M146">iferror(index('Kovats n-alkanes'!B$7:B$31,match(I146,'Kovats n-alkanes'!C$7:C$31,1)),"")</f>
        <v/>
      </c>
      <c r="N146" s="44" t="str">
        <f t="shared" si="2"/>
        <v/>
      </c>
      <c r="O146" s="44" t="str">
        <f>iferror(100*(M146+(I146-vlookup(M146,'Kovats n-alkanes'!B$7:C$31,2,TRUE))/(vlookup(N146,'Kovats n-alkanes'!B$7:C$31,2,TRUE)-vlookup(M146,'Kovats n-alkanes'!B$7:C$31,2,TRUE))),I146)</f>
        <v/>
      </c>
      <c r="P146" s="48">
        <v>1.0</v>
      </c>
      <c r="Q146" s="48">
        <v>1.0</v>
      </c>
      <c r="R146" s="79"/>
      <c r="S146" s="79"/>
      <c r="T146" s="100"/>
      <c r="U146" s="100"/>
      <c r="V146" s="79"/>
      <c r="W146" s="79"/>
      <c r="X146" s="79"/>
      <c r="Y146" s="79"/>
      <c r="Z146" s="79"/>
      <c r="AA146" s="79"/>
      <c r="AB146" s="79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</row>
    <row r="147">
      <c r="D147" s="101"/>
      <c r="F147" s="102"/>
      <c r="H147" s="99"/>
      <c r="I147" s="70"/>
      <c r="J147" s="71" t="str">
        <f t="array" ref="J147">if(Q147 = 1, iferror(index('Kovats n-alkanes'!G$7:G$40,match(H147,'Kovats n-alkanes'!H$7:H$40,1))),iferror(index('Kovats n-alkanes'!I$7:I$40,match(H147,'Kovats n-alkanes'!J$7:J$40,1))))</f>
        <v/>
      </c>
      <c r="K147" s="71" t="str">
        <f t="shared" si="4"/>
        <v/>
      </c>
      <c r="L147" s="72" t="str">
        <f>if(Q147=1,iferror(100*(J147+(H147-vlookup(J147,'Kovats n-alkanes'!G$7:H$40,2,TRUE))/(vlookup(K147,'Kovats n-alkanes'!G$7:H$40,2,TRUE)-vlookup(J147,'Kovats n-alkanes'!G$7:H$40,2,TRUE))),H147),iferror(100*(J147+(H147-vlookup(J147,'Kovats n-alkanes'!I$7:J$40,2,TRUE))/(vlookup(K147,'Kovats n-alkanes'!I$7:J$40,2,TRUE)-vlookup(J147,'Kovats n-alkanes'!I$7:J$40,2,TRUE))),H147))</f>
        <v/>
      </c>
      <c r="M147" s="44" t="str">
        <f t="array" ref="M147">iferror(index('Kovats n-alkanes'!B$7:B$31,match(I147,'Kovats n-alkanes'!C$7:C$31,1)),"")</f>
        <v/>
      </c>
      <c r="N147" s="44" t="str">
        <f t="shared" si="2"/>
        <v/>
      </c>
      <c r="O147" s="44" t="str">
        <f>iferror(100*(M147+(I147-vlookup(M147,'Kovats n-alkanes'!B$7:C$31,2,TRUE))/(vlookup(N147,'Kovats n-alkanes'!B$7:C$31,2,TRUE)-vlookup(M147,'Kovats n-alkanes'!B$7:C$31,2,TRUE))),I147)</f>
        <v/>
      </c>
      <c r="P147" s="48">
        <v>1.0</v>
      </c>
      <c r="Q147" s="48">
        <v>1.0</v>
      </c>
      <c r="R147" s="79"/>
      <c r="S147" s="79"/>
      <c r="T147" s="100"/>
      <c r="U147" s="100"/>
      <c r="V147" s="79"/>
      <c r="W147" s="79"/>
      <c r="X147" s="79"/>
      <c r="Y147" s="79"/>
      <c r="Z147" s="79"/>
      <c r="AA147" s="79"/>
      <c r="AB147" s="79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</row>
    <row r="148">
      <c r="D148" s="101"/>
      <c r="F148" s="102"/>
      <c r="H148" s="99"/>
      <c r="I148" s="70"/>
      <c r="J148" s="71" t="str">
        <f t="array" ref="J148">if(Q148 = 1, iferror(index('Kovats n-alkanes'!G$7:G$40,match(H148,'Kovats n-alkanes'!H$7:H$40,1))),iferror(index('Kovats n-alkanes'!I$7:I$40,match(H148,'Kovats n-alkanes'!J$7:J$40,1))))</f>
        <v/>
      </c>
      <c r="K148" s="71" t="str">
        <f t="shared" si="4"/>
        <v/>
      </c>
      <c r="L148" s="72" t="str">
        <f>if(Q148=1,iferror(100*(J148+(H148-vlookup(J148,'Kovats n-alkanes'!G$7:H$40,2,TRUE))/(vlookup(K148,'Kovats n-alkanes'!G$7:H$40,2,TRUE)-vlookup(J148,'Kovats n-alkanes'!G$7:H$40,2,TRUE))),H148),iferror(100*(J148+(H148-vlookup(J148,'Kovats n-alkanes'!I$7:J$40,2,TRUE))/(vlookup(K148,'Kovats n-alkanes'!I$7:J$40,2,TRUE)-vlookup(J148,'Kovats n-alkanes'!I$7:J$40,2,TRUE))),H148))</f>
        <v/>
      </c>
      <c r="M148" s="44" t="str">
        <f t="array" ref="M148">iferror(index('Kovats n-alkanes'!B$7:B$31,match(I148,'Kovats n-alkanes'!C$7:C$31,1)),"")</f>
        <v/>
      </c>
      <c r="N148" s="44" t="str">
        <f t="shared" si="2"/>
        <v/>
      </c>
      <c r="O148" s="44" t="str">
        <f>iferror(100*(M148+(I148-vlookup(M148,'Kovats n-alkanes'!B$7:C$31,2,TRUE))/(vlookup(N148,'Kovats n-alkanes'!B$7:C$31,2,TRUE)-vlookup(M148,'Kovats n-alkanes'!B$7:C$31,2,TRUE))),I148)</f>
        <v/>
      </c>
      <c r="P148" s="48">
        <v>1.0</v>
      </c>
      <c r="Q148" s="48">
        <v>1.0</v>
      </c>
      <c r="R148" s="79"/>
      <c r="S148" s="79"/>
      <c r="T148" s="100"/>
      <c r="U148" s="100"/>
      <c r="V148" s="79"/>
      <c r="W148" s="79"/>
      <c r="X148" s="79"/>
      <c r="Y148" s="79"/>
      <c r="Z148" s="79"/>
      <c r="AA148" s="79"/>
      <c r="AB148" s="79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</row>
    <row r="149">
      <c r="D149" s="101"/>
      <c r="F149" s="102"/>
      <c r="H149" s="99"/>
      <c r="I149" s="70"/>
      <c r="J149" s="71" t="str">
        <f t="array" ref="J149">if(Q149 = 1, iferror(index('Kovats n-alkanes'!G$7:G$40,match(H149,'Kovats n-alkanes'!H$7:H$40,1))),iferror(index('Kovats n-alkanes'!I$7:I$40,match(H149,'Kovats n-alkanes'!J$7:J$40,1))))</f>
        <v/>
      </c>
      <c r="K149" s="71" t="str">
        <f t="shared" si="4"/>
        <v/>
      </c>
      <c r="L149" s="72" t="str">
        <f>if(Q149=1,iferror(100*(J149+(H149-vlookup(J149,'Kovats n-alkanes'!G$7:H$40,2,TRUE))/(vlookup(K149,'Kovats n-alkanes'!G$7:H$40,2,TRUE)-vlookup(J149,'Kovats n-alkanes'!G$7:H$40,2,TRUE))),H149),iferror(100*(J149+(H149-vlookup(J149,'Kovats n-alkanes'!I$7:J$40,2,TRUE))/(vlookup(K149,'Kovats n-alkanes'!I$7:J$40,2,TRUE)-vlookup(J149,'Kovats n-alkanes'!I$7:J$40,2,TRUE))),H149))</f>
        <v/>
      </c>
      <c r="M149" s="44" t="str">
        <f t="array" ref="M149">iferror(index('Kovats n-alkanes'!B$7:B$31,match(I149,'Kovats n-alkanes'!C$7:C$31,1)),"")</f>
        <v/>
      </c>
      <c r="N149" s="44" t="str">
        <f t="shared" si="2"/>
        <v/>
      </c>
      <c r="O149" s="44" t="str">
        <f>iferror(100*(M149+(I149-vlookup(M149,'Kovats n-alkanes'!B$7:C$31,2,TRUE))/(vlookup(N149,'Kovats n-alkanes'!B$7:C$31,2,TRUE)-vlookup(M149,'Kovats n-alkanes'!B$7:C$31,2,TRUE))),I149)</f>
        <v/>
      </c>
      <c r="P149" s="48">
        <v>1.0</v>
      </c>
      <c r="Q149" s="48">
        <v>1.0</v>
      </c>
      <c r="R149" s="79"/>
      <c r="S149" s="79"/>
      <c r="T149" s="100"/>
      <c r="U149" s="100"/>
      <c r="V149" s="79"/>
      <c r="W149" s="79"/>
      <c r="X149" s="79"/>
      <c r="Y149" s="79"/>
      <c r="Z149" s="79"/>
      <c r="AA149" s="79"/>
      <c r="AB149" s="79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</row>
    <row r="150">
      <c r="D150" s="101"/>
      <c r="F150" s="102"/>
      <c r="H150" s="99"/>
      <c r="I150" s="70"/>
      <c r="J150" s="71" t="str">
        <f t="array" ref="J150">if(Q150 = 1, iferror(index('Kovats n-alkanes'!G$7:G$40,match(H150,'Kovats n-alkanes'!H$7:H$40,1))),iferror(index('Kovats n-alkanes'!I$7:I$40,match(H150,'Kovats n-alkanes'!J$7:J$40,1))))</f>
        <v/>
      </c>
      <c r="K150" s="71" t="str">
        <f t="shared" si="4"/>
        <v/>
      </c>
      <c r="L150" s="72" t="str">
        <f>if(Q150=1,iferror(100*(J150+(H150-vlookup(J150,'Kovats n-alkanes'!G$7:H$40,2,TRUE))/(vlookup(K150,'Kovats n-alkanes'!G$7:H$40,2,TRUE)-vlookup(J150,'Kovats n-alkanes'!G$7:H$40,2,TRUE))),H150),iferror(100*(J150+(H150-vlookup(J150,'Kovats n-alkanes'!I$7:J$40,2,TRUE))/(vlookup(K150,'Kovats n-alkanes'!I$7:J$40,2,TRUE)-vlookup(J150,'Kovats n-alkanes'!I$7:J$40,2,TRUE))),H150))</f>
        <v/>
      </c>
      <c r="M150" s="44" t="str">
        <f t="array" ref="M150">iferror(index('Kovats n-alkanes'!B$7:B$31,match(I150,'Kovats n-alkanes'!C$7:C$31,1)),"")</f>
        <v/>
      </c>
      <c r="N150" s="44" t="str">
        <f t="shared" si="2"/>
        <v/>
      </c>
      <c r="O150" s="44" t="str">
        <f>iferror(100*(M150+(I150-vlookup(M150,'Kovats n-alkanes'!B$7:C$31,2,TRUE))/(vlookup(N150,'Kovats n-alkanes'!B$7:C$31,2,TRUE)-vlookup(M150,'Kovats n-alkanes'!B$7:C$31,2,TRUE))),I150)</f>
        <v/>
      </c>
      <c r="P150" s="48">
        <v>1.0</v>
      </c>
      <c r="Q150" s="48">
        <v>1.0</v>
      </c>
      <c r="R150" s="79"/>
      <c r="S150" s="79"/>
      <c r="T150" s="100"/>
      <c r="U150" s="100"/>
      <c r="V150" s="79"/>
      <c r="W150" s="79"/>
      <c r="X150" s="79"/>
      <c r="Y150" s="79"/>
      <c r="Z150" s="79"/>
      <c r="AA150" s="79"/>
      <c r="AB150" s="79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</row>
    <row r="151">
      <c r="D151" s="101"/>
      <c r="F151" s="102"/>
      <c r="H151" s="99"/>
      <c r="I151" s="70"/>
      <c r="J151" s="71" t="str">
        <f t="array" ref="J151">if(Q151 = 1, iferror(index('Kovats n-alkanes'!G$7:G$40,match(H151,'Kovats n-alkanes'!H$7:H$40,1))),iferror(index('Kovats n-alkanes'!I$7:I$40,match(H151,'Kovats n-alkanes'!J$7:J$40,1))))</f>
        <v/>
      </c>
      <c r="K151" s="71" t="str">
        <f t="shared" si="4"/>
        <v/>
      </c>
      <c r="L151" s="72" t="str">
        <f>if(Q151=1,iferror(100*(J151+(H151-vlookup(J151,'Kovats n-alkanes'!G$7:H$40,2,TRUE))/(vlookup(K151,'Kovats n-alkanes'!G$7:H$40,2,TRUE)-vlookup(J151,'Kovats n-alkanes'!G$7:H$40,2,TRUE))),H151),iferror(100*(J151+(H151-vlookup(J151,'Kovats n-alkanes'!I$7:J$40,2,TRUE))/(vlookup(K151,'Kovats n-alkanes'!I$7:J$40,2,TRUE)-vlookup(J151,'Kovats n-alkanes'!I$7:J$40,2,TRUE))),H151))</f>
        <v/>
      </c>
      <c r="M151" s="44" t="str">
        <f t="array" ref="M151">iferror(index('Kovats n-alkanes'!B$7:B$31,match(I151,'Kovats n-alkanes'!C$7:C$31,1)),"")</f>
        <v/>
      </c>
      <c r="N151" s="44" t="str">
        <f t="shared" si="2"/>
        <v/>
      </c>
      <c r="O151" s="44" t="str">
        <f>iferror(100*(M151+(I151-vlookup(M151,'Kovats n-alkanes'!B$7:C$31,2,TRUE))/(vlookup(N151,'Kovats n-alkanes'!B$7:C$31,2,TRUE)-vlookup(M151,'Kovats n-alkanes'!B$7:C$31,2,TRUE))),I151)</f>
        <v/>
      </c>
      <c r="P151" s="48">
        <v>1.0</v>
      </c>
      <c r="Q151" s="48">
        <v>1.0</v>
      </c>
      <c r="R151" s="79"/>
      <c r="S151" s="79"/>
      <c r="T151" s="100"/>
      <c r="U151" s="100"/>
      <c r="V151" s="79"/>
      <c r="W151" s="79"/>
      <c r="X151" s="79"/>
      <c r="Y151" s="79"/>
      <c r="Z151" s="79"/>
      <c r="AA151" s="79"/>
      <c r="AB151" s="79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</row>
    <row r="152">
      <c r="D152" s="101"/>
      <c r="F152" s="102"/>
      <c r="H152" s="99"/>
      <c r="I152" s="70"/>
      <c r="J152" s="71" t="str">
        <f t="array" ref="J152">if(Q152 = 1, iferror(index('Kovats n-alkanes'!G$7:G$40,match(H152,'Kovats n-alkanes'!H$7:H$40,1))),iferror(index('Kovats n-alkanes'!I$7:I$40,match(H152,'Kovats n-alkanes'!J$7:J$40,1))))</f>
        <v/>
      </c>
      <c r="K152" s="71" t="str">
        <f t="shared" si="4"/>
        <v/>
      </c>
      <c r="L152" s="72" t="str">
        <f>if(Q152=1,iferror(100*(J152+(H152-vlookup(J152,'Kovats n-alkanes'!G$7:H$40,2,TRUE))/(vlookup(K152,'Kovats n-alkanes'!G$7:H$40,2,TRUE)-vlookup(J152,'Kovats n-alkanes'!G$7:H$40,2,TRUE))),H152),iferror(100*(J152+(H152-vlookup(J152,'Kovats n-alkanes'!I$7:J$40,2,TRUE))/(vlookup(K152,'Kovats n-alkanes'!I$7:J$40,2,TRUE)-vlookup(J152,'Kovats n-alkanes'!I$7:J$40,2,TRUE))),H152))</f>
        <v/>
      </c>
      <c r="M152" s="44" t="str">
        <f t="array" ref="M152">iferror(index('Kovats n-alkanes'!B$7:B$31,match(I152,'Kovats n-alkanes'!C$7:C$31,1)),"")</f>
        <v/>
      </c>
      <c r="N152" s="44" t="str">
        <f t="shared" si="2"/>
        <v/>
      </c>
      <c r="O152" s="44" t="str">
        <f>iferror(100*(M152+(I152-vlookup(M152,'Kovats n-alkanes'!B$7:C$31,2,TRUE))/(vlookup(N152,'Kovats n-alkanes'!B$7:C$31,2,TRUE)-vlookup(M152,'Kovats n-alkanes'!B$7:C$31,2,TRUE))),I152)</f>
        <v/>
      </c>
      <c r="P152" s="48">
        <v>1.0</v>
      </c>
      <c r="Q152" s="48">
        <v>1.0</v>
      </c>
      <c r="R152" s="79"/>
      <c r="S152" s="79"/>
      <c r="T152" s="100"/>
      <c r="U152" s="100"/>
      <c r="V152" s="79"/>
      <c r="W152" s="79"/>
      <c r="X152" s="79"/>
      <c r="Y152" s="79"/>
      <c r="Z152" s="79"/>
      <c r="AA152" s="79"/>
      <c r="AB152" s="79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</row>
    <row r="153">
      <c r="D153" s="101"/>
      <c r="F153" s="102"/>
      <c r="H153" s="99"/>
      <c r="I153" s="70"/>
      <c r="J153" s="71" t="str">
        <f t="array" ref="J153">if(Q153 = 1, iferror(index('Kovats n-alkanes'!G$7:G$40,match(H153,'Kovats n-alkanes'!H$7:H$40,1))),iferror(index('Kovats n-alkanes'!I$7:I$40,match(H153,'Kovats n-alkanes'!J$7:J$40,1))))</f>
        <v/>
      </c>
      <c r="K153" s="71" t="str">
        <f t="shared" si="4"/>
        <v/>
      </c>
      <c r="L153" s="72" t="str">
        <f>if(Q153=1,iferror(100*(J153+(H153-vlookup(J153,'Kovats n-alkanes'!G$7:H$40,2,TRUE))/(vlookup(K153,'Kovats n-alkanes'!G$7:H$40,2,TRUE)-vlookup(J153,'Kovats n-alkanes'!G$7:H$40,2,TRUE))),H153),iferror(100*(J153+(H153-vlookup(J153,'Kovats n-alkanes'!I$7:J$40,2,TRUE))/(vlookup(K153,'Kovats n-alkanes'!I$7:J$40,2,TRUE)-vlookup(J153,'Kovats n-alkanes'!I$7:J$40,2,TRUE))),H153))</f>
        <v/>
      </c>
      <c r="M153" s="44" t="str">
        <f t="array" ref="M153">iferror(index('Kovats n-alkanes'!B$7:B$31,match(I153,'Kovats n-alkanes'!C$7:C$31,1)),"")</f>
        <v/>
      </c>
      <c r="N153" s="44" t="str">
        <f t="shared" si="2"/>
        <v/>
      </c>
      <c r="O153" s="44" t="str">
        <f>iferror(100*(M153+(I153-vlookup(M153,'Kovats n-alkanes'!B$7:C$31,2,TRUE))/(vlookup(N153,'Kovats n-alkanes'!B$7:C$31,2,TRUE)-vlookup(M153,'Kovats n-alkanes'!B$7:C$31,2,TRUE))),I153)</f>
        <v/>
      </c>
      <c r="P153" s="48">
        <v>1.0</v>
      </c>
      <c r="Q153" s="48">
        <v>1.0</v>
      </c>
      <c r="R153" s="79"/>
      <c r="S153" s="79"/>
      <c r="T153" s="100"/>
      <c r="U153" s="100"/>
      <c r="V153" s="79"/>
      <c r="W153" s="79"/>
      <c r="X153" s="79"/>
      <c r="Y153" s="79"/>
      <c r="Z153" s="79"/>
      <c r="AA153" s="79"/>
      <c r="AB153" s="79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</row>
    <row r="154">
      <c r="D154" s="101"/>
      <c r="F154" s="102"/>
      <c r="H154" s="99"/>
      <c r="I154" s="70"/>
      <c r="J154" s="71" t="str">
        <f t="array" ref="J154">if(Q154 = 1, iferror(index('Kovats n-alkanes'!G$7:G$40,match(H154,'Kovats n-alkanes'!H$7:H$40,1))),iferror(index('Kovats n-alkanes'!I$7:I$40,match(H154,'Kovats n-alkanes'!J$7:J$40,1))))</f>
        <v/>
      </c>
      <c r="K154" s="71" t="str">
        <f t="shared" si="4"/>
        <v/>
      </c>
      <c r="L154" s="72" t="str">
        <f>if(Q154=1,iferror(100*(J154+(H154-vlookup(J154,'Kovats n-alkanes'!G$7:H$40,2,TRUE))/(vlookup(K154,'Kovats n-alkanes'!G$7:H$40,2,TRUE)-vlookup(J154,'Kovats n-alkanes'!G$7:H$40,2,TRUE))),H154),iferror(100*(J154+(H154-vlookup(J154,'Kovats n-alkanes'!I$7:J$40,2,TRUE))/(vlookup(K154,'Kovats n-alkanes'!I$7:J$40,2,TRUE)-vlookup(J154,'Kovats n-alkanes'!I$7:J$40,2,TRUE))),H154))</f>
        <v/>
      </c>
      <c r="M154" s="44" t="str">
        <f t="array" ref="M154">iferror(index('Kovats n-alkanes'!B$7:B$31,match(I154,'Kovats n-alkanes'!C$7:C$31,1)),"")</f>
        <v/>
      </c>
      <c r="N154" s="44" t="str">
        <f t="shared" si="2"/>
        <v/>
      </c>
      <c r="O154" s="44" t="str">
        <f>iferror(100*(M154+(I154-vlookup(M154,'Kovats n-alkanes'!B$7:C$31,2,TRUE))/(vlookup(N154,'Kovats n-alkanes'!B$7:C$31,2,TRUE)-vlookup(M154,'Kovats n-alkanes'!B$7:C$31,2,TRUE))),I154)</f>
        <v/>
      </c>
      <c r="P154" s="48">
        <v>1.0</v>
      </c>
      <c r="Q154" s="48">
        <v>1.0</v>
      </c>
      <c r="R154" s="79"/>
      <c r="S154" s="79"/>
      <c r="T154" s="100"/>
      <c r="U154" s="100"/>
      <c r="V154" s="79"/>
      <c r="W154" s="79"/>
      <c r="X154" s="79"/>
      <c r="Y154" s="79"/>
      <c r="Z154" s="79"/>
      <c r="AA154" s="79"/>
      <c r="AB154" s="79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</row>
    <row r="155">
      <c r="D155" s="101"/>
      <c r="F155" s="102"/>
      <c r="H155" s="99"/>
      <c r="I155" s="70"/>
      <c r="J155" s="71" t="str">
        <f t="array" ref="J155">if(Q155 = 1, iferror(index('Kovats n-alkanes'!G$7:G$40,match(H155,'Kovats n-alkanes'!H$7:H$40,1))),iferror(index('Kovats n-alkanes'!I$7:I$40,match(H155,'Kovats n-alkanes'!J$7:J$40,1))))</f>
        <v/>
      </c>
      <c r="K155" s="71" t="str">
        <f t="shared" si="4"/>
        <v/>
      </c>
      <c r="L155" s="72" t="str">
        <f>if(Q155=1,iferror(100*(J155+(H155-vlookup(J155,'Kovats n-alkanes'!G$7:H$40,2,TRUE))/(vlookup(K155,'Kovats n-alkanes'!G$7:H$40,2,TRUE)-vlookup(J155,'Kovats n-alkanes'!G$7:H$40,2,TRUE))),H155),iferror(100*(J155+(H155-vlookup(J155,'Kovats n-alkanes'!I$7:J$40,2,TRUE))/(vlookup(K155,'Kovats n-alkanes'!I$7:J$40,2,TRUE)-vlookup(J155,'Kovats n-alkanes'!I$7:J$40,2,TRUE))),H155))</f>
        <v/>
      </c>
      <c r="M155" s="44" t="str">
        <f t="array" ref="M155">iferror(index('Kovats n-alkanes'!B$7:B$31,match(I155,'Kovats n-alkanes'!C$7:C$31,1)),"")</f>
        <v/>
      </c>
      <c r="N155" s="44" t="str">
        <f t="shared" si="2"/>
        <v/>
      </c>
      <c r="O155" s="44" t="str">
        <f>iferror(100*(M155+(I155-vlookup(M155,'Kovats n-alkanes'!B$7:C$31,2,TRUE))/(vlookup(N155,'Kovats n-alkanes'!B$7:C$31,2,TRUE)-vlookup(M155,'Kovats n-alkanes'!B$7:C$31,2,TRUE))),I155)</f>
        <v/>
      </c>
      <c r="P155" s="48">
        <v>1.0</v>
      </c>
      <c r="Q155" s="48">
        <v>1.0</v>
      </c>
      <c r="R155" s="79"/>
      <c r="S155" s="79"/>
      <c r="T155" s="100"/>
      <c r="U155" s="100"/>
      <c r="V155" s="79"/>
      <c r="W155" s="79"/>
      <c r="X155" s="79"/>
      <c r="Y155" s="79"/>
      <c r="Z155" s="79"/>
      <c r="AA155" s="79"/>
      <c r="AB155" s="79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</row>
    <row r="156">
      <c r="D156" s="101"/>
      <c r="F156" s="102"/>
      <c r="H156" s="99"/>
      <c r="I156" s="70"/>
      <c r="J156" s="71" t="str">
        <f t="array" ref="J156">if(Q156 = 1, iferror(index('Kovats n-alkanes'!G$7:G$40,match(H156,'Kovats n-alkanes'!H$7:H$40,1))),iferror(index('Kovats n-alkanes'!I$7:I$40,match(H156,'Kovats n-alkanes'!J$7:J$40,1))))</f>
        <v/>
      </c>
      <c r="K156" s="71" t="str">
        <f t="shared" si="4"/>
        <v/>
      </c>
      <c r="L156" s="72" t="str">
        <f>if(Q156=1,iferror(100*(J156+(H156-vlookup(J156,'Kovats n-alkanes'!G$7:H$40,2,TRUE))/(vlookup(K156,'Kovats n-alkanes'!G$7:H$40,2,TRUE)-vlookup(J156,'Kovats n-alkanes'!G$7:H$40,2,TRUE))),H156),iferror(100*(J156+(H156-vlookup(J156,'Kovats n-alkanes'!I$7:J$40,2,TRUE))/(vlookup(K156,'Kovats n-alkanes'!I$7:J$40,2,TRUE)-vlookup(J156,'Kovats n-alkanes'!I$7:J$40,2,TRUE))),H156))</f>
        <v/>
      </c>
      <c r="M156" s="44" t="str">
        <f t="array" ref="M156">iferror(index('Kovats n-alkanes'!B$7:B$31,match(I156,'Kovats n-alkanes'!C$7:C$31,1)),"")</f>
        <v/>
      </c>
      <c r="N156" s="44" t="str">
        <f t="shared" si="2"/>
        <v/>
      </c>
      <c r="O156" s="44" t="str">
        <f>iferror(100*(M156+(I156-vlookup(M156,'Kovats n-alkanes'!B$7:C$31,2,TRUE))/(vlookup(N156,'Kovats n-alkanes'!B$7:C$31,2,TRUE)-vlookup(M156,'Kovats n-alkanes'!B$7:C$31,2,TRUE))),I156)</f>
        <v/>
      </c>
      <c r="P156" s="48">
        <v>1.0</v>
      </c>
      <c r="Q156" s="48">
        <v>1.0</v>
      </c>
      <c r="R156" s="79"/>
      <c r="S156" s="79"/>
      <c r="T156" s="100"/>
      <c r="U156" s="100"/>
      <c r="V156" s="79"/>
      <c r="W156" s="79"/>
      <c r="X156" s="79"/>
      <c r="Y156" s="79"/>
      <c r="Z156" s="79"/>
      <c r="AA156" s="79"/>
      <c r="AB156" s="79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</row>
    <row r="157">
      <c r="D157" s="101"/>
      <c r="F157" s="102"/>
      <c r="H157" s="99"/>
      <c r="I157" s="70"/>
      <c r="J157" s="71" t="str">
        <f t="array" ref="J157">if(Q157 = 1, iferror(index('Kovats n-alkanes'!G$7:G$40,match(H157,'Kovats n-alkanes'!H$7:H$40,1))),iferror(index('Kovats n-alkanes'!I$7:I$40,match(H157,'Kovats n-alkanes'!J$7:J$40,1))))</f>
        <v/>
      </c>
      <c r="K157" s="71" t="str">
        <f t="shared" si="4"/>
        <v/>
      </c>
      <c r="L157" s="72" t="str">
        <f>if(Q157=1,iferror(100*(J157+(H157-vlookup(J157,'Kovats n-alkanes'!G$7:H$40,2,TRUE))/(vlookup(K157,'Kovats n-alkanes'!G$7:H$40,2,TRUE)-vlookup(J157,'Kovats n-alkanes'!G$7:H$40,2,TRUE))),H157),iferror(100*(J157+(H157-vlookup(J157,'Kovats n-alkanes'!I$7:J$40,2,TRUE))/(vlookup(K157,'Kovats n-alkanes'!I$7:J$40,2,TRUE)-vlookup(J157,'Kovats n-alkanes'!I$7:J$40,2,TRUE))),H157))</f>
        <v/>
      </c>
      <c r="M157" s="44" t="str">
        <f t="array" ref="M157">iferror(index('Kovats n-alkanes'!B$7:B$31,match(I157,'Kovats n-alkanes'!C$7:C$31,1)),"")</f>
        <v/>
      </c>
      <c r="N157" s="44" t="str">
        <f t="shared" si="2"/>
        <v/>
      </c>
      <c r="O157" s="44" t="str">
        <f>iferror(100*(M157+(I157-vlookup(M157,'Kovats n-alkanes'!B$7:C$31,2,TRUE))/(vlookup(N157,'Kovats n-alkanes'!B$7:C$31,2,TRUE)-vlookup(M157,'Kovats n-alkanes'!B$7:C$31,2,TRUE))),I157)</f>
        <v/>
      </c>
      <c r="P157" s="48">
        <v>1.0</v>
      </c>
      <c r="Q157" s="48">
        <v>1.0</v>
      </c>
      <c r="R157" s="79"/>
      <c r="S157" s="79"/>
      <c r="T157" s="100"/>
      <c r="U157" s="100"/>
      <c r="V157" s="79"/>
      <c r="W157" s="79"/>
      <c r="X157" s="79"/>
      <c r="Y157" s="79"/>
      <c r="Z157" s="79"/>
      <c r="AA157" s="79"/>
      <c r="AB157" s="79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</row>
    <row r="158">
      <c r="D158" s="101"/>
      <c r="F158" s="102"/>
      <c r="H158" s="99"/>
      <c r="I158" s="70"/>
      <c r="J158" s="71" t="str">
        <f t="array" ref="J158">if(Q158 = 1, iferror(index('Kovats n-alkanes'!G$7:G$40,match(H158,'Kovats n-alkanes'!H$7:H$40,1))),iferror(index('Kovats n-alkanes'!I$7:I$40,match(H158,'Kovats n-alkanes'!J$7:J$40,1))))</f>
        <v/>
      </c>
      <c r="K158" s="71" t="str">
        <f t="shared" si="4"/>
        <v/>
      </c>
      <c r="L158" s="72" t="str">
        <f>if(Q158=1,iferror(100*(J158+(H158-vlookup(J158,'Kovats n-alkanes'!G$7:H$40,2,TRUE))/(vlookup(K158,'Kovats n-alkanes'!G$7:H$40,2,TRUE)-vlookup(J158,'Kovats n-alkanes'!G$7:H$40,2,TRUE))),H158),iferror(100*(J158+(H158-vlookup(J158,'Kovats n-alkanes'!I$7:J$40,2,TRUE))/(vlookup(K158,'Kovats n-alkanes'!I$7:J$40,2,TRUE)-vlookup(J158,'Kovats n-alkanes'!I$7:J$40,2,TRUE))),H158))</f>
        <v/>
      </c>
      <c r="M158" s="44" t="str">
        <f t="array" ref="M158">iferror(index('Kovats n-alkanes'!B$7:B$31,match(I158,'Kovats n-alkanes'!C$7:C$31,1)),"")</f>
        <v/>
      </c>
      <c r="N158" s="44" t="str">
        <f t="shared" si="2"/>
        <v/>
      </c>
      <c r="O158" s="44" t="str">
        <f>iferror(100*(M158+(I158-vlookup(M158,'Kovats n-alkanes'!B$7:C$31,2,TRUE))/(vlookup(N158,'Kovats n-alkanes'!B$7:C$31,2,TRUE)-vlookup(M158,'Kovats n-alkanes'!B$7:C$31,2,TRUE))),I158)</f>
        <v/>
      </c>
      <c r="P158" s="48">
        <v>1.0</v>
      </c>
      <c r="Q158" s="48">
        <v>1.0</v>
      </c>
      <c r="R158" s="79"/>
      <c r="S158" s="79"/>
      <c r="T158" s="100"/>
      <c r="U158" s="100"/>
      <c r="V158" s="79"/>
      <c r="W158" s="79"/>
      <c r="X158" s="79"/>
      <c r="Y158" s="79"/>
      <c r="Z158" s="79"/>
      <c r="AA158" s="79"/>
      <c r="AB158" s="79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</row>
    <row r="159">
      <c r="D159" s="101"/>
      <c r="F159" s="102"/>
      <c r="H159" s="99"/>
      <c r="I159" s="70"/>
      <c r="J159" s="71" t="str">
        <f t="array" ref="J159">if(Q159 = 1, iferror(index('Kovats n-alkanes'!G$7:G$40,match(H159,'Kovats n-alkanes'!H$7:H$40,1))),iferror(index('Kovats n-alkanes'!I$7:I$40,match(H159,'Kovats n-alkanes'!J$7:J$40,1))))</f>
        <v/>
      </c>
      <c r="K159" s="71" t="str">
        <f t="shared" si="4"/>
        <v/>
      </c>
      <c r="L159" s="72" t="str">
        <f>if(Q159=1,iferror(100*(J159+(H159-vlookup(J159,'Kovats n-alkanes'!G$7:H$40,2,TRUE))/(vlookup(K159,'Kovats n-alkanes'!G$7:H$40,2,TRUE)-vlookup(J159,'Kovats n-alkanes'!G$7:H$40,2,TRUE))),H159),iferror(100*(J159+(H159-vlookup(J159,'Kovats n-alkanes'!I$7:J$40,2,TRUE))/(vlookup(K159,'Kovats n-alkanes'!I$7:J$40,2,TRUE)-vlookup(J159,'Kovats n-alkanes'!I$7:J$40,2,TRUE))),H159))</f>
        <v/>
      </c>
      <c r="M159" s="44" t="str">
        <f t="array" ref="M159">iferror(index('Kovats n-alkanes'!B$7:B$31,match(I159,'Kovats n-alkanes'!C$7:C$31,1)),"")</f>
        <v/>
      </c>
      <c r="N159" s="44" t="str">
        <f t="shared" si="2"/>
        <v/>
      </c>
      <c r="O159" s="44" t="str">
        <f>iferror(100*(M159+(I159-vlookup(M159,'Kovats n-alkanes'!B$7:C$31,2,TRUE))/(vlookup(N159,'Kovats n-alkanes'!B$7:C$31,2,TRUE)-vlookup(M159,'Kovats n-alkanes'!B$7:C$31,2,TRUE))),I159)</f>
        <v/>
      </c>
      <c r="P159" s="48">
        <v>1.0</v>
      </c>
      <c r="Q159" s="48">
        <v>1.0</v>
      </c>
      <c r="R159" s="79"/>
      <c r="S159" s="79"/>
      <c r="T159" s="100"/>
      <c r="U159" s="100"/>
      <c r="V159" s="79"/>
      <c r="W159" s="79"/>
      <c r="X159" s="79"/>
      <c r="Y159" s="79"/>
      <c r="Z159" s="79"/>
      <c r="AA159" s="79"/>
      <c r="AB159" s="79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</row>
    <row r="160">
      <c r="D160" s="101"/>
      <c r="F160" s="102"/>
      <c r="H160" s="99"/>
      <c r="I160" s="70"/>
      <c r="J160" s="71" t="str">
        <f t="array" ref="J160">if(Q160 = 1, iferror(index('Kovats n-alkanes'!G$7:G$40,match(H160,'Kovats n-alkanes'!H$7:H$40,1))),iferror(index('Kovats n-alkanes'!I$7:I$40,match(H160,'Kovats n-alkanes'!J$7:J$40,1))))</f>
        <v/>
      </c>
      <c r="K160" s="71" t="str">
        <f t="shared" si="4"/>
        <v/>
      </c>
      <c r="L160" s="72" t="str">
        <f>if(Q160=1,iferror(100*(J160+(H160-vlookup(J160,'Kovats n-alkanes'!G$7:H$40,2,TRUE))/(vlookup(K160,'Kovats n-alkanes'!G$7:H$40,2,TRUE)-vlookup(J160,'Kovats n-alkanes'!G$7:H$40,2,TRUE))),H160),iferror(100*(J160+(H160-vlookup(J160,'Kovats n-alkanes'!I$7:J$40,2,TRUE))/(vlookup(K160,'Kovats n-alkanes'!I$7:J$40,2,TRUE)-vlookup(J160,'Kovats n-alkanes'!I$7:J$40,2,TRUE))),H160))</f>
        <v/>
      </c>
      <c r="M160" s="44" t="str">
        <f t="array" ref="M160">iferror(index('Kovats n-alkanes'!B$7:B$31,match(I160,'Kovats n-alkanes'!C$7:C$31,1)),"")</f>
        <v/>
      </c>
      <c r="N160" s="44" t="str">
        <f t="shared" si="2"/>
        <v/>
      </c>
      <c r="O160" s="44" t="str">
        <f>iferror(100*(M160+(I160-vlookup(M160,'Kovats n-alkanes'!B$7:C$31,2,TRUE))/(vlookup(N160,'Kovats n-alkanes'!B$7:C$31,2,TRUE)-vlookup(M160,'Kovats n-alkanes'!B$7:C$31,2,TRUE))),I160)</f>
        <v/>
      </c>
      <c r="P160" s="48">
        <v>1.0</v>
      </c>
      <c r="Q160" s="48">
        <v>1.0</v>
      </c>
      <c r="R160" s="79"/>
      <c r="S160" s="79"/>
      <c r="T160" s="100"/>
      <c r="U160" s="100"/>
      <c r="V160" s="79"/>
      <c r="W160" s="79"/>
      <c r="X160" s="79"/>
      <c r="Y160" s="79"/>
      <c r="Z160" s="79"/>
      <c r="AA160" s="79"/>
      <c r="AB160" s="79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</row>
    <row r="161">
      <c r="D161" s="101"/>
      <c r="F161" s="102"/>
      <c r="H161" s="99"/>
      <c r="I161" s="70"/>
      <c r="J161" s="71" t="str">
        <f t="array" ref="J161">if(Q161 = 1, iferror(index('Kovats n-alkanes'!G$7:G$40,match(H161,'Kovats n-alkanes'!H$7:H$40,1))),iferror(index('Kovats n-alkanes'!I$7:I$40,match(H161,'Kovats n-alkanes'!J$7:J$40,1))))</f>
        <v/>
      </c>
      <c r="K161" s="71" t="str">
        <f t="shared" si="4"/>
        <v/>
      </c>
      <c r="L161" s="72" t="str">
        <f>if(Q161=1,iferror(100*(J161+(H161-vlookup(J161,'Kovats n-alkanes'!G$7:H$40,2,TRUE))/(vlookup(K161,'Kovats n-alkanes'!G$7:H$40,2,TRUE)-vlookup(J161,'Kovats n-alkanes'!G$7:H$40,2,TRUE))),H161),iferror(100*(J161+(H161-vlookup(J161,'Kovats n-alkanes'!I$7:J$40,2,TRUE))/(vlookup(K161,'Kovats n-alkanes'!I$7:J$40,2,TRUE)-vlookup(J161,'Kovats n-alkanes'!I$7:J$40,2,TRUE))),H161))</f>
        <v/>
      </c>
      <c r="M161" s="44" t="str">
        <f t="array" ref="M161">iferror(index('Kovats n-alkanes'!B$7:B$31,match(I161,'Kovats n-alkanes'!C$7:C$31,1)),"")</f>
        <v/>
      </c>
      <c r="N161" s="44" t="str">
        <f t="shared" si="2"/>
        <v/>
      </c>
      <c r="O161" s="44" t="str">
        <f>iferror(100*(M161+(I161-vlookup(M161,'Kovats n-alkanes'!B$7:C$31,2,TRUE))/(vlookup(N161,'Kovats n-alkanes'!B$7:C$31,2,TRUE)-vlookup(M161,'Kovats n-alkanes'!B$7:C$31,2,TRUE))),I161)</f>
        <v/>
      </c>
      <c r="P161" s="48">
        <v>1.0</v>
      </c>
      <c r="Q161" s="48">
        <v>1.0</v>
      </c>
      <c r="R161" s="79"/>
      <c r="S161" s="79"/>
      <c r="T161" s="100"/>
      <c r="U161" s="100"/>
      <c r="V161" s="79"/>
      <c r="W161" s="79"/>
      <c r="X161" s="79"/>
      <c r="Y161" s="79"/>
      <c r="Z161" s="79"/>
      <c r="AA161" s="79"/>
      <c r="AB161" s="79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</row>
    <row r="162">
      <c r="D162" s="101"/>
      <c r="F162" s="102"/>
      <c r="H162" s="99"/>
      <c r="I162" s="70"/>
      <c r="J162" s="71" t="str">
        <f t="array" ref="J162">if(Q162 = 1, iferror(index('Kovats n-alkanes'!G$7:G$40,match(H162,'Kovats n-alkanes'!H$7:H$40,1))),iferror(index('Kovats n-alkanes'!I$7:I$40,match(H162,'Kovats n-alkanes'!J$7:J$40,1))))</f>
        <v/>
      </c>
      <c r="K162" s="71" t="str">
        <f t="shared" si="4"/>
        <v/>
      </c>
      <c r="L162" s="72" t="str">
        <f>if(Q162=1,iferror(100*(J162+(H162-vlookup(J162,'Kovats n-alkanes'!G$7:H$40,2,TRUE))/(vlookup(K162,'Kovats n-alkanes'!G$7:H$40,2,TRUE)-vlookup(J162,'Kovats n-alkanes'!G$7:H$40,2,TRUE))),H162),iferror(100*(J162+(H162-vlookup(J162,'Kovats n-alkanes'!I$7:J$40,2,TRUE))/(vlookup(K162,'Kovats n-alkanes'!I$7:J$40,2,TRUE)-vlookup(J162,'Kovats n-alkanes'!I$7:J$40,2,TRUE))),H162))</f>
        <v/>
      </c>
      <c r="M162" s="44" t="str">
        <f t="array" ref="M162">iferror(index('Kovats n-alkanes'!B$7:B$31,match(I162,'Kovats n-alkanes'!C$7:C$31,1)),"")</f>
        <v/>
      </c>
      <c r="N162" s="44" t="str">
        <f t="shared" si="2"/>
        <v/>
      </c>
      <c r="O162" s="44" t="str">
        <f>iferror(100*(M162+(I162-vlookup(M162,'Kovats n-alkanes'!B$7:C$31,2,TRUE))/(vlookup(N162,'Kovats n-alkanes'!B$7:C$31,2,TRUE)-vlookup(M162,'Kovats n-alkanes'!B$7:C$31,2,TRUE))),I162)</f>
        <v/>
      </c>
      <c r="P162" s="48">
        <v>1.0</v>
      </c>
      <c r="Q162" s="48">
        <v>1.0</v>
      </c>
      <c r="R162" s="79"/>
      <c r="S162" s="79"/>
      <c r="T162" s="100"/>
      <c r="U162" s="100"/>
      <c r="V162" s="79"/>
      <c r="W162" s="79"/>
      <c r="X162" s="79"/>
      <c r="Y162" s="79"/>
      <c r="Z162" s="79"/>
      <c r="AA162" s="79"/>
      <c r="AB162" s="79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</row>
    <row r="163">
      <c r="D163" s="101"/>
      <c r="F163" s="102"/>
      <c r="H163" s="99"/>
      <c r="I163" s="70"/>
      <c r="J163" s="71" t="str">
        <f t="array" ref="J163">if(Q163 = 1, iferror(index('Kovats n-alkanes'!G$7:G$40,match(H163,'Kovats n-alkanes'!H$7:H$40,1))),iferror(index('Kovats n-alkanes'!I$7:I$40,match(H163,'Kovats n-alkanes'!J$7:J$40,1))))</f>
        <v/>
      </c>
      <c r="K163" s="71" t="str">
        <f t="shared" si="4"/>
        <v/>
      </c>
      <c r="L163" s="72" t="str">
        <f>if(Q163=1,iferror(100*(J163+(H163-vlookup(J163,'Kovats n-alkanes'!G$7:H$40,2,TRUE))/(vlookup(K163,'Kovats n-alkanes'!G$7:H$40,2,TRUE)-vlookup(J163,'Kovats n-alkanes'!G$7:H$40,2,TRUE))),H163),iferror(100*(J163+(H163-vlookup(J163,'Kovats n-alkanes'!I$7:J$40,2,TRUE))/(vlookup(K163,'Kovats n-alkanes'!I$7:J$40,2,TRUE)-vlookup(J163,'Kovats n-alkanes'!I$7:J$40,2,TRUE))),H163))</f>
        <v/>
      </c>
      <c r="M163" s="44" t="str">
        <f t="array" ref="M163">iferror(index('Kovats n-alkanes'!B$7:B$31,match(I163,'Kovats n-alkanes'!C$7:C$31,1)),"")</f>
        <v/>
      </c>
      <c r="N163" s="44" t="str">
        <f t="shared" si="2"/>
        <v/>
      </c>
      <c r="O163" s="44" t="str">
        <f>iferror(100*(M163+(I163-vlookup(M163,'Kovats n-alkanes'!B$7:C$31,2,TRUE))/(vlookup(N163,'Kovats n-alkanes'!B$7:C$31,2,TRUE)-vlookup(M163,'Kovats n-alkanes'!B$7:C$31,2,TRUE))),I163)</f>
        <v/>
      </c>
      <c r="P163" s="48">
        <v>1.0</v>
      </c>
      <c r="Q163" s="48">
        <v>1.0</v>
      </c>
      <c r="R163" s="79"/>
      <c r="S163" s="79"/>
      <c r="T163" s="100"/>
      <c r="U163" s="100"/>
      <c r="V163" s="79"/>
      <c r="W163" s="79"/>
      <c r="X163" s="79"/>
      <c r="Y163" s="79"/>
      <c r="Z163" s="79"/>
      <c r="AA163" s="79"/>
      <c r="AB163" s="79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</row>
    <row r="164">
      <c r="D164" s="101"/>
      <c r="F164" s="102"/>
      <c r="H164" s="99"/>
      <c r="I164" s="70"/>
      <c r="J164" s="71" t="str">
        <f t="array" ref="J164">if(Q164 = 1, iferror(index('Kovats n-alkanes'!G$7:G$40,match(H164,'Kovats n-alkanes'!H$7:H$40,1))),iferror(index('Kovats n-alkanes'!I$7:I$40,match(H164,'Kovats n-alkanes'!J$7:J$40,1))))</f>
        <v/>
      </c>
      <c r="K164" s="71" t="str">
        <f t="shared" si="4"/>
        <v/>
      </c>
      <c r="L164" s="72" t="str">
        <f>if(Q164=1,iferror(100*(J164+(H164-vlookup(J164,'Kovats n-alkanes'!G$7:H$40,2,TRUE))/(vlookup(K164,'Kovats n-alkanes'!G$7:H$40,2,TRUE)-vlookup(J164,'Kovats n-alkanes'!G$7:H$40,2,TRUE))),H164),iferror(100*(J164+(H164-vlookup(J164,'Kovats n-alkanes'!I$7:J$40,2,TRUE))/(vlookup(K164,'Kovats n-alkanes'!I$7:J$40,2,TRUE)-vlookup(J164,'Kovats n-alkanes'!I$7:J$40,2,TRUE))),H164))</f>
        <v/>
      </c>
      <c r="M164" s="44" t="str">
        <f t="array" ref="M164">iferror(index('Kovats n-alkanes'!B$7:B$31,match(I164,'Kovats n-alkanes'!C$7:C$31,1)),"")</f>
        <v/>
      </c>
      <c r="N164" s="44" t="str">
        <f t="shared" si="2"/>
        <v/>
      </c>
      <c r="O164" s="44" t="str">
        <f>iferror(100*(M164+(I164-vlookup(M164,'Kovats n-alkanes'!B$7:C$31,2,TRUE))/(vlookup(N164,'Kovats n-alkanes'!B$7:C$31,2,TRUE)-vlookup(M164,'Kovats n-alkanes'!B$7:C$31,2,TRUE))),I164)</f>
        <v/>
      </c>
      <c r="P164" s="48">
        <v>1.0</v>
      </c>
      <c r="Q164" s="48">
        <v>1.0</v>
      </c>
      <c r="R164" s="79"/>
      <c r="S164" s="79"/>
      <c r="T164" s="100"/>
      <c r="U164" s="100"/>
      <c r="V164" s="79"/>
      <c r="W164" s="79"/>
      <c r="X164" s="79"/>
      <c r="Y164" s="79"/>
      <c r="Z164" s="79"/>
      <c r="AA164" s="79"/>
      <c r="AB164" s="79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</row>
    <row r="165">
      <c r="D165" s="101"/>
      <c r="F165" s="102"/>
      <c r="H165" s="105"/>
      <c r="I165" s="46"/>
      <c r="J165" s="44" t="str">
        <f t="array" ref="J165">iferror(index('Kovats n-alkanes'!G$7:G$31,match(H165,'Kovats n-alkanes'!H$7:H$31,1)),"")</f>
        <v/>
      </c>
      <c r="K165" s="44" t="str">
        <f t="shared" si="4"/>
        <v/>
      </c>
      <c r="L165" s="72" t="str">
        <f>iferror(100*(J165+(H165-vlookup(J165,'Kovats n-alkanes'!G$7:H$31,2,TRUE))/(vlookup(K165,'Kovats n-alkanes'!G$7:H$31,2,TRUE)-vlookup(J165,'Kovats n-alkanes'!G$7:H$31,2,TRUE))),H165)</f>
        <v/>
      </c>
      <c r="M165" s="44" t="str">
        <f t="array" ref="M165">iferror(index('Kovats n-alkanes'!B$7:B$31,match(I165,'Kovats n-alkanes'!C$7:C$31,1)),"")</f>
        <v/>
      </c>
      <c r="N165" s="44" t="str">
        <f t="shared" si="2"/>
        <v/>
      </c>
      <c r="O165" s="44" t="str">
        <f>iferror(100*(M165+(I165-vlookup(M165,'Kovats n-alkanes'!B$7:C$31,2,TRUE))/(vlookup(N165,'Kovats n-alkanes'!B$7:C$31,2,TRUE)-vlookup(M165,'Kovats n-alkanes'!B$7:C$31,2,TRUE))),"")</f>
        <v/>
      </c>
      <c r="R165" s="79"/>
      <c r="S165" s="79"/>
      <c r="T165" s="100"/>
      <c r="U165" s="100"/>
      <c r="V165" s="79"/>
      <c r="W165" s="79"/>
      <c r="X165" s="79"/>
      <c r="Y165" s="79"/>
      <c r="Z165" s="79"/>
      <c r="AA165" s="79"/>
      <c r="AB165" s="79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</row>
    <row r="166">
      <c r="D166" s="101"/>
      <c r="F166" s="102"/>
      <c r="H166" s="105"/>
      <c r="I166" s="46"/>
      <c r="J166" s="44" t="str">
        <f t="array" ref="J166">iferror(index('Kovats n-alkanes'!G$7:G$31,match(H166,'Kovats n-alkanes'!H$7:H$31,1)),"")</f>
        <v/>
      </c>
      <c r="K166" s="44" t="str">
        <f t="shared" si="4"/>
        <v/>
      </c>
      <c r="L166" s="72" t="str">
        <f>iferror(100*(J166+(H166-vlookup(J166,'Kovats n-alkanes'!G$7:H$31,2,TRUE))/(vlookup(K166,'Kovats n-alkanes'!G$7:H$31,2,TRUE)-vlookup(J166,'Kovats n-alkanes'!G$7:H$31,2,TRUE))),H166)</f>
        <v/>
      </c>
      <c r="M166" s="44" t="str">
        <f t="array" ref="M166">iferror(index('Kovats n-alkanes'!B$7:B$31,match(I166,'Kovats n-alkanes'!C$7:C$31,1)),"")</f>
        <v/>
      </c>
      <c r="N166" s="44" t="str">
        <f t="shared" si="2"/>
        <v/>
      </c>
      <c r="O166" s="44" t="str">
        <f>iferror(100*(M166+(I166-vlookup(M166,'Kovats n-alkanes'!B$7:C$31,2,TRUE))/(vlookup(N166,'Kovats n-alkanes'!B$7:C$31,2,TRUE)-vlookup(M166,'Kovats n-alkanes'!B$7:C$31,2,TRUE))),"")</f>
        <v/>
      </c>
      <c r="R166" s="79"/>
      <c r="S166" s="79"/>
      <c r="T166" s="100"/>
      <c r="U166" s="100"/>
      <c r="V166" s="79"/>
      <c r="W166" s="79"/>
      <c r="X166" s="79"/>
      <c r="Y166" s="79"/>
      <c r="Z166" s="79"/>
      <c r="AA166" s="79"/>
      <c r="AB166" s="79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</row>
    <row r="167">
      <c r="D167" s="101"/>
      <c r="F167" s="102"/>
      <c r="H167" s="105"/>
      <c r="I167" s="46"/>
      <c r="J167" s="44" t="str">
        <f t="array" ref="J167">iferror(index('Kovats n-alkanes'!G$7:G$31,match(H167,'Kovats n-alkanes'!H$7:H$31,1)),"")</f>
        <v/>
      </c>
      <c r="K167" s="44" t="str">
        <f t="shared" si="4"/>
        <v/>
      </c>
      <c r="L167" s="72" t="str">
        <f>iferror(100*(J167+(H167-vlookup(J167,'Kovats n-alkanes'!G$7:H$31,2,TRUE))/(vlookup(K167,'Kovats n-alkanes'!G$7:H$31,2,TRUE)-vlookup(J167,'Kovats n-alkanes'!G$7:H$31,2,TRUE))),H167)</f>
        <v/>
      </c>
      <c r="M167" s="44" t="str">
        <f t="array" ref="M167">iferror(index('Kovats n-alkanes'!B$7:B$31,match(I167,'Kovats n-alkanes'!C$7:C$31,1)),"")</f>
        <v/>
      </c>
      <c r="N167" s="44" t="str">
        <f t="shared" si="2"/>
        <v/>
      </c>
      <c r="O167" s="44" t="str">
        <f>iferror(100*(M167+(I167-vlookup(M167,'Kovats n-alkanes'!B$7:C$31,2,TRUE))/(vlookup(N167,'Kovats n-alkanes'!B$7:C$31,2,TRUE)-vlookup(M167,'Kovats n-alkanes'!B$7:C$31,2,TRUE))),"")</f>
        <v/>
      </c>
      <c r="R167" s="79"/>
      <c r="S167" s="79"/>
      <c r="T167" s="100"/>
      <c r="U167" s="100"/>
      <c r="V167" s="79"/>
      <c r="W167" s="79"/>
      <c r="X167" s="79"/>
      <c r="Y167" s="79"/>
      <c r="Z167" s="79"/>
      <c r="AA167" s="79"/>
      <c r="AB167" s="79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</row>
    <row r="168">
      <c r="D168" s="101"/>
      <c r="F168" s="102"/>
      <c r="H168" s="105"/>
      <c r="I168" s="46"/>
      <c r="J168" s="44" t="str">
        <f t="array" ref="J168">iferror(index('Kovats n-alkanes'!G$7:G$31,match(H168,'Kovats n-alkanes'!H$7:H$31,1)),"")</f>
        <v/>
      </c>
      <c r="K168" s="44" t="str">
        <f t="shared" si="4"/>
        <v/>
      </c>
      <c r="L168" s="72" t="str">
        <f>iferror(100*(J168+(H168-vlookup(J168,'Kovats n-alkanes'!G$7:H$31,2,TRUE))/(vlookup(K168,'Kovats n-alkanes'!G$7:H$31,2,TRUE)-vlookup(J168,'Kovats n-alkanes'!G$7:H$31,2,TRUE))),H168)</f>
        <v/>
      </c>
      <c r="M168" s="44" t="str">
        <f t="array" ref="M168">iferror(index('Kovats n-alkanes'!B$7:B$31,match(I168,'Kovats n-alkanes'!C$7:C$31,1)),"")</f>
        <v/>
      </c>
      <c r="N168" s="44" t="str">
        <f t="shared" si="2"/>
        <v/>
      </c>
      <c r="O168" s="44" t="str">
        <f>iferror(100*(M168+(I168-vlookup(M168,'Kovats n-alkanes'!B$7:C$31,2,TRUE))/(vlookup(N168,'Kovats n-alkanes'!B$7:C$31,2,TRUE)-vlookup(M168,'Kovats n-alkanes'!B$7:C$31,2,TRUE))),"")</f>
        <v/>
      </c>
      <c r="R168" s="79"/>
      <c r="S168" s="79"/>
      <c r="T168" s="100"/>
      <c r="U168" s="100"/>
      <c r="V168" s="79"/>
      <c r="W168" s="79"/>
      <c r="X168" s="79"/>
      <c r="Y168" s="79"/>
      <c r="Z168" s="79"/>
      <c r="AA168" s="79"/>
      <c r="AB168" s="79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</row>
    <row r="169">
      <c r="D169" s="101"/>
      <c r="F169" s="102"/>
      <c r="H169" s="105"/>
      <c r="I169" s="46"/>
      <c r="J169" s="44" t="str">
        <f t="array" ref="J169">iferror(index('Kovats n-alkanes'!G$7:G$31,match(H169,'Kovats n-alkanes'!H$7:H$31,1)),"")</f>
        <v/>
      </c>
      <c r="K169" s="44" t="str">
        <f t="shared" si="4"/>
        <v/>
      </c>
      <c r="L169" s="72" t="str">
        <f>iferror(100*(J169+(H169-vlookup(J169,'Kovats n-alkanes'!G$7:H$31,2,TRUE))/(vlookup(K169,'Kovats n-alkanes'!G$7:H$31,2,TRUE)-vlookup(J169,'Kovats n-alkanes'!G$7:H$31,2,TRUE))),H169)</f>
        <v/>
      </c>
      <c r="M169" s="44" t="str">
        <f t="array" ref="M169">iferror(index('Kovats n-alkanes'!B$7:B$31,match(I169,'Kovats n-alkanes'!C$7:C$31,1)),"")</f>
        <v/>
      </c>
      <c r="N169" s="44" t="str">
        <f t="shared" si="2"/>
        <v/>
      </c>
      <c r="O169" s="44" t="str">
        <f>iferror(100*(M169+(I169-vlookup(M169,'Kovats n-alkanes'!B$7:C$31,2,TRUE))/(vlookup(N169,'Kovats n-alkanes'!B$7:C$31,2,TRUE)-vlookup(M169,'Kovats n-alkanes'!B$7:C$31,2,TRUE))),"")</f>
        <v/>
      </c>
      <c r="R169" s="79"/>
      <c r="S169" s="79"/>
      <c r="T169" s="100"/>
      <c r="U169" s="100"/>
      <c r="V169" s="79"/>
      <c r="W169" s="79"/>
      <c r="X169" s="79"/>
      <c r="Y169" s="79"/>
      <c r="Z169" s="79"/>
      <c r="AA169" s="79"/>
      <c r="AB169" s="79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</row>
    <row r="170">
      <c r="D170" s="101"/>
      <c r="F170" s="102"/>
      <c r="H170" s="105"/>
      <c r="I170" s="46"/>
      <c r="J170" s="44" t="str">
        <f t="array" ref="J170">iferror(index('Kovats n-alkanes'!G$7:G$31,match(H170,'Kovats n-alkanes'!H$7:H$31,1)),"")</f>
        <v/>
      </c>
      <c r="K170" s="44" t="str">
        <f t="shared" si="4"/>
        <v/>
      </c>
      <c r="L170" s="72" t="str">
        <f>iferror(100*(J170+(H170-vlookup(J170,'Kovats n-alkanes'!G$7:H$31,2,TRUE))/(vlookup(K170,'Kovats n-alkanes'!G$7:H$31,2,TRUE)-vlookup(J170,'Kovats n-alkanes'!G$7:H$31,2,TRUE))),H170)</f>
        <v/>
      </c>
      <c r="M170" s="44" t="str">
        <f t="array" ref="M170">iferror(index('Kovats n-alkanes'!B$7:B$31,match(I170,'Kovats n-alkanes'!C$7:C$31,1)),"")</f>
        <v/>
      </c>
      <c r="N170" s="44" t="str">
        <f t="shared" si="2"/>
        <v/>
      </c>
      <c r="O170" s="44" t="str">
        <f>iferror(100*(M170+(I170-vlookup(M170,'Kovats n-alkanes'!B$7:C$31,2,TRUE))/(vlookup(N170,'Kovats n-alkanes'!B$7:C$31,2,TRUE)-vlookup(M170,'Kovats n-alkanes'!B$7:C$31,2,TRUE))),"")</f>
        <v/>
      </c>
      <c r="R170" s="79"/>
      <c r="S170" s="79"/>
      <c r="T170" s="100"/>
      <c r="U170" s="100"/>
      <c r="V170" s="79"/>
      <c r="W170" s="79"/>
      <c r="X170" s="79"/>
      <c r="Y170" s="79"/>
      <c r="Z170" s="79"/>
      <c r="AA170" s="79"/>
      <c r="AB170" s="79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</row>
    <row r="171">
      <c r="D171" s="101"/>
      <c r="F171" s="102"/>
      <c r="H171" s="105"/>
      <c r="I171" s="46"/>
      <c r="J171" s="44" t="str">
        <f t="array" ref="J171">iferror(index('Kovats n-alkanes'!G$7:G$31,match(H171,'Kovats n-alkanes'!H$7:H$31,1)),"")</f>
        <v/>
      </c>
      <c r="K171" s="44" t="str">
        <f t="shared" si="4"/>
        <v/>
      </c>
      <c r="L171" s="72" t="str">
        <f>iferror(100*(J171+(H171-vlookup(J171,'Kovats n-alkanes'!G$7:H$31,2,TRUE))/(vlookup(K171,'Kovats n-alkanes'!G$7:H$31,2,TRUE)-vlookup(J171,'Kovats n-alkanes'!G$7:H$31,2,TRUE))),H171)</f>
        <v/>
      </c>
      <c r="M171" s="44" t="str">
        <f t="array" ref="M171">iferror(index('Kovats n-alkanes'!B$7:B$31,match(I171,'Kovats n-alkanes'!C$7:C$31,1)),"")</f>
        <v/>
      </c>
      <c r="N171" s="44" t="str">
        <f t="shared" si="2"/>
        <v/>
      </c>
      <c r="O171" s="44" t="str">
        <f>iferror(100*(M171+(I171-vlookup(M171,'Kovats n-alkanes'!B$7:C$31,2,TRUE))/(vlookup(N171,'Kovats n-alkanes'!B$7:C$31,2,TRUE)-vlookup(M171,'Kovats n-alkanes'!B$7:C$31,2,TRUE))),"")</f>
        <v/>
      </c>
      <c r="R171" s="79"/>
      <c r="S171" s="79"/>
      <c r="T171" s="100"/>
      <c r="U171" s="100"/>
      <c r="V171" s="79"/>
      <c r="W171" s="79"/>
      <c r="X171" s="79"/>
      <c r="Y171" s="79"/>
      <c r="Z171" s="79"/>
      <c r="AA171" s="79"/>
      <c r="AB171" s="79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</row>
    <row r="172">
      <c r="D172" s="101"/>
      <c r="F172" s="102"/>
      <c r="H172" s="105"/>
      <c r="I172" s="46"/>
      <c r="J172" s="44" t="str">
        <f t="array" ref="J172">iferror(index('Kovats n-alkanes'!G$7:G$31,match(H172,'Kovats n-alkanes'!H$7:H$31,1)),"")</f>
        <v/>
      </c>
      <c r="K172" s="44" t="str">
        <f t="shared" si="4"/>
        <v/>
      </c>
      <c r="L172" s="72" t="str">
        <f>iferror(100*(J172+(H172-vlookup(J172,'Kovats n-alkanes'!G$7:H$31,2,TRUE))/(vlookup(K172,'Kovats n-alkanes'!G$7:H$31,2,TRUE)-vlookup(J172,'Kovats n-alkanes'!G$7:H$31,2,TRUE))),H172)</f>
        <v/>
      </c>
      <c r="M172" s="44" t="str">
        <f t="array" ref="M172">iferror(index('Kovats n-alkanes'!B$7:B$31,match(I172,'Kovats n-alkanes'!C$7:C$31,1)),"")</f>
        <v/>
      </c>
      <c r="N172" s="44" t="str">
        <f t="shared" si="2"/>
        <v/>
      </c>
      <c r="O172" s="44" t="str">
        <f>iferror(100*(M172+(I172-vlookup(M172,'Kovats n-alkanes'!B$7:C$31,2,TRUE))/(vlookup(N172,'Kovats n-alkanes'!B$7:C$31,2,TRUE)-vlookup(M172,'Kovats n-alkanes'!B$7:C$31,2,TRUE))),"")</f>
        <v/>
      </c>
      <c r="R172" s="79"/>
      <c r="S172" s="79"/>
      <c r="T172" s="100"/>
      <c r="U172" s="100"/>
      <c r="V172" s="79"/>
      <c r="W172" s="79"/>
      <c r="X172" s="79"/>
      <c r="Y172" s="79"/>
      <c r="Z172" s="79"/>
      <c r="AA172" s="79"/>
      <c r="AB172" s="79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</row>
    <row r="173">
      <c r="D173" s="101"/>
      <c r="F173" s="102"/>
      <c r="H173" s="105"/>
      <c r="I173" s="46"/>
      <c r="J173" s="44" t="str">
        <f t="array" ref="J173">iferror(index('Kovats n-alkanes'!G$7:G$31,match(H173,'Kovats n-alkanes'!H$7:H$31,1)),"")</f>
        <v/>
      </c>
      <c r="K173" s="44" t="str">
        <f t="shared" si="4"/>
        <v/>
      </c>
      <c r="L173" s="72" t="str">
        <f>iferror(100*(J173+(H173-vlookup(J173,'Kovats n-alkanes'!G$7:H$31,2,TRUE))/(vlookup(K173,'Kovats n-alkanes'!G$7:H$31,2,TRUE)-vlookup(J173,'Kovats n-alkanes'!G$7:H$31,2,TRUE))),H173)</f>
        <v/>
      </c>
      <c r="M173" s="44" t="str">
        <f t="array" ref="M173">iferror(index('Kovats n-alkanes'!B$7:B$31,match(I173,'Kovats n-alkanes'!C$7:C$31,1)),"")</f>
        <v/>
      </c>
      <c r="N173" s="44" t="str">
        <f t="shared" si="2"/>
        <v/>
      </c>
      <c r="O173" s="44" t="str">
        <f>iferror(100*(M173+(I173-vlookup(M173,'Kovats n-alkanes'!B$7:C$31,2,TRUE))/(vlookup(N173,'Kovats n-alkanes'!B$7:C$31,2,TRUE)-vlookup(M173,'Kovats n-alkanes'!B$7:C$31,2,TRUE))),"")</f>
        <v/>
      </c>
      <c r="R173" s="79"/>
      <c r="S173" s="79"/>
      <c r="T173" s="100"/>
      <c r="U173" s="100"/>
      <c r="V173" s="79"/>
      <c r="W173" s="79"/>
      <c r="X173" s="79"/>
      <c r="Y173" s="79"/>
      <c r="Z173" s="79"/>
      <c r="AA173" s="79"/>
      <c r="AB173" s="79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</row>
    <row r="174">
      <c r="D174" s="101"/>
      <c r="F174" s="102"/>
      <c r="H174" s="105"/>
      <c r="I174" s="46"/>
      <c r="J174" s="44" t="str">
        <f t="array" ref="J174">iferror(index('Kovats n-alkanes'!G$7:G$31,match(H174,'Kovats n-alkanes'!H$7:H$31,1)),"")</f>
        <v/>
      </c>
      <c r="K174" s="44" t="str">
        <f t="shared" si="4"/>
        <v/>
      </c>
      <c r="L174" s="72" t="str">
        <f>iferror(100*(J174+(H174-vlookup(J174,'Kovats n-alkanes'!G$7:H$31,2,TRUE))/(vlookup(K174,'Kovats n-alkanes'!G$7:H$31,2,TRUE)-vlookup(J174,'Kovats n-alkanes'!G$7:H$31,2,TRUE))),H174)</f>
        <v/>
      </c>
      <c r="M174" s="44" t="str">
        <f t="array" ref="M174">iferror(index('Kovats n-alkanes'!B$7:B$31,match(I174,'Kovats n-alkanes'!C$7:C$31,1)),"")</f>
        <v/>
      </c>
      <c r="N174" s="44" t="str">
        <f t="shared" si="2"/>
        <v/>
      </c>
      <c r="O174" s="44" t="str">
        <f>iferror(100*(M174+(I174-vlookup(M174,'Kovats n-alkanes'!B$7:C$31,2,TRUE))/(vlookup(N174,'Kovats n-alkanes'!B$7:C$31,2,TRUE)-vlookup(M174,'Kovats n-alkanes'!B$7:C$31,2,TRUE))),"")</f>
        <v/>
      </c>
      <c r="R174" s="79"/>
      <c r="S174" s="79"/>
      <c r="T174" s="100"/>
      <c r="U174" s="100"/>
      <c r="V174" s="79"/>
      <c r="W174" s="79"/>
      <c r="X174" s="79"/>
      <c r="Y174" s="79"/>
      <c r="Z174" s="79"/>
      <c r="AA174" s="79"/>
      <c r="AB174" s="79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</row>
    <row r="175">
      <c r="D175" s="101"/>
      <c r="F175" s="102"/>
      <c r="H175" s="105"/>
      <c r="I175" s="46"/>
      <c r="J175" s="44" t="str">
        <f t="array" ref="J175">iferror(index('Kovats n-alkanes'!G$7:G$31,match(H175,'Kovats n-alkanes'!H$7:H$31,1)),"")</f>
        <v/>
      </c>
      <c r="K175" s="44" t="str">
        <f t="shared" si="4"/>
        <v/>
      </c>
      <c r="L175" s="72" t="str">
        <f>iferror(100*(J175+(H175-vlookup(J175,'Kovats n-alkanes'!G$7:H$31,2,TRUE))/(vlookup(K175,'Kovats n-alkanes'!G$7:H$31,2,TRUE)-vlookup(J175,'Kovats n-alkanes'!G$7:H$31,2,TRUE))),H175)</f>
        <v/>
      </c>
      <c r="M175" s="44" t="str">
        <f t="array" ref="M175">iferror(index('Kovats n-alkanes'!B$7:B$31,match(I175,'Kovats n-alkanes'!C$7:C$31,1)),"")</f>
        <v/>
      </c>
      <c r="N175" s="44" t="str">
        <f t="shared" si="2"/>
        <v/>
      </c>
      <c r="O175" s="44" t="str">
        <f>iferror(100*(M175+(I175-vlookup(M175,'Kovats n-alkanes'!B$7:C$31,2,TRUE))/(vlookup(N175,'Kovats n-alkanes'!B$7:C$31,2,TRUE)-vlookup(M175,'Kovats n-alkanes'!B$7:C$31,2,TRUE))),"")</f>
        <v/>
      </c>
      <c r="R175" s="79"/>
      <c r="S175" s="79"/>
      <c r="T175" s="100"/>
      <c r="U175" s="100"/>
      <c r="V175" s="79"/>
      <c r="W175" s="79"/>
      <c r="X175" s="79"/>
      <c r="Y175" s="79"/>
      <c r="Z175" s="79"/>
      <c r="AA175" s="79"/>
      <c r="AB175" s="79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</row>
    <row r="176">
      <c r="D176" s="101"/>
      <c r="F176" s="102"/>
      <c r="H176" s="105"/>
      <c r="I176" s="46"/>
      <c r="J176" s="44" t="str">
        <f t="array" ref="J176">iferror(index('Kovats n-alkanes'!G$7:G$31,match(H176,'Kovats n-alkanes'!H$7:H$31,1)),"")</f>
        <v/>
      </c>
      <c r="K176" s="44" t="str">
        <f t="shared" si="4"/>
        <v/>
      </c>
      <c r="L176" s="72" t="str">
        <f>iferror(100*(J176+(H176-vlookup(J176,'Kovats n-alkanes'!G$7:H$31,2,TRUE))/(vlookup(K176,'Kovats n-alkanes'!G$7:H$31,2,TRUE)-vlookup(J176,'Kovats n-alkanes'!G$7:H$31,2,TRUE))),H176)</f>
        <v/>
      </c>
      <c r="M176" s="44" t="str">
        <f t="array" ref="M176">iferror(index('Kovats n-alkanes'!B$7:B$31,match(I176,'Kovats n-alkanes'!C$7:C$31,1)),"")</f>
        <v/>
      </c>
      <c r="N176" s="44" t="str">
        <f t="shared" si="2"/>
        <v/>
      </c>
      <c r="O176" s="44" t="str">
        <f>iferror(100*(M176+(I176-vlookup(M176,'Kovats n-alkanes'!B$7:C$31,2,TRUE))/(vlookup(N176,'Kovats n-alkanes'!B$7:C$31,2,TRUE)-vlookup(M176,'Kovats n-alkanes'!B$7:C$31,2,TRUE))),"")</f>
        <v/>
      </c>
      <c r="R176" s="79"/>
      <c r="S176" s="79"/>
      <c r="T176" s="100"/>
      <c r="U176" s="100"/>
      <c r="V176" s="79"/>
      <c r="W176" s="79"/>
      <c r="X176" s="79"/>
      <c r="Y176" s="79"/>
      <c r="Z176" s="79"/>
      <c r="AA176" s="79"/>
      <c r="AB176" s="79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</row>
    <row r="177">
      <c r="D177" s="101"/>
      <c r="F177" s="102"/>
      <c r="H177" s="105"/>
      <c r="I177" s="46"/>
      <c r="J177" s="44" t="str">
        <f t="array" ref="J177">iferror(index('Kovats n-alkanes'!G$7:G$31,match(H177,'Kovats n-alkanes'!H$7:H$31,1)),"")</f>
        <v/>
      </c>
      <c r="K177" s="44" t="str">
        <f t="shared" si="4"/>
        <v/>
      </c>
      <c r="L177" s="72" t="str">
        <f>iferror(100*(J177+(H177-vlookup(J177,'Kovats n-alkanes'!G$7:H$31,2,TRUE))/(vlookup(K177,'Kovats n-alkanes'!G$7:H$31,2,TRUE)-vlookup(J177,'Kovats n-alkanes'!G$7:H$31,2,TRUE))),H177)</f>
        <v/>
      </c>
      <c r="M177" s="44" t="str">
        <f t="array" ref="M177">iferror(index('Kovats n-alkanes'!B$7:B$31,match(I177,'Kovats n-alkanes'!C$7:C$31,1)),"")</f>
        <v/>
      </c>
      <c r="N177" s="44" t="str">
        <f t="shared" si="2"/>
        <v/>
      </c>
      <c r="O177" s="44" t="str">
        <f>iferror(100*(M177+(I177-vlookup(M177,'Kovats n-alkanes'!B$7:C$31,2,TRUE))/(vlookup(N177,'Kovats n-alkanes'!B$7:C$31,2,TRUE)-vlookup(M177,'Kovats n-alkanes'!B$7:C$31,2,TRUE))),"")</f>
        <v/>
      </c>
      <c r="R177" s="79"/>
      <c r="S177" s="79"/>
      <c r="T177" s="100"/>
      <c r="U177" s="100"/>
      <c r="V177" s="79"/>
      <c r="W177" s="79"/>
      <c r="X177" s="79"/>
      <c r="Y177" s="79"/>
      <c r="Z177" s="79"/>
      <c r="AA177" s="79"/>
      <c r="AB177" s="79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</row>
    <row r="178">
      <c r="D178" s="101"/>
      <c r="F178" s="102"/>
      <c r="H178" s="105"/>
      <c r="I178" s="46"/>
      <c r="J178" s="44" t="str">
        <f t="array" ref="J178">iferror(index('Kovats n-alkanes'!G$7:G$31,match(H178,'Kovats n-alkanes'!H$7:H$31,1)),"")</f>
        <v/>
      </c>
      <c r="K178" s="44" t="str">
        <f t="shared" si="4"/>
        <v/>
      </c>
      <c r="L178" s="72" t="str">
        <f>iferror(100*(J178+(H178-vlookup(J178,'Kovats n-alkanes'!G$7:H$31,2,TRUE))/(vlookup(K178,'Kovats n-alkanes'!G$7:H$31,2,TRUE)-vlookup(J178,'Kovats n-alkanes'!G$7:H$31,2,TRUE))),H178)</f>
        <v/>
      </c>
      <c r="M178" s="44" t="str">
        <f t="array" ref="M178">iferror(index('Kovats n-alkanes'!B$7:B$31,match(I178,'Kovats n-alkanes'!C$7:C$31,1)),"")</f>
        <v/>
      </c>
      <c r="N178" s="44" t="str">
        <f t="shared" si="2"/>
        <v/>
      </c>
      <c r="O178" s="44" t="str">
        <f>iferror(100*(M178+(I178-vlookup(M178,'Kovats n-alkanes'!B$7:C$31,2,TRUE))/(vlookup(N178,'Kovats n-alkanes'!B$7:C$31,2,TRUE)-vlookup(M178,'Kovats n-alkanes'!B$7:C$31,2,TRUE))),"")</f>
        <v/>
      </c>
      <c r="R178" s="79"/>
      <c r="S178" s="79"/>
      <c r="T178" s="100"/>
      <c r="U178" s="100"/>
      <c r="V178" s="79"/>
      <c r="W178" s="79"/>
      <c r="X178" s="79"/>
      <c r="Y178" s="79"/>
      <c r="Z178" s="79"/>
      <c r="AA178" s="79"/>
      <c r="AB178" s="79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</row>
    <row r="179">
      <c r="D179" s="101"/>
      <c r="F179" s="102"/>
      <c r="H179" s="105"/>
      <c r="I179" s="46"/>
      <c r="J179" s="44" t="str">
        <f t="array" ref="J179">iferror(index('Kovats n-alkanes'!G$7:G$31,match(H179,'Kovats n-alkanes'!H$7:H$31,1)),"")</f>
        <v/>
      </c>
      <c r="K179" s="44" t="str">
        <f t="shared" si="4"/>
        <v/>
      </c>
      <c r="L179" s="72" t="str">
        <f>iferror(100*(J179+(H179-vlookup(J179,'Kovats n-alkanes'!G$7:H$31,2,TRUE))/(vlookup(K179,'Kovats n-alkanes'!G$7:H$31,2,TRUE)-vlookup(J179,'Kovats n-alkanes'!G$7:H$31,2,TRUE))),H179)</f>
        <v/>
      </c>
      <c r="M179" s="44" t="str">
        <f t="array" ref="M179">iferror(index('Kovats n-alkanes'!B$7:B$31,match(I179,'Kovats n-alkanes'!C$7:C$31,1)),"")</f>
        <v/>
      </c>
      <c r="N179" s="44" t="str">
        <f t="shared" si="2"/>
        <v/>
      </c>
      <c r="O179" s="44" t="str">
        <f>iferror(100*(M179+(I179-vlookup(M179,'Kovats n-alkanes'!B$7:C$31,2,TRUE))/(vlookup(N179,'Kovats n-alkanes'!B$7:C$31,2,TRUE)-vlookup(M179,'Kovats n-alkanes'!B$7:C$31,2,TRUE))),"")</f>
        <v/>
      </c>
      <c r="R179" s="79"/>
      <c r="S179" s="79"/>
      <c r="T179" s="100"/>
      <c r="U179" s="100"/>
      <c r="V179" s="79"/>
      <c r="W179" s="79"/>
      <c r="X179" s="79"/>
      <c r="Y179" s="79"/>
      <c r="Z179" s="79"/>
      <c r="AA179" s="79"/>
      <c r="AB179" s="79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</row>
    <row r="180">
      <c r="D180" s="101"/>
      <c r="F180" s="102"/>
      <c r="H180" s="105"/>
      <c r="I180" s="46"/>
      <c r="J180" s="44" t="str">
        <f t="array" ref="J180">iferror(index('Kovats n-alkanes'!G$7:G$31,match(H180,'Kovats n-alkanes'!H$7:H$31,1)),"")</f>
        <v/>
      </c>
      <c r="K180" s="44" t="str">
        <f t="shared" si="4"/>
        <v/>
      </c>
      <c r="L180" s="72" t="str">
        <f>iferror(100*(J180+(H180-vlookup(J180,'Kovats n-alkanes'!G$7:H$31,2,TRUE))/(vlookup(K180,'Kovats n-alkanes'!G$7:H$31,2,TRUE)-vlookup(J180,'Kovats n-alkanes'!G$7:H$31,2,TRUE))),H180)</f>
        <v/>
      </c>
      <c r="M180" s="44" t="str">
        <f t="array" ref="M180">iferror(index('Kovats n-alkanes'!B$7:B$31,match(I180,'Kovats n-alkanes'!C$7:C$31,1)),"")</f>
        <v/>
      </c>
      <c r="N180" s="44" t="str">
        <f t="shared" si="2"/>
        <v/>
      </c>
      <c r="O180" s="44" t="str">
        <f>iferror(100*(M180+(I180-vlookup(M180,'Kovats n-alkanes'!B$7:C$31,2,TRUE))/(vlookup(N180,'Kovats n-alkanes'!B$7:C$31,2,TRUE)-vlookup(M180,'Kovats n-alkanes'!B$7:C$31,2,TRUE))),"")</f>
        <v/>
      </c>
      <c r="R180" s="79"/>
      <c r="S180" s="79"/>
      <c r="T180" s="100"/>
      <c r="U180" s="100"/>
      <c r="V180" s="79"/>
      <c r="W180" s="79"/>
      <c r="X180" s="79"/>
      <c r="Y180" s="79"/>
      <c r="Z180" s="79"/>
      <c r="AA180" s="79"/>
      <c r="AB180" s="79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</row>
    <row r="181">
      <c r="D181" s="101"/>
      <c r="F181" s="102"/>
      <c r="H181" s="105"/>
      <c r="I181" s="46"/>
      <c r="J181" s="44" t="str">
        <f t="array" ref="J181">iferror(index('Kovats n-alkanes'!G$7:G$31,match(H181,'Kovats n-alkanes'!H$7:H$31,1)),"")</f>
        <v/>
      </c>
      <c r="K181" s="44" t="str">
        <f t="shared" si="4"/>
        <v/>
      </c>
      <c r="L181" s="72" t="str">
        <f>iferror(100*(J181+(H181-vlookup(J181,'Kovats n-alkanes'!G$7:H$31,2,TRUE))/(vlookup(K181,'Kovats n-alkanes'!G$7:H$31,2,TRUE)-vlookup(J181,'Kovats n-alkanes'!G$7:H$31,2,TRUE))),H181)</f>
        <v/>
      </c>
      <c r="M181" s="44" t="str">
        <f t="array" ref="M181">iferror(index('Kovats n-alkanes'!B$7:B$31,match(I181,'Kovats n-alkanes'!C$7:C$31,1)),"")</f>
        <v/>
      </c>
      <c r="N181" s="44" t="str">
        <f t="shared" si="2"/>
        <v/>
      </c>
      <c r="O181" s="44" t="str">
        <f>iferror(100*(M181+(I181-vlookup(M181,'Kovats n-alkanes'!B$7:C$31,2,TRUE))/(vlookup(N181,'Kovats n-alkanes'!B$7:C$31,2,TRUE)-vlookup(M181,'Kovats n-alkanes'!B$7:C$31,2,TRUE))),"")</f>
        <v/>
      </c>
      <c r="R181" s="79"/>
      <c r="S181" s="79"/>
      <c r="T181" s="100"/>
      <c r="U181" s="100"/>
      <c r="V181" s="79"/>
      <c r="W181" s="79"/>
      <c r="X181" s="79"/>
      <c r="Y181" s="79"/>
      <c r="Z181" s="79"/>
      <c r="AA181" s="79"/>
      <c r="AB181" s="79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</row>
    <row r="182">
      <c r="D182" s="101"/>
      <c r="F182" s="102"/>
      <c r="H182" s="105"/>
      <c r="I182" s="46"/>
      <c r="J182" s="44" t="str">
        <f t="array" ref="J182">iferror(index('Kovats n-alkanes'!G$7:G$31,match(H182,'Kovats n-alkanes'!H$7:H$31,1)),"")</f>
        <v/>
      </c>
      <c r="K182" s="44" t="str">
        <f t="shared" si="4"/>
        <v/>
      </c>
      <c r="L182" s="72" t="str">
        <f>iferror(100*(J182+(H182-vlookup(J182,'Kovats n-alkanes'!G$7:H$31,2,TRUE))/(vlookup(K182,'Kovats n-alkanes'!G$7:H$31,2,TRUE)-vlookup(J182,'Kovats n-alkanes'!G$7:H$31,2,TRUE))),H182)</f>
        <v/>
      </c>
      <c r="M182" s="44" t="str">
        <f t="array" ref="M182">iferror(index('Kovats n-alkanes'!B$7:B$31,match(I182,'Kovats n-alkanes'!C$7:C$31,1)),"")</f>
        <v/>
      </c>
      <c r="N182" s="44" t="str">
        <f t="shared" si="2"/>
        <v/>
      </c>
      <c r="O182" s="44" t="str">
        <f>iferror(100*(M182+(I182-vlookup(M182,'Kovats n-alkanes'!B$7:C$31,2,TRUE))/(vlookup(N182,'Kovats n-alkanes'!B$7:C$31,2,TRUE)-vlookup(M182,'Kovats n-alkanes'!B$7:C$31,2,TRUE))),"")</f>
        <v/>
      </c>
      <c r="R182" s="79"/>
      <c r="S182" s="79"/>
      <c r="T182" s="100"/>
      <c r="U182" s="100"/>
      <c r="V182" s="79"/>
      <c r="W182" s="79"/>
      <c r="X182" s="79"/>
      <c r="Y182" s="79"/>
      <c r="Z182" s="79"/>
      <c r="AA182" s="79"/>
      <c r="AB182" s="79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</row>
    <row r="183">
      <c r="D183" s="101"/>
      <c r="F183" s="102"/>
      <c r="H183" s="105"/>
      <c r="I183" s="46"/>
      <c r="J183" s="44" t="str">
        <f t="array" ref="J183">iferror(index('Kovats n-alkanes'!G$7:G$31,match(H183,'Kovats n-alkanes'!H$7:H$31,1)),"")</f>
        <v/>
      </c>
      <c r="K183" s="44" t="str">
        <f t="shared" si="4"/>
        <v/>
      </c>
      <c r="L183" s="72" t="str">
        <f>iferror(100*(J183+(H183-vlookup(J183,'Kovats n-alkanes'!G$7:H$31,2,TRUE))/(vlookup(K183,'Kovats n-alkanes'!G$7:H$31,2,TRUE)-vlookup(J183,'Kovats n-alkanes'!G$7:H$31,2,TRUE))),H183)</f>
        <v/>
      </c>
      <c r="M183" s="44" t="str">
        <f t="array" ref="M183">iferror(index('Kovats n-alkanes'!B$7:B$31,match(I183,'Kovats n-alkanes'!C$7:C$31,1)),"")</f>
        <v/>
      </c>
      <c r="N183" s="44" t="str">
        <f t="shared" si="2"/>
        <v/>
      </c>
      <c r="O183" s="44" t="str">
        <f>iferror(100*(M183+(I183-vlookup(M183,'Kovats n-alkanes'!B$7:C$31,2,TRUE))/(vlookup(N183,'Kovats n-alkanes'!B$7:C$31,2,TRUE)-vlookup(M183,'Kovats n-alkanes'!B$7:C$31,2,TRUE))),"")</f>
        <v/>
      </c>
      <c r="R183" s="79"/>
      <c r="S183" s="79"/>
      <c r="T183" s="100"/>
      <c r="U183" s="100"/>
      <c r="V183" s="79"/>
      <c r="W183" s="79"/>
      <c r="X183" s="79"/>
      <c r="Y183" s="79"/>
      <c r="Z183" s="79"/>
      <c r="AA183" s="79"/>
      <c r="AB183" s="79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</row>
    <row r="184">
      <c r="D184" s="101"/>
      <c r="F184" s="102"/>
      <c r="H184" s="105"/>
      <c r="I184" s="46"/>
      <c r="J184" s="44" t="str">
        <f t="array" ref="J184">iferror(index('Kovats n-alkanes'!G$7:G$31,match(H184,'Kovats n-alkanes'!H$7:H$31,1)),"")</f>
        <v/>
      </c>
      <c r="K184" s="44" t="str">
        <f t="shared" si="4"/>
        <v/>
      </c>
      <c r="L184" s="72" t="str">
        <f>iferror(100*(J184+(H184-vlookup(J184,'Kovats n-alkanes'!G$7:H$31,2,TRUE))/(vlookup(K184,'Kovats n-alkanes'!G$7:H$31,2,TRUE)-vlookup(J184,'Kovats n-alkanes'!G$7:H$31,2,TRUE))),H184)</f>
        <v/>
      </c>
      <c r="M184" s="44" t="str">
        <f t="array" ref="M184">iferror(index('Kovats n-alkanes'!B$7:B$31,match(I184,'Kovats n-alkanes'!C$7:C$31,1)),"")</f>
        <v/>
      </c>
      <c r="N184" s="44" t="str">
        <f t="shared" si="2"/>
        <v/>
      </c>
      <c r="O184" s="44" t="str">
        <f>iferror(100*(M184+(I184-vlookup(M184,'Kovats n-alkanes'!B$7:C$31,2,TRUE))/(vlookup(N184,'Kovats n-alkanes'!B$7:C$31,2,TRUE)-vlookup(M184,'Kovats n-alkanes'!B$7:C$31,2,TRUE))),"")</f>
        <v/>
      </c>
      <c r="R184" s="79"/>
      <c r="S184" s="79"/>
      <c r="T184" s="100"/>
      <c r="U184" s="100"/>
      <c r="V184" s="79"/>
      <c r="W184" s="79"/>
      <c r="X184" s="79"/>
      <c r="Y184" s="79"/>
      <c r="Z184" s="79"/>
      <c r="AA184" s="79"/>
      <c r="AB184" s="79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</row>
    <row r="185">
      <c r="D185" s="101"/>
      <c r="F185" s="102"/>
      <c r="H185" s="105"/>
      <c r="I185" s="46"/>
      <c r="J185" s="44" t="str">
        <f t="array" ref="J185">iferror(index('Kovats n-alkanes'!G$7:G$31,match(H185,'Kovats n-alkanes'!H$7:H$31,1)),"")</f>
        <v/>
      </c>
      <c r="K185" s="44" t="str">
        <f t="shared" si="4"/>
        <v/>
      </c>
      <c r="L185" s="72" t="str">
        <f>iferror(100*(J185+(H185-vlookup(J185,'Kovats n-alkanes'!G$7:H$31,2,TRUE))/(vlookup(K185,'Kovats n-alkanes'!G$7:H$31,2,TRUE)-vlookup(J185,'Kovats n-alkanes'!G$7:H$31,2,TRUE))),H185)</f>
        <v/>
      </c>
      <c r="M185" s="44" t="str">
        <f t="array" ref="M185">iferror(index('Kovats n-alkanes'!B$7:B$31,match(I185,'Kovats n-alkanes'!C$7:C$31,1)),"")</f>
        <v/>
      </c>
      <c r="N185" s="44" t="str">
        <f t="shared" si="2"/>
        <v/>
      </c>
      <c r="O185" s="44" t="str">
        <f>iferror(100*(M185+(I185-vlookup(M185,'Kovats n-alkanes'!B$7:C$31,2,TRUE))/(vlookup(N185,'Kovats n-alkanes'!B$7:C$31,2,TRUE)-vlookup(M185,'Kovats n-alkanes'!B$7:C$31,2,TRUE))),"")</f>
        <v/>
      </c>
      <c r="R185" s="79"/>
      <c r="S185" s="79"/>
      <c r="T185" s="100"/>
      <c r="U185" s="100"/>
      <c r="V185" s="79"/>
      <c r="W185" s="79"/>
      <c r="X185" s="79"/>
      <c r="Y185" s="79"/>
      <c r="Z185" s="79"/>
      <c r="AA185" s="79"/>
      <c r="AB185" s="79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</row>
    <row r="186">
      <c r="D186" s="101"/>
      <c r="F186" s="102"/>
      <c r="H186" s="105"/>
      <c r="I186" s="46"/>
      <c r="J186" s="44" t="str">
        <f t="array" ref="J186">iferror(index('Kovats n-alkanes'!G$7:G$31,match(H186,'Kovats n-alkanes'!H$7:H$31,1)),"")</f>
        <v/>
      </c>
      <c r="K186" s="44" t="str">
        <f t="shared" si="4"/>
        <v/>
      </c>
      <c r="L186" s="72" t="str">
        <f>iferror(100*(J186+(H186-vlookup(J186,'Kovats n-alkanes'!G$7:H$31,2,TRUE))/(vlookup(K186,'Kovats n-alkanes'!G$7:H$31,2,TRUE)-vlookup(J186,'Kovats n-alkanes'!G$7:H$31,2,TRUE))),H186)</f>
        <v/>
      </c>
      <c r="M186" s="44" t="str">
        <f t="array" ref="M186">iferror(index('Kovats n-alkanes'!B$7:B$31,match(I186,'Kovats n-alkanes'!C$7:C$31,1)),"")</f>
        <v/>
      </c>
      <c r="N186" s="44" t="str">
        <f t="shared" si="2"/>
        <v/>
      </c>
      <c r="O186" s="44" t="str">
        <f>iferror(100*(M186+(I186-vlookup(M186,'Kovats n-alkanes'!B$7:C$31,2,TRUE))/(vlookup(N186,'Kovats n-alkanes'!B$7:C$31,2,TRUE)-vlookup(M186,'Kovats n-alkanes'!B$7:C$31,2,TRUE))),"")</f>
        <v/>
      </c>
      <c r="R186" s="79"/>
      <c r="S186" s="79"/>
      <c r="T186" s="100"/>
      <c r="U186" s="100"/>
      <c r="V186" s="79"/>
      <c r="W186" s="79"/>
      <c r="X186" s="79"/>
      <c r="Y186" s="79"/>
      <c r="Z186" s="79"/>
      <c r="AA186" s="79"/>
      <c r="AB186" s="79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</row>
    <row r="187">
      <c r="D187" s="101"/>
      <c r="F187" s="102"/>
      <c r="H187" s="105"/>
      <c r="I187" s="46"/>
      <c r="J187" s="44" t="str">
        <f t="array" ref="J187">iferror(index('Kovats n-alkanes'!G$7:G$31,match(H187,'Kovats n-alkanes'!H$7:H$31,1)),"")</f>
        <v/>
      </c>
      <c r="K187" s="44" t="str">
        <f t="shared" si="4"/>
        <v/>
      </c>
      <c r="L187" s="72" t="str">
        <f>iferror(100*(J187+(H187-vlookup(J187,'Kovats n-alkanes'!G$7:H$31,2,TRUE))/(vlookup(K187,'Kovats n-alkanes'!G$7:H$31,2,TRUE)-vlookup(J187,'Kovats n-alkanes'!G$7:H$31,2,TRUE))),H187)</f>
        <v/>
      </c>
      <c r="M187" s="44" t="str">
        <f t="array" ref="M187">iferror(index('Kovats n-alkanes'!B$7:B$31,match(I187,'Kovats n-alkanes'!C$7:C$31,1)),"")</f>
        <v/>
      </c>
      <c r="N187" s="44" t="str">
        <f t="shared" si="2"/>
        <v/>
      </c>
      <c r="O187" s="44" t="str">
        <f>iferror(100*(M187+(I187-vlookup(M187,'Kovats n-alkanes'!B$7:C$31,2,TRUE))/(vlookup(N187,'Kovats n-alkanes'!B$7:C$31,2,TRUE)-vlookup(M187,'Kovats n-alkanes'!B$7:C$31,2,TRUE))),"")</f>
        <v/>
      </c>
      <c r="R187" s="79"/>
      <c r="S187" s="79"/>
      <c r="T187" s="100"/>
      <c r="U187" s="100"/>
      <c r="V187" s="79"/>
      <c r="W187" s="79"/>
      <c r="X187" s="79"/>
      <c r="Y187" s="79"/>
      <c r="Z187" s="79"/>
      <c r="AA187" s="79"/>
      <c r="AB187" s="79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</row>
    <row r="188">
      <c r="D188" s="101"/>
      <c r="F188" s="102"/>
      <c r="H188" s="105"/>
      <c r="I188" s="46"/>
      <c r="J188" s="44" t="str">
        <f t="array" ref="J188">iferror(index('Kovats n-alkanes'!G$7:G$31,match(H188,'Kovats n-alkanes'!H$7:H$31,1)),"")</f>
        <v/>
      </c>
      <c r="K188" s="44" t="str">
        <f t="shared" si="4"/>
        <v/>
      </c>
      <c r="L188" s="72" t="str">
        <f>iferror(100*(J188+(H188-vlookup(J188,'Kovats n-alkanes'!G$7:H$31,2,TRUE))/(vlookup(K188,'Kovats n-alkanes'!G$7:H$31,2,TRUE)-vlookup(J188,'Kovats n-alkanes'!G$7:H$31,2,TRUE))),H188)</f>
        <v/>
      </c>
      <c r="M188" s="44" t="str">
        <f t="array" ref="M188">iferror(index('Kovats n-alkanes'!B$7:B$31,match(I188,'Kovats n-alkanes'!C$7:C$31,1)),"")</f>
        <v/>
      </c>
      <c r="N188" s="44" t="str">
        <f t="shared" si="2"/>
        <v/>
      </c>
      <c r="O188" s="44" t="str">
        <f>iferror(100*(M188+(I188-vlookup(M188,'Kovats n-alkanes'!B$7:C$31,2,TRUE))/(vlookup(N188,'Kovats n-alkanes'!B$7:C$31,2,TRUE)-vlookup(M188,'Kovats n-alkanes'!B$7:C$31,2,TRUE))),"")</f>
        <v/>
      </c>
      <c r="R188" s="79"/>
      <c r="S188" s="79"/>
      <c r="T188" s="100"/>
      <c r="U188" s="100"/>
      <c r="V188" s="79"/>
      <c r="W188" s="79"/>
      <c r="X188" s="79"/>
      <c r="Y188" s="79"/>
      <c r="Z188" s="79"/>
      <c r="AA188" s="79"/>
      <c r="AB188" s="79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</row>
    <row r="189">
      <c r="D189" s="101"/>
      <c r="F189" s="102"/>
      <c r="H189" s="105"/>
      <c r="I189" s="46"/>
      <c r="J189" s="44" t="str">
        <f t="array" ref="J189">iferror(index('Kovats n-alkanes'!G$7:G$31,match(H189,'Kovats n-alkanes'!H$7:H$31,1)),"")</f>
        <v/>
      </c>
      <c r="K189" s="44" t="str">
        <f t="shared" si="4"/>
        <v/>
      </c>
      <c r="L189" s="72" t="str">
        <f>iferror(100*(J189+(H189-vlookup(J189,'Kovats n-alkanes'!G$7:H$31,2,TRUE))/(vlookup(K189,'Kovats n-alkanes'!G$7:H$31,2,TRUE)-vlookup(J189,'Kovats n-alkanes'!G$7:H$31,2,TRUE))),H189)</f>
        <v/>
      </c>
      <c r="M189" s="44" t="str">
        <f t="array" ref="M189">iferror(index('Kovats n-alkanes'!B$7:B$31,match(I189,'Kovats n-alkanes'!C$7:C$31,1)),"")</f>
        <v/>
      </c>
      <c r="N189" s="44" t="str">
        <f t="shared" si="2"/>
        <v/>
      </c>
      <c r="O189" s="44" t="str">
        <f>iferror(100*(M189+(I189-vlookup(M189,'Kovats n-alkanes'!B$7:C$31,2,TRUE))/(vlookup(N189,'Kovats n-alkanes'!B$7:C$31,2,TRUE)-vlookup(M189,'Kovats n-alkanes'!B$7:C$31,2,TRUE))),"")</f>
        <v/>
      </c>
      <c r="R189" s="79"/>
      <c r="S189" s="79"/>
      <c r="T189" s="100"/>
      <c r="U189" s="100"/>
      <c r="V189" s="79"/>
      <c r="W189" s="79"/>
      <c r="X189" s="79"/>
      <c r="Y189" s="79"/>
      <c r="Z189" s="79"/>
      <c r="AA189" s="79"/>
      <c r="AB189" s="79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</row>
    <row r="190">
      <c r="D190" s="101"/>
      <c r="F190" s="102"/>
      <c r="H190" s="105"/>
      <c r="I190" s="46"/>
      <c r="J190" s="44" t="str">
        <f t="array" ref="J190">iferror(index('Kovats n-alkanes'!G$7:G$31,match(H190,'Kovats n-alkanes'!H$7:H$31,1)),"")</f>
        <v/>
      </c>
      <c r="K190" s="44" t="str">
        <f t="shared" si="4"/>
        <v/>
      </c>
      <c r="L190" s="72" t="str">
        <f>iferror(100*(J190+(H190-vlookup(J190,'Kovats n-alkanes'!G$7:H$31,2,TRUE))/(vlookup(K190,'Kovats n-alkanes'!G$7:H$31,2,TRUE)-vlookup(J190,'Kovats n-alkanes'!G$7:H$31,2,TRUE))),H190)</f>
        <v/>
      </c>
      <c r="M190" s="44" t="str">
        <f t="array" ref="M190">iferror(index('Kovats n-alkanes'!B$7:B$31,match(I190,'Kovats n-alkanes'!C$7:C$31,1)),"")</f>
        <v/>
      </c>
      <c r="N190" s="44" t="str">
        <f t="shared" si="2"/>
        <v/>
      </c>
      <c r="O190" s="44" t="str">
        <f>iferror(100*(M190+(I190-vlookup(M190,'Kovats n-alkanes'!B$7:C$31,2,TRUE))/(vlookup(N190,'Kovats n-alkanes'!B$7:C$31,2,TRUE)-vlookup(M190,'Kovats n-alkanes'!B$7:C$31,2,TRUE))),"")</f>
        <v/>
      </c>
      <c r="R190" s="79"/>
      <c r="S190" s="79"/>
      <c r="T190" s="100"/>
      <c r="U190" s="100"/>
      <c r="V190" s="79"/>
      <c r="W190" s="79"/>
      <c r="X190" s="79"/>
      <c r="Y190" s="79"/>
      <c r="Z190" s="79"/>
      <c r="AA190" s="79"/>
      <c r="AB190" s="79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</row>
    <row r="191">
      <c r="D191" s="101"/>
      <c r="F191" s="102"/>
      <c r="H191" s="105"/>
      <c r="I191" s="46"/>
      <c r="J191" s="44" t="str">
        <f t="array" ref="J191">iferror(index('Kovats n-alkanes'!G$7:G$31,match(H191,'Kovats n-alkanes'!H$7:H$31,1)),"")</f>
        <v/>
      </c>
      <c r="K191" s="44" t="str">
        <f t="shared" si="4"/>
        <v/>
      </c>
      <c r="L191" s="72" t="str">
        <f>iferror(100*(J191+(H191-vlookup(J191,'Kovats n-alkanes'!G$7:H$31,2,TRUE))/(vlookup(K191,'Kovats n-alkanes'!G$7:H$31,2,TRUE)-vlookup(J191,'Kovats n-alkanes'!G$7:H$31,2,TRUE))),H191)</f>
        <v/>
      </c>
      <c r="M191" s="44" t="str">
        <f t="array" ref="M191">iferror(index('Kovats n-alkanes'!B$7:B$31,match(I191,'Kovats n-alkanes'!C$7:C$31,1)),"")</f>
        <v/>
      </c>
      <c r="N191" s="44" t="str">
        <f t="shared" si="2"/>
        <v/>
      </c>
      <c r="O191" s="44" t="str">
        <f>iferror(100*(M191+(I191-vlookup(M191,'Kovats n-alkanes'!B$7:C$31,2,TRUE))/(vlookup(N191,'Kovats n-alkanes'!B$7:C$31,2,TRUE)-vlookup(M191,'Kovats n-alkanes'!B$7:C$31,2,TRUE))),"")</f>
        <v/>
      </c>
      <c r="R191" s="79"/>
      <c r="S191" s="79"/>
      <c r="T191" s="100"/>
      <c r="U191" s="100"/>
      <c r="V191" s="79"/>
      <c r="W191" s="79"/>
      <c r="X191" s="79"/>
      <c r="Y191" s="79"/>
      <c r="Z191" s="79"/>
      <c r="AA191" s="79"/>
      <c r="AB191" s="79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</row>
    <row r="192">
      <c r="D192" s="101"/>
      <c r="F192" s="102"/>
      <c r="H192" s="105"/>
      <c r="I192" s="46"/>
      <c r="J192" s="44" t="str">
        <f t="array" ref="J192">iferror(index('Kovats n-alkanes'!G$7:G$31,match(H192,'Kovats n-alkanes'!H$7:H$31,1)),"")</f>
        <v/>
      </c>
      <c r="K192" s="44" t="str">
        <f t="shared" si="4"/>
        <v/>
      </c>
      <c r="L192" s="72" t="str">
        <f>iferror(100*(J192+(H192-vlookup(J192,'Kovats n-alkanes'!G$7:H$31,2,TRUE))/(vlookup(K192,'Kovats n-alkanes'!G$7:H$31,2,TRUE)-vlookup(J192,'Kovats n-alkanes'!G$7:H$31,2,TRUE))),H192)</f>
        <v/>
      </c>
      <c r="M192" s="44" t="str">
        <f t="array" ref="M192">iferror(index('Kovats n-alkanes'!B$7:B$31,match(I192,'Kovats n-alkanes'!C$7:C$31,1)),"")</f>
        <v/>
      </c>
      <c r="N192" s="44" t="str">
        <f t="shared" si="2"/>
        <v/>
      </c>
      <c r="O192" s="44" t="str">
        <f>iferror(100*(M192+(I192-vlookup(M192,'Kovats n-alkanes'!B$7:C$31,2,TRUE))/(vlookup(N192,'Kovats n-alkanes'!B$7:C$31,2,TRUE)-vlookup(M192,'Kovats n-alkanes'!B$7:C$31,2,TRUE))),"")</f>
        <v/>
      </c>
      <c r="R192" s="79"/>
      <c r="S192" s="79"/>
      <c r="T192" s="100"/>
      <c r="U192" s="100"/>
      <c r="V192" s="79"/>
      <c r="W192" s="79"/>
      <c r="X192" s="79"/>
      <c r="Y192" s="79"/>
      <c r="Z192" s="79"/>
      <c r="AA192" s="79"/>
      <c r="AB192" s="79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</row>
    <row r="193">
      <c r="D193" s="101"/>
      <c r="F193" s="102"/>
      <c r="H193" s="105"/>
      <c r="I193" s="46"/>
      <c r="J193" s="44" t="str">
        <f t="array" ref="J193">iferror(index('Kovats n-alkanes'!G$7:G$31,match(H193,'Kovats n-alkanes'!H$7:H$31,1)),"")</f>
        <v/>
      </c>
      <c r="K193" s="44" t="str">
        <f t="shared" si="4"/>
        <v/>
      </c>
      <c r="L193" s="72" t="str">
        <f>iferror(100*(J193+(H193-vlookup(J193,'Kovats n-alkanes'!G$7:H$31,2,TRUE))/(vlookup(K193,'Kovats n-alkanes'!G$7:H$31,2,TRUE)-vlookup(J193,'Kovats n-alkanes'!G$7:H$31,2,TRUE))),H193)</f>
        <v/>
      </c>
      <c r="M193" s="44" t="str">
        <f t="array" ref="M193">iferror(index('Kovats n-alkanes'!B$7:B$31,match(I193,'Kovats n-alkanes'!C$7:C$31,1)),"")</f>
        <v/>
      </c>
      <c r="N193" s="44" t="str">
        <f t="shared" si="2"/>
        <v/>
      </c>
      <c r="O193" s="44" t="str">
        <f>iferror(100*(M193+(I193-vlookup(M193,'Kovats n-alkanes'!B$7:C$31,2,TRUE))/(vlookup(N193,'Kovats n-alkanes'!B$7:C$31,2,TRUE)-vlookup(M193,'Kovats n-alkanes'!B$7:C$31,2,TRUE))),"")</f>
        <v/>
      </c>
      <c r="R193" s="79"/>
      <c r="S193" s="79"/>
      <c r="T193" s="100"/>
      <c r="U193" s="100"/>
      <c r="V193" s="79"/>
      <c r="W193" s="79"/>
      <c r="X193" s="79"/>
      <c r="Y193" s="79"/>
      <c r="Z193" s="79"/>
      <c r="AA193" s="79"/>
      <c r="AB193" s="79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</row>
    <row r="194">
      <c r="D194" s="101"/>
      <c r="F194" s="102"/>
      <c r="H194" s="105"/>
      <c r="I194" s="46"/>
      <c r="J194" s="44" t="str">
        <f t="array" ref="J194">iferror(index('Kovats n-alkanes'!G$7:G$31,match(H194,'Kovats n-alkanes'!H$7:H$31,1)),"")</f>
        <v/>
      </c>
      <c r="K194" s="44" t="str">
        <f t="shared" si="4"/>
        <v/>
      </c>
      <c r="L194" s="72" t="str">
        <f>iferror(100*(J194+(H194-vlookup(J194,'Kovats n-alkanes'!G$7:H$31,2,TRUE))/(vlookup(K194,'Kovats n-alkanes'!G$7:H$31,2,TRUE)-vlookup(J194,'Kovats n-alkanes'!G$7:H$31,2,TRUE))),H194)</f>
        <v/>
      </c>
      <c r="M194" s="44" t="str">
        <f t="array" ref="M194">iferror(index('Kovats n-alkanes'!B$7:B$31,match(I194,'Kovats n-alkanes'!C$7:C$31,1)),"")</f>
        <v/>
      </c>
      <c r="N194" s="44" t="str">
        <f t="shared" si="2"/>
        <v/>
      </c>
      <c r="O194" s="44" t="str">
        <f>iferror(100*(M194+(I194-vlookup(M194,'Kovats n-alkanes'!B$7:C$31,2,TRUE))/(vlookup(N194,'Kovats n-alkanes'!B$7:C$31,2,TRUE)-vlookup(M194,'Kovats n-alkanes'!B$7:C$31,2,TRUE))),"")</f>
        <v/>
      </c>
      <c r="R194" s="79"/>
      <c r="S194" s="79"/>
      <c r="T194" s="100"/>
      <c r="U194" s="100"/>
      <c r="V194" s="79"/>
      <c r="W194" s="79"/>
      <c r="X194" s="79"/>
      <c r="Y194" s="79"/>
      <c r="Z194" s="79"/>
      <c r="AA194" s="79"/>
      <c r="AB194" s="79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</row>
    <row r="195">
      <c r="D195" s="101"/>
      <c r="F195" s="102"/>
      <c r="H195" s="105"/>
      <c r="I195" s="46"/>
      <c r="J195" s="44" t="str">
        <f t="array" ref="J195">iferror(index('Kovats n-alkanes'!G$7:G$31,match(H195,'Kovats n-alkanes'!H$7:H$31,1)),"")</f>
        <v/>
      </c>
      <c r="K195" s="44" t="str">
        <f t="shared" si="4"/>
        <v/>
      </c>
      <c r="L195" s="72" t="str">
        <f>iferror(100*(J195+(H195-vlookup(J195,'Kovats n-alkanes'!G$7:H$31,2,TRUE))/(vlookup(K195,'Kovats n-alkanes'!G$7:H$31,2,TRUE)-vlookup(J195,'Kovats n-alkanes'!G$7:H$31,2,TRUE))),H195)</f>
        <v/>
      </c>
      <c r="M195" s="44" t="str">
        <f t="array" ref="M195">iferror(index('Kovats n-alkanes'!B$7:B$31,match(I195,'Kovats n-alkanes'!C$7:C$31,1)),"")</f>
        <v/>
      </c>
      <c r="N195" s="44" t="str">
        <f t="shared" si="2"/>
        <v/>
      </c>
      <c r="O195" s="44" t="str">
        <f>iferror(100*(M195+(I195-vlookup(M195,'Kovats n-alkanes'!B$7:C$31,2,TRUE))/(vlookup(N195,'Kovats n-alkanes'!B$7:C$31,2,TRUE)-vlookup(M195,'Kovats n-alkanes'!B$7:C$31,2,TRUE))),"")</f>
        <v/>
      </c>
      <c r="R195" s="79"/>
      <c r="S195" s="79"/>
      <c r="T195" s="100"/>
      <c r="U195" s="100"/>
      <c r="V195" s="79"/>
      <c r="W195" s="79"/>
      <c r="X195" s="79"/>
      <c r="Y195" s="79"/>
      <c r="Z195" s="79"/>
      <c r="AA195" s="79"/>
      <c r="AB195" s="79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</row>
    <row r="196">
      <c r="D196" s="101"/>
      <c r="F196" s="102"/>
      <c r="H196" s="105"/>
      <c r="I196" s="46"/>
      <c r="J196" s="44" t="str">
        <f t="array" ref="J196">iferror(index('Kovats n-alkanes'!G$7:G$31,match(H196,'Kovats n-alkanes'!H$7:H$31,1)),"")</f>
        <v/>
      </c>
      <c r="K196" s="44" t="str">
        <f t="shared" si="4"/>
        <v/>
      </c>
      <c r="L196" s="72" t="str">
        <f>iferror(100*(J196+(H196-vlookup(J196,'Kovats n-alkanes'!G$7:H$31,2,TRUE))/(vlookup(K196,'Kovats n-alkanes'!G$7:H$31,2,TRUE)-vlookup(J196,'Kovats n-alkanes'!G$7:H$31,2,TRUE))),H196)</f>
        <v/>
      </c>
      <c r="M196" s="44" t="str">
        <f t="array" ref="M196">iferror(index('Kovats n-alkanes'!B$7:B$31,match(I196,'Kovats n-alkanes'!C$7:C$31,1)),"")</f>
        <v/>
      </c>
      <c r="N196" s="44" t="str">
        <f t="shared" si="2"/>
        <v/>
      </c>
      <c r="O196" s="44" t="str">
        <f>iferror(100*(M196+(I196-vlookup(M196,'Kovats n-alkanes'!B$7:C$31,2,TRUE))/(vlookup(N196,'Kovats n-alkanes'!B$7:C$31,2,TRUE)-vlookup(M196,'Kovats n-alkanes'!B$7:C$31,2,TRUE))),"")</f>
        <v/>
      </c>
      <c r="R196" s="79"/>
      <c r="S196" s="79"/>
      <c r="T196" s="100"/>
      <c r="U196" s="100"/>
      <c r="V196" s="79"/>
      <c r="W196" s="79"/>
      <c r="X196" s="79"/>
      <c r="Y196" s="79"/>
      <c r="Z196" s="79"/>
      <c r="AA196" s="79"/>
      <c r="AB196" s="79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</row>
    <row r="197">
      <c r="D197" s="101"/>
      <c r="F197" s="102"/>
      <c r="H197" s="105"/>
      <c r="I197" s="46"/>
      <c r="J197" s="44" t="str">
        <f t="array" ref="J197">iferror(index('Kovats n-alkanes'!G$7:G$31,match(H197,'Kovats n-alkanes'!H$7:H$31,1)),"")</f>
        <v/>
      </c>
      <c r="K197" s="44" t="str">
        <f t="shared" si="4"/>
        <v/>
      </c>
      <c r="L197" s="72" t="str">
        <f>iferror(100*(J197+(H197-vlookup(J197,'Kovats n-alkanes'!G$7:H$31,2,TRUE))/(vlookup(K197,'Kovats n-alkanes'!G$7:H$31,2,TRUE)-vlookup(J197,'Kovats n-alkanes'!G$7:H$31,2,TRUE))),H197)</f>
        <v/>
      </c>
      <c r="M197" s="44" t="str">
        <f t="array" ref="M197">iferror(index('Kovats n-alkanes'!B$7:B$31,match(I197,'Kovats n-alkanes'!C$7:C$31,1)),"")</f>
        <v/>
      </c>
      <c r="N197" s="44" t="str">
        <f t="shared" si="2"/>
        <v/>
      </c>
      <c r="O197" s="44" t="str">
        <f>iferror(100*(M197+(I197-vlookup(M197,'Kovats n-alkanes'!B$7:C$31,2,TRUE))/(vlookup(N197,'Kovats n-alkanes'!B$7:C$31,2,TRUE)-vlookup(M197,'Kovats n-alkanes'!B$7:C$31,2,TRUE))),"")</f>
        <v/>
      </c>
      <c r="R197" s="79"/>
      <c r="S197" s="79"/>
      <c r="T197" s="100"/>
      <c r="U197" s="100"/>
      <c r="V197" s="79"/>
      <c r="W197" s="79"/>
      <c r="X197" s="79"/>
      <c r="Y197" s="79"/>
      <c r="Z197" s="79"/>
      <c r="AA197" s="79"/>
      <c r="AB197" s="79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</row>
    <row r="198">
      <c r="D198" s="101"/>
      <c r="F198" s="102"/>
      <c r="H198" s="105"/>
      <c r="I198" s="46"/>
      <c r="J198" s="44" t="str">
        <f t="array" ref="J198">iferror(index('Kovats n-alkanes'!G$7:G$31,match(H198,'Kovats n-alkanes'!H$7:H$31,1)),"")</f>
        <v/>
      </c>
      <c r="K198" s="44" t="str">
        <f t="shared" si="4"/>
        <v/>
      </c>
      <c r="L198" s="72" t="str">
        <f>iferror(100*(J198+(H198-vlookup(J198,'Kovats n-alkanes'!G$7:H$31,2,TRUE))/(vlookup(K198,'Kovats n-alkanes'!G$7:H$31,2,TRUE)-vlookup(J198,'Kovats n-alkanes'!G$7:H$31,2,TRUE))),H198)</f>
        <v/>
      </c>
      <c r="M198" s="44" t="str">
        <f t="array" ref="M198">iferror(index('Kovats n-alkanes'!B$7:B$31,match(I198,'Kovats n-alkanes'!C$7:C$31,1)),"")</f>
        <v/>
      </c>
      <c r="N198" s="44" t="str">
        <f t="shared" si="2"/>
        <v/>
      </c>
      <c r="O198" s="44" t="str">
        <f>iferror(100*(M198+(I198-vlookup(M198,'Kovats n-alkanes'!B$7:C$31,2,TRUE))/(vlookup(N198,'Kovats n-alkanes'!B$7:C$31,2,TRUE)-vlookup(M198,'Kovats n-alkanes'!B$7:C$31,2,TRUE))),"")</f>
        <v/>
      </c>
      <c r="R198" s="79"/>
      <c r="S198" s="79"/>
      <c r="T198" s="100"/>
      <c r="U198" s="100"/>
      <c r="V198" s="79"/>
      <c r="W198" s="79"/>
      <c r="X198" s="79"/>
      <c r="Y198" s="79"/>
      <c r="Z198" s="79"/>
      <c r="AA198" s="79"/>
      <c r="AB198" s="79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</row>
    <row r="199">
      <c r="D199" s="101"/>
      <c r="F199" s="102"/>
      <c r="H199" s="105"/>
      <c r="I199" s="46"/>
      <c r="J199" s="44" t="str">
        <f t="array" ref="J199">iferror(index('Kovats n-alkanes'!G$7:G$31,match(H199,'Kovats n-alkanes'!H$7:H$31,1)),"")</f>
        <v/>
      </c>
      <c r="K199" s="44" t="str">
        <f t="shared" si="4"/>
        <v/>
      </c>
      <c r="L199" s="72" t="str">
        <f>iferror(100*(J199+(H199-vlookup(J199,'Kovats n-alkanes'!G$7:H$31,2,TRUE))/(vlookup(K199,'Kovats n-alkanes'!G$7:H$31,2,TRUE)-vlookup(J199,'Kovats n-alkanes'!G$7:H$31,2,TRUE))),H199)</f>
        <v/>
      </c>
      <c r="M199" s="44" t="str">
        <f t="array" ref="M199">iferror(index('Kovats n-alkanes'!B$7:B$31,match(I199,'Kovats n-alkanes'!C$7:C$31,1)),"")</f>
        <v/>
      </c>
      <c r="N199" s="44" t="str">
        <f t="shared" si="2"/>
        <v/>
      </c>
      <c r="O199" s="44" t="str">
        <f>iferror(100*(M199+(I199-vlookup(M199,'Kovats n-alkanes'!B$7:C$31,2,TRUE))/(vlookup(N199,'Kovats n-alkanes'!B$7:C$31,2,TRUE)-vlookup(M199,'Kovats n-alkanes'!B$7:C$31,2,TRUE))),"")</f>
        <v/>
      </c>
      <c r="R199" s="79"/>
      <c r="S199" s="79"/>
      <c r="T199" s="100"/>
      <c r="U199" s="100"/>
      <c r="V199" s="79"/>
      <c r="W199" s="79"/>
      <c r="X199" s="79"/>
      <c r="Y199" s="79"/>
      <c r="Z199" s="79"/>
      <c r="AA199" s="79"/>
      <c r="AB199" s="79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</row>
    <row r="200">
      <c r="D200" s="101"/>
      <c r="F200" s="102"/>
      <c r="H200" s="105"/>
      <c r="I200" s="46"/>
      <c r="J200" s="44" t="str">
        <f t="array" ref="J200">iferror(index('Kovats n-alkanes'!G$7:G$31,match(H200,'Kovats n-alkanes'!H$7:H$31,1)),"")</f>
        <v/>
      </c>
      <c r="K200" s="44" t="str">
        <f t="shared" si="4"/>
        <v/>
      </c>
      <c r="L200" s="72" t="str">
        <f>iferror(100*(J200+(H200-vlookup(J200,'Kovats n-alkanes'!G$7:H$31,2,TRUE))/(vlookup(K200,'Kovats n-alkanes'!G$7:H$31,2,TRUE)-vlookup(J200,'Kovats n-alkanes'!G$7:H$31,2,TRUE))),H200)</f>
        <v/>
      </c>
      <c r="M200" s="44" t="str">
        <f t="array" ref="M200">iferror(index('Kovats n-alkanes'!B$7:B$31,match(I200,'Kovats n-alkanes'!C$7:C$31,1)),"")</f>
        <v/>
      </c>
      <c r="N200" s="44" t="str">
        <f t="shared" si="2"/>
        <v/>
      </c>
      <c r="O200" s="44" t="str">
        <f>iferror(100*(M200+(I200-vlookup(M200,'Kovats n-alkanes'!B$7:C$31,2,TRUE))/(vlookup(N200,'Kovats n-alkanes'!B$7:C$31,2,TRUE)-vlookup(M200,'Kovats n-alkanes'!B$7:C$31,2,TRUE))),"")</f>
        <v/>
      </c>
      <c r="R200" s="79"/>
      <c r="S200" s="79"/>
      <c r="T200" s="100"/>
      <c r="U200" s="100"/>
      <c r="V200" s="79"/>
      <c r="W200" s="79"/>
      <c r="X200" s="79"/>
      <c r="Y200" s="79"/>
      <c r="Z200" s="79"/>
      <c r="AA200" s="79"/>
      <c r="AB200" s="79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</row>
    <row r="201">
      <c r="D201" s="101"/>
      <c r="F201" s="102"/>
      <c r="H201" s="105"/>
      <c r="I201" s="46"/>
      <c r="J201" s="44" t="str">
        <f t="array" ref="J201">iferror(index('Kovats n-alkanes'!G$7:G$31,match(H201,'Kovats n-alkanes'!H$7:H$31,1)),"")</f>
        <v/>
      </c>
      <c r="K201" s="44" t="str">
        <f t="shared" si="4"/>
        <v/>
      </c>
      <c r="L201" s="72" t="str">
        <f>iferror(100*(J201+(H201-vlookup(J201,'Kovats n-alkanes'!G$7:H$31,2,TRUE))/(vlookup(K201,'Kovats n-alkanes'!G$7:H$31,2,TRUE)-vlookup(J201,'Kovats n-alkanes'!G$7:H$31,2,TRUE))),H201)</f>
        <v/>
      </c>
      <c r="M201" s="44" t="str">
        <f t="array" ref="M201">iferror(index('Kovats n-alkanes'!B$7:B$31,match(I201,'Kovats n-alkanes'!C$7:C$31,1)),"")</f>
        <v/>
      </c>
      <c r="N201" s="44" t="str">
        <f t="shared" si="2"/>
        <v/>
      </c>
      <c r="O201" s="44" t="str">
        <f>iferror(100*(M201+(I201-vlookup(M201,'Kovats n-alkanes'!B$7:C$31,2,TRUE))/(vlookup(N201,'Kovats n-alkanes'!B$7:C$31,2,TRUE)-vlookup(M201,'Kovats n-alkanes'!B$7:C$31,2,TRUE))),"")</f>
        <v/>
      </c>
      <c r="R201" s="79"/>
      <c r="S201" s="79"/>
      <c r="T201" s="100"/>
      <c r="U201" s="100"/>
      <c r="V201" s="79"/>
      <c r="W201" s="79"/>
      <c r="X201" s="79"/>
      <c r="Y201" s="79"/>
      <c r="Z201" s="79"/>
      <c r="AA201" s="79"/>
      <c r="AB201" s="79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</row>
    <row r="202">
      <c r="D202" s="101"/>
      <c r="F202" s="102"/>
      <c r="H202" s="105"/>
      <c r="I202" s="46"/>
      <c r="J202" s="44" t="str">
        <f t="array" ref="J202">iferror(index('Kovats n-alkanes'!G$7:G$31,match(H202,'Kovats n-alkanes'!H$7:H$31,1)),"")</f>
        <v/>
      </c>
      <c r="K202" s="44" t="str">
        <f t="shared" si="4"/>
        <v/>
      </c>
      <c r="L202" s="72" t="str">
        <f>iferror(100*(J202+(H202-vlookup(J202,'Kovats n-alkanes'!G$7:H$31,2,TRUE))/(vlookup(K202,'Kovats n-alkanes'!G$7:H$31,2,TRUE)-vlookup(J202,'Kovats n-alkanes'!G$7:H$31,2,TRUE))),H202)</f>
        <v/>
      </c>
      <c r="M202" s="44" t="str">
        <f t="array" ref="M202">iferror(index('Kovats n-alkanes'!B$7:B$31,match(I202,'Kovats n-alkanes'!C$7:C$31,1)),"")</f>
        <v/>
      </c>
      <c r="N202" s="44" t="str">
        <f t="shared" si="2"/>
        <v/>
      </c>
      <c r="O202" s="44" t="str">
        <f>iferror(100*(M202+(I202-vlookup(M202,'Kovats n-alkanes'!B$7:C$31,2,TRUE))/(vlookup(N202,'Kovats n-alkanes'!B$7:C$31,2,TRUE)-vlookup(M202,'Kovats n-alkanes'!B$7:C$31,2,TRUE))),"")</f>
        <v/>
      </c>
      <c r="R202" s="79"/>
      <c r="S202" s="79"/>
      <c r="T202" s="100"/>
      <c r="U202" s="100"/>
      <c r="V202" s="79"/>
      <c r="W202" s="79"/>
      <c r="X202" s="79"/>
      <c r="Y202" s="79"/>
      <c r="Z202" s="79"/>
      <c r="AA202" s="79"/>
      <c r="AB202" s="79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</row>
    <row r="203">
      <c r="D203" s="101"/>
      <c r="F203" s="102"/>
      <c r="H203" s="105"/>
      <c r="I203" s="46"/>
      <c r="J203" s="44" t="str">
        <f t="array" ref="J203">iferror(index('Kovats n-alkanes'!G$7:G$31,match(H203,'Kovats n-alkanes'!H$7:H$31,1)),"")</f>
        <v/>
      </c>
      <c r="K203" s="44" t="str">
        <f t="shared" si="4"/>
        <v/>
      </c>
      <c r="L203" s="72" t="str">
        <f>iferror(100*(J203+(H203-vlookup(J203,'Kovats n-alkanes'!G$7:H$31,2,TRUE))/(vlookup(K203,'Kovats n-alkanes'!G$7:H$31,2,TRUE)-vlookup(J203,'Kovats n-alkanes'!G$7:H$31,2,TRUE))),H203)</f>
        <v/>
      </c>
      <c r="M203" s="44" t="str">
        <f t="array" ref="M203">iferror(index('Kovats n-alkanes'!B$7:B$31,match(I203,'Kovats n-alkanes'!C$7:C$31,1)),"")</f>
        <v/>
      </c>
      <c r="N203" s="44" t="str">
        <f t="shared" si="2"/>
        <v/>
      </c>
      <c r="O203" s="44" t="str">
        <f>iferror(100*(M203+(I203-vlookup(M203,'Kovats n-alkanes'!B$7:C$31,2,TRUE))/(vlookup(N203,'Kovats n-alkanes'!B$7:C$31,2,TRUE)-vlookup(M203,'Kovats n-alkanes'!B$7:C$31,2,TRUE))),"")</f>
        <v/>
      </c>
      <c r="R203" s="79"/>
      <c r="S203" s="79"/>
      <c r="T203" s="100"/>
      <c r="U203" s="100"/>
      <c r="V203" s="79"/>
      <c r="W203" s="79"/>
      <c r="X203" s="79"/>
      <c r="Y203" s="79"/>
      <c r="Z203" s="79"/>
      <c r="AA203" s="79"/>
      <c r="AB203" s="79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</row>
    <row r="204">
      <c r="D204" s="101"/>
      <c r="F204" s="102"/>
      <c r="H204" s="105"/>
      <c r="I204" s="46"/>
      <c r="J204" s="44" t="str">
        <f t="array" ref="J204">iferror(index('Kovats n-alkanes'!G$7:G$31,match(H204,'Kovats n-alkanes'!H$7:H$31,1)),"")</f>
        <v/>
      </c>
      <c r="K204" s="44" t="str">
        <f t="shared" si="4"/>
        <v/>
      </c>
      <c r="L204" s="72" t="str">
        <f>iferror(100*(J204+(H204-vlookup(J204,'Kovats n-alkanes'!G$7:H$31,2,TRUE))/(vlookup(K204,'Kovats n-alkanes'!G$7:H$31,2,TRUE)-vlookup(J204,'Kovats n-alkanes'!G$7:H$31,2,TRUE))),H204)</f>
        <v/>
      </c>
      <c r="M204" s="44" t="str">
        <f t="array" ref="M204">iferror(index('Kovats n-alkanes'!B$7:B$31,match(I204,'Kovats n-alkanes'!C$7:C$31,1)),"")</f>
        <v/>
      </c>
      <c r="N204" s="44" t="str">
        <f t="shared" si="2"/>
        <v/>
      </c>
      <c r="O204" s="44" t="str">
        <f>iferror(100*(M204+(I204-vlookup(M204,'Kovats n-alkanes'!B$7:C$31,2,TRUE))/(vlookup(N204,'Kovats n-alkanes'!B$7:C$31,2,TRUE)-vlookup(M204,'Kovats n-alkanes'!B$7:C$31,2,TRUE))),"")</f>
        <v/>
      </c>
      <c r="R204" s="79"/>
      <c r="S204" s="79"/>
      <c r="T204" s="100"/>
      <c r="U204" s="100"/>
      <c r="V204" s="79"/>
      <c r="W204" s="79"/>
      <c r="X204" s="79"/>
      <c r="Y204" s="79"/>
      <c r="Z204" s="79"/>
      <c r="AA204" s="79"/>
      <c r="AB204" s="79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</row>
    <row r="205">
      <c r="D205" s="101"/>
      <c r="F205" s="102"/>
      <c r="H205" s="105"/>
      <c r="I205" s="46"/>
      <c r="J205" s="44" t="str">
        <f t="array" ref="J205">iferror(index('Kovats n-alkanes'!G$7:G$31,match(H205,'Kovats n-alkanes'!H$7:H$31,1)),"")</f>
        <v/>
      </c>
      <c r="K205" s="44" t="str">
        <f t="shared" si="4"/>
        <v/>
      </c>
      <c r="L205" s="72" t="str">
        <f>iferror(100*(J205+(H205-vlookup(J205,'Kovats n-alkanes'!G$7:H$31,2,TRUE))/(vlookup(K205,'Kovats n-alkanes'!G$7:H$31,2,TRUE)-vlookup(J205,'Kovats n-alkanes'!G$7:H$31,2,TRUE))),H205)</f>
        <v/>
      </c>
      <c r="M205" s="44" t="str">
        <f t="array" ref="M205">iferror(index('Kovats n-alkanes'!B$7:B$31,match(I205,'Kovats n-alkanes'!C$7:C$31,1)),"")</f>
        <v/>
      </c>
      <c r="N205" s="44" t="str">
        <f t="shared" si="2"/>
        <v/>
      </c>
      <c r="O205" s="44" t="str">
        <f>iferror(100*(M205+(I205-vlookup(M205,'Kovats n-alkanes'!B$7:C$31,2,TRUE))/(vlookup(N205,'Kovats n-alkanes'!B$7:C$31,2,TRUE)-vlookup(M205,'Kovats n-alkanes'!B$7:C$31,2,TRUE))),"")</f>
        <v/>
      </c>
      <c r="R205" s="79"/>
      <c r="S205" s="79"/>
      <c r="T205" s="100"/>
      <c r="U205" s="100"/>
      <c r="V205" s="79"/>
      <c r="W205" s="79"/>
      <c r="X205" s="79"/>
      <c r="Y205" s="79"/>
      <c r="Z205" s="79"/>
      <c r="AA205" s="79"/>
      <c r="AB205" s="79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</row>
    <row r="206">
      <c r="D206" s="101"/>
      <c r="F206" s="102"/>
      <c r="H206" s="105"/>
      <c r="I206" s="46"/>
      <c r="J206" s="44" t="str">
        <f t="array" ref="J206">iferror(index('Kovats n-alkanes'!G$7:G$31,match(H206,'Kovats n-alkanes'!H$7:H$31,1)),"")</f>
        <v/>
      </c>
      <c r="K206" s="44" t="str">
        <f t="shared" si="4"/>
        <v/>
      </c>
      <c r="L206" s="72" t="str">
        <f>iferror(100*(J206+(H206-vlookup(J206,'Kovats n-alkanes'!G$7:H$31,2,TRUE))/(vlookup(K206,'Kovats n-alkanes'!G$7:H$31,2,TRUE)-vlookup(J206,'Kovats n-alkanes'!G$7:H$31,2,TRUE))),H206)</f>
        <v/>
      </c>
      <c r="M206" s="44" t="str">
        <f t="array" ref="M206">iferror(index('Kovats n-alkanes'!B$7:B$31,match(I206,'Kovats n-alkanes'!C$7:C$31,1)),"")</f>
        <v/>
      </c>
      <c r="N206" s="44" t="str">
        <f t="shared" si="2"/>
        <v/>
      </c>
      <c r="O206" s="44" t="str">
        <f>iferror(100*(M206+(I206-vlookup(M206,'Kovats n-alkanes'!B$7:C$31,2,TRUE))/(vlookup(N206,'Kovats n-alkanes'!B$7:C$31,2,TRUE)-vlookup(M206,'Kovats n-alkanes'!B$7:C$31,2,TRUE))),"")</f>
        <v/>
      </c>
      <c r="R206" s="79"/>
      <c r="S206" s="79"/>
      <c r="T206" s="100"/>
      <c r="U206" s="100"/>
      <c r="V206" s="79"/>
      <c r="W206" s="79"/>
      <c r="X206" s="79"/>
      <c r="Y206" s="79"/>
      <c r="Z206" s="79"/>
      <c r="AA206" s="79"/>
      <c r="AB206" s="79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</row>
    <row r="207">
      <c r="D207" s="101"/>
      <c r="F207" s="102"/>
      <c r="H207" s="105"/>
      <c r="I207" s="46"/>
      <c r="J207" s="44" t="str">
        <f t="array" ref="J207">iferror(index('Kovats n-alkanes'!G$7:G$31,match(H207,'Kovats n-alkanes'!H$7:H$31,1)),"")</f>
        <v/>
      </c>
      <c r="K207" s="44" t="str">
        <f t="shared" si="4"/>
        <v/>
      </c>
      <c r="L207" s="72" t="str">
        <f>iferror(100*(J207+(H207-vlookup(J207,'Kovats n-alkanes'!G$7:H$31,2,TRUE))/(vlookup(K207,'Kovats n-alkanes'!G$7:H$31,2,TRUE)-vlookup(J207,'Kovats n-alkanes'!G$7:H$31,2,TRUE))),H207)</f>
        <v/>
      </c>
      <c r="M207" s="44" t="str">
        <f t="array" ref="M207">iferror(index('Kovats n-alkanes'!B$7:B$31,match(I207,'Kovats n-alkanes'!C$7:C$31,1)),"")</f>
        <v/>
      </c>
      <c r="N207" s="44" t="str">
        <f t="shared" si="2"/>
        <v/>
      </c>
      <c r="O207" s="44" t="str">
        <f>iferror(100*(M207+(I207-vlookup(M207,'Kovats n-alkanes'!B$7:C$31,2,TRUE))/(vlookup(N207,'Kovats n-alkanes'!B$7:C$31,2,TRUE)-vlookup(M207,'Kovats n-alkanes'!B$7:C$31,2,TRUE))),"")</f>
        <v/>
      </c>
      <c r="R207" s="79"/>
      <c r="S207" s="79"/>
      <c r="T207" s="100"/>
      <c r="U207" s="100"/>
      <c r="V207" s="79"/>
      <c r="W207" s="79"/>
      <c r="X207" s="79"/>
      <c r="Y207" s="79"/>
      <c r="Z207" s="79"/>
      <c r="AA207" s="79"/>
      <c r="AB207" s="79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</row>
    <row r="208">
      <c r="D208" s="101"/>
      <c r="F208" s="102"/>
      <c r="H208" s="105"/>
      <c r="I208" s="46"/>
      <c r="J208" s="44" t="str">
        <f t="array" ref="J208">iferror(index('Kovats n-alkanes'!G$7:G$31,match(H208,'Kovats n-alkanes'!H$7:H$31,1)),"")</f>
        <v/>
      </c>
      <c r="K208" s="44" t="str">
        <f t="shared" si="4"/>
        <v/>
      </c>
      <c r="L208" s="72" t="str">
        <f>iferror(100*(J208+(H208-vlookup(J208,'Kovats n-alkanes'!G$7:H$31,2,TRUE))/(vlookup(K208,'Kovats n-alkanes'!G$7:H$31,2,TRUE)-vlookup(J208,'Kovats n-alkanes'!G$7:H$31,2,TRUE))),H208)</f>
        <v/>
      </c>
      <c r="M208" s="44" t="str">
        <f t="array" ref="M208">iferror(index('Kovats n-alkanes'!B$7:B$31,match(I208,'Kovats n-alkanes'!C$7:C$31,1)),"")</f>
        <v/>
      </c>
      <c r="N208" s="44" t="str">
        <f t="shared" si="2"/>
        <v/>
      </c>
      <c r="O208" s="44" t="str">
        <f>iferror(100*(M208+(I208-vlookup(M208,'Kovats n-alkanes'!B$7:C$31,2,TRUE))/(vlookup(N208,'Kovats n-alkanes'!B$7:C$31,2,TRUE)-vlookup(M208,'Kovats n-alkanes'!B$7:C$31,2,TRUE))),"")</f>
        <v/>
      </c>
      <c r="R208" s="79"/>
      <c r="S208" s="79"/>
      <c r="T208" s="100"/>
      <c r="U208" s="100"/>
      <c r="V208" s="79"/>
      <c r="W208" s="79"/>
      <c r="X208" s="79"/>
      <c r="Y208" s="79"/>
      <c r="Z208" s="79"/>
      <c r="AA208" s="79"/>
      <c r="AB208" s="79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</row>
    <row r="209">
      <c r="D209" s="101"/>
      <c r="F209" s="102"/>
      <c r="H209" s="105"/>
      <c r="I209" s="46"/>
      <c r="J209" s="44" t="str">
        <f t="array" ref="J209">iferror(index('Kovats n-alkanes'!G$7:G$31,match(H209,'Kovats n-alkanes'!H$7:H$31,1)),"")</f>
        <v/>
      </c>
      <c r="K209" s="44" t="str">
        <f t="shared" si="4"/>
        <v/>
      </c>
      <c r="L209" s="72" t="str">
        <f>iferror(100*(J209+(H209-vlookup(J209,'Kovats n-alkanes'!G$7:H$31,2,TRUE))/(vlookup(K209,'Kovats n-alkanes'!G$7:H$31,2,TRUE)-vlookup(J209,'Kovats n-alkanes'!G$7:H$31,2,TRUE))),H209)</f>
        <v/>
      </c>
      <c r="M209" s="44" t="str">
        <f t="array" ref="M209">iferror(index('Kovats n-alkanes'!B$7:B$31,match(I209,'Kovats n-alkanes'!C$7:C$31,1)),"")</f>
        <v/>
      </c>
      <c r="N209" s="44" t="str">
        <f t="shared" si="2"/>
        <v/>
      </c>
      <c r="O209" s="44" t="str">
        <f>iferror(100*(M209+(I209-vlookup(M209,'Kovats n-alkanes'!B$7:C$31,2,TRUE))/(vlookup(N209,'Kovats n-alkanes'!B$7:C$31,2,TRUE)-vlookup(M209,'Kovats n-alkanes'!B$7:C$31,2,TRUE))),"")</f>
        <v/>
      </c>
      <c r="R209" s="79"/>
      <c r="S209" s="79"/>
      <c r="T209" s="100"/>
      <c r="U209" s="100"/>
      <c r="V209" s="79"/>
      <c r="W209" s="79"/>
      <c r="X209" s="79"/>
      <c r="Y209" s="79"/>
      <c r="Z209" s="79"/>
      <c r="AA209" s="79"/>
      <c r="AB209" s="79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</row>
    <row r="210">
      <c r="D210" s="101"/>
      <c r="F210" s="102"/>
      <c r="H210" s="105"/>
      <c r="I210" s="46"/>
      <c r="J210" s="44" t="str">
        <f t="array" ref="J210">iferror(index('Kovats n-alkanes'!G$7:G$31,match(H210,'Kovats n-alkanes'!H$7:H$31,1)),"")</f>
        <v/>
      </c>
      <c r="K210" s="44" t="str">
        <f t="shared" si="4"/>
        <v/>
      </c>
      <c r="L210" s="72" t="str">
        <f>iferror(100*(J210+(H210-vlookup(J210,'Kovats n-alkanes'!G$7:H$31,2,TRUE))/(vlookup(K210,'Kovats n-alkanes'!G$7:H$31,2,TRUE)-vlookup(J210,'Kovats n-alkanes'!G$7:H$31,2,TRUE))),H210)</f>
        <v/>
      </c>
      <c r="M210" s="44" t="str">
        <f t="array" ref="M210">iferror(index('Kovats n-alkanes'!B$7:B$31,match(I210,'Kovats n-alkanes'!C$7:C$31,1)),"")</f>
        <v/>
      </c>
      <c r="N210" s="44" t="str">
        <f t="shared" si="2"/>
        <v/>
      </c>
      <c r="O210" s="44" t="str">
        <f>iferror(100*(M210+(I210-vlookup(M210,'Kovats n-alkanes'!B$7:C$31,2,TRUE))/(vlookup(N210,'Kovats n-alkanes'!B$7:C$31,2,TRUE)-vlookup(M210,'Kovats n-alkanes'!B$7:C$31,2,TRUE))),"")</f>
        <v/>
      </c>
      <c r="R210" s="79"/>
      <c r="S210" s="79"/>
      <c r="T210" s="100"/>
      <c r="U210" s="100"/>
      <c r="V210" s="79"/>
      <c r="W210" s="79"/>
      <c r="X210" s="79"/>
      <c r="Y210" s="79"/>
      <c r="Z210" s="79"/>
      <c r="AA210" s="79"/>
      <c r="AB210" s="79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</row>
    <row r="211">
      <c r="D211" s="101"/>
      <c r="F211" s="102"/>
      <c r="H211" s="105"/>
      <c r="I211" s="46"/>
      <c r="J211" s="44" t="str">
        <f t="array" ref="J211">iferror(index('Kovats n-alkanes'!G$7:G$31,match(H211,'Kovats n-alkanes'!H$7:H$31,1)),"")</f>
        <v/>
      </c>
      <c r="L211" s="41"/>
      <c r="M211" s="44" t="str">
        <f t="array" ref="M211">iferror(index('Kovats n-alkanes'!B$7:B$31,match(I211,'Kovats n-alkanes'!C$7:C$31,1)),"")</f>
        <v/>
      </c>
    </row>
    <row r="212">
      <c r="D212" s="101"/>
      <c r="F212" s="102"/>
      <c r="H212" s="105"/>
      <c r="I212" s="46"/>
      <c r="J212" s="44" t="str">
        <f t="array" ref="J212">iferror(index('Kovats n-alkanes'!G$7:G$31,match(H212,'Kovats n-alkanes'!H$7:H$31,1)),"")</f>
        <v/>
      </c>
      <c r="L212" s="41"/>
      <c r="M212" s="44" t="str">
        <f t="array" ref="M212">iferror(index('Kovats n-alkanes'!B$7:B$31,match(I212,'Kovats n-alkanes'!C$7:C$31,1)),"")</f>
        <v/>
      </c>
    </row>
    <row r="213">
      <c r="D213" s="101"/>
      <c r="F213" s="102"/>
      <c r="H213" s="105"/>
      <c r="I213" s="46"/>
      <c r="J213" s="44" t="str">
        <f t="array" ref="J213">iferror(index('Kovats n-alkanes'!G$7:G$31,match(H213,'Kovats n-alkanes'!H$7:H$31,1)),"")</f>
        <v/>
      </c>
      <c r="L213" s="41"/>
      <c r="M213" s="44" t="str">
        <f t="array" ref="M213">iferror(index('Kovats n-alkanes'!B$7:B$31,match(I213,'Kovats n-alkanes'!C$7:C$31,1)),"")</f>
        <v/>
      </c>
    </row>
    <row r="214">
      <c r="D214" s="101"/>
      <c r="F214" s="102"/>
      <c r="H214" s="105"/>
      <c r="I214" s="46"/>
      <c r="J214" s="44" t="str">
        <f t="array" ref="J214">iferror(index('Kovats n-alkanes'!G$7:G$31,match(H214,'Kovats n-alkanes'!H$7:H$31,1)),"")</f>
        <v/>
      </c>
      <c r="L214" s="41"/>
      <c r="M214" s="44" t="str">
        <f t="array" ref="M214">iferror(index('Kovats n-alkanes'!B$7:B$31,match(I214,'Kovats n-alkanes'!C$7:C$31,1)),"")</f>
        <v/>
      </c>
    </row>
    <row r="215">
      <c r="D215" s="101"/>
      <c r="F215" s="102"/>
      <c r="H215" s="105"/>
      <c r="I215" s="46"/>
      <c r="J215" s="44" t="str">
        <f t="array" ref="J215">iferror(index('Kovats n-alkanes'!G$7:G$31,match(H215,'Kovats n-alkanes'!H$7:H$31,1)),"")</f>
        <v/>
      </c>
      <c r="L215" s="41"/>
      <c r="M215" s="44" t="str">
        <f t="array" ref="M215">iferror(index('Kovats n-alkanes'!B$7:B$31,match(I215,'Kovats n-alkanes'!C$7:C$31,1)),"")</f>
        <v/>
      </c>
    </row>
    <row r="216">
      <c r="D216" s="101"/>
      <c r="F216" s="102"/>
      <c r="H216" s="105"/>
      <c r="I216" s="46"/>
      <c r="J216" s="44" t="str">
        <f t="array" ref="J216">iferror(index('Kovats n-alkanes'!G$7:G$31,match(H216,'Kovats n-alkanes'!H$7:H$31,1)),"")</f>
        <v/>
      </c>
      <c r="L216" s="41"/>
      <c r="M216" s="44" t="str">
        <f t="array" ref="M216">iferror(index('Kovats n-alkanes'!B$7:B$31,match(I216,'Kovats n-alkanes'!C$7:C$31,1)),"")</f>
        <v/>
      </c>
    </row>
    <row r="217">
      <c r="D217" s="101"/>
      <c r="F217" s="102"/>
      <c r="H217" s="105"/>
      <c r="I217" s="46"/>
      <c r="J217" s="44" t="str">
        <f t="array" ref="J217">iferror(index('Kovats n-alkanes'!G$7:G$31,match(H217,'Kovats n-alkanes'!H$7:H$31,1)),"")</f>
        <v/>
      </c>
      <c r="L217" s="41"/>
      <c r="M217" s="44" t="str">
        <f t="array" ref="M217">iferror(index('Kovats n-alkanes'!B$7:B$31,match(I217,'Kovats n-alkanes'!C$7:C$31,1)),"")</f>
        <v/>
      </c>
    </row>
    <row r="218">
      <c r="D218" s="101"/>
      <c r="F218" s="102"/>
      <c r="H218" s="105"/>
      <c r="I218" s="46"/>
      <c r="J218" s="44" t="str">
        <f t="array" ref="J218">iferror(index('Kovats n-alkanes'!G$7:G$31,match(H218,'Kovats n-alkanes'!H$7:H$31,1)),"")</f>
        <v/>
      </c>
      <c r="L218" s="41"/>
      <c r="M218" s="44" t="str">
        <f t="array" ref="M218">iferror(index('Kovats n-alkanes'!B$7:B$31,match(I218,'Kovats n-alkanes'!C$7:C$31,1)),"")</f>
        <v/>
      </c>
    </row>
    <row r="219">
      <c r="D219" s="101"/>
      <c r="F219" s="102"/>
      <c r="H219" s="105"/>
      <c r="I219" s="46"/>
      <c r="J219" s="44" t="str">
        <f t="array" ref="J219">iferror(index('Kovats n-alkanes'!G$7:G$31,match(H219,'Kovats n-alkanes'!H$7:H$31,1)),"")</f>
        <v/>
      </c>
      <c r="L219" s="41"/>
      <c r="M219" s="44" t="str">
        <f t="array" ref="M219">iferror(index('Kovats n-alkanes'!B$7:B$31,match(I219,'Kovats n-alkanes'!C$7:C$31,1)),"")</f>
        <v/>
      </c>
    </row>
    <row r="220">
      <c r="D220" s="101"/>
      <c r="F220" s="102"/>
      <c r="H220" s="105"/>
      <c r="J220" s="44" t="str">
        <f t="array" ref="J220">iferror(index('Kovats n-alkanes'!G$7:G$31,match(H220,'Kovats n-alkanes'!H$7:H$31,1)),"")</f>
        <v/>
      </c>
      <c r="L220" s="41"/>
      <c r="M220" s="44" t="str">
        <f t="array" ref="M220">iferror(index('Kovats n-alkanes'!B$7:B$31,match(I220,'Kovats n-alkanes'!C$7:C$31,1)),"")</f>
        <v/>
      </c>
    </row>
    <row r="221">
      <c r="D221" s="101"/>
      <c r="F221" s="102"/>
      <c r="H221" s="105"/>
      <c r="J221" s="44" t="str">
        <f t="array" ref="J221">iferror(index('Kovats n-alkanes'!G$7:G$31,match(H221,'Kovats n-alkanes'!H$7:H$31,1)),"")</f>
        <v/>
      </c>
      <c r="L221" s="41"/>
      <c r="M221" s="44" t="str">
        <f t="array" ref="M221">iferror(index('Kovats n-alkanes'!B$7:B$31,match(I221,'Kovats n-alkanes'!C$7:C$31,1)),"")</f>
        <v/>
      </c>
    </row>
    <row r="222">
      <c r="D222" s="101"/>
      <c r="F222" s="102"/>
      <c r="H222" s="105"/>
      <c r="J222" s="44" t="str">
        <f t="array" ref="J222">iferror(index('Kovats n-alkanes'!G$7:G$31,match(H222,'Kovats n-alkanes'!H$7:H$31,1)),"")</f>
        <v/>
      </c>
      <c r="L222" s="41"/>
    </row>
    <row r="223">
      <c r="D223" s="101"/>
      <c r="F223" s="102"/>
      <c r="H223" s="105"/>
      <c r="L223" s="41"/>
    </row>
    <row r="224">
      <c r="D224" s="101"/>
      <c r="F224" s="102"/>
      <c r="H224" s="105"/>
      <c r="L224" s="41"/>
    </row>
    <row r="225">
      <c r="D225" s="101"/>
      <c r="F225" s="102"/>
      <c r="H225" s="105"/>
      <c r="L225" s="41"/>
    </row>
    <row r="226">
      <c r="D226" s="101"/>
      <c r="F226" s="102"/>
      <c r="H226" s="105"/>
      <c r="L226" s="41"/>
    </row>
    <row r="227">
      <c r="D227" s="101"/>
      <c r="F227" s="102"/>
      <c r="H227" s="105"/>
      <c r="L227" s="41"/>
    </row>
    <row r="228">
      <c r="D228" s="101"/>
      <c r="F228" s="102"/>
      <c r="H228" s="105"/>
      <c r="L228" s="41"/>
    </row>
    <row r="229">
      <c r="D229" s="101"/>
      <c r="F229" s="102"/>
      <c r="H229" s="105"/>
      <c r="L229" s="41"/>
    </row>
    <row r="230">
      <c r="D230" s="101"/>
      <c r="F230" s="102"/>
      <c r="H230" s="105"/>
      <c r="L230" s="41"/>
    </row>
    <row r="231">
      <c r="D231" s="101"/>
      <c r="F231" s="102"/>
      <c r="H231" s="105"/>
      <c r="L231" s="41"/>
    </row>
    <row r="232">
      <c r="D232" s="101"/>
      <c r="F232" s="102"/>
      <c r="H232" s="105"/>
      <c r="L232" s="41"/>
    </row>
    <row r="233">
      <c r="D233" s="101"/>
      <c r="F233" s="102"/>
      <c r="H233" s="105"/>
      <c r="L233" s="41"/>
    </row>
    <row r="234">
      <c r="D234" s="101"/>
      <c r="F234" s="102"/>
      <c r="H234" s="105"/>
      <c r="L234" s="41"/>
    </row>
    <row r="235">
      <c r="D235" s="101"/>
      <c r="F235" s="102"/>
      <c r="H235" s="105"/>
      <c r="L235" s="41"/>
    </row>
    <row r="236">
      <c r="D236" s="101"/>
      <c r="F236" s="102"/>
      <c r="H236" s="105"/>
      <c r="L236" s="41"/>
    </row>
    <row r="237">
      <c r="D237" s="101"/>
      <c r="F237" s="102"/>
      <c r="H237" s="105"/>
      <c r="L237" s="41"/>
    </row>
    <row r="238">
      <c r="D238" s="101"/>
      <c r="F238" s="102"/>
      <c r="H238" s="105"/>
      <c r="L238" s="41"/>
    </row>
    <row r="239">
      <c r="D239" s="101"/>
      <c r="F239" s="102"/>
      <c r="H239" s="105"/>
      <c r="L239" s="41"/>
    </row>
    <row r="240">
      <c r="D240" s="101"/>
      <c r="F240" s="102"/>
      <c r="H240" s="105"/>
      <c r="L240" s="41"/>
    </row>
    <row r="241">
      <c r="D241" s="101"/>
      <c r="F241" s="102"/>
      <c r="H241" s="105"/>
      <c r="L241" s="41"/>
    </row>
    <row r="242">
      <c r="D242" s="101"/>
      <c r="F242" s="102"/>
      <c r="H242" s="105"/>
      <c r="L242" s="41"/>
    </row>
    <row r="243">
      <c r="D243" s="101"/>
      <c r="F243" s="102"/>
      <c r="H243" s="105"/>
      <c r="L243" s="41"/>
    </row>
    <row r="244">
      <c r="D244" s="101"/>
      <c r="F244" s="102"/>
      <c r="H244" s="105"/>
      <c r="L244" s="41"/>
    </row>
    <row r="245">
      <c r="D245" s="101"/>
      <c r="F245" s="102"/>
      <c r="H245" s="105"/>
      <c r="L245" s="41"/>
    </row>
    <row r="246">
      <c r="D246" s="101"/>
      <c r="F246" s="102"/>
      <c r="H246" s="105"/>
      <c r="L246" s="41"/>
    </row>
    <row r="247">
      <c r="D247" s="101"/>
      <c r="F247" s="102"/>
      <c r="H247" s="105"/>
      <c r="L247" s="41"/>
    </row>
    <row r="248">
      <c r="D248" s="101"/>
      <c r="F248" s="102"/>
      <c r="H248" s="105"/>
      <c r="L248" s="41"/>
    </row>
    <row r="249">
      <c r="D249" s="101"/>
      <c r="F249" s="102"/>
      <c r="H249" s="105"/>
      <c r="L249" s="41"/>
    </row>
    <row r="250">
      <c r="D250" s="101"/>
      <c r="F250" s="102"/>
      <c r="H250" s="105"/>
      <c r="L250" s="41"/>
    </row>
    <row r="251">
      <c r="D251" s="101"/>
      <c r="F251" s="102"/>
      <c r="H251" s="105"/>
      <c r="L251" s="41"/>
    </row>
    <row r="252">
      <c r="D252" s="101"/>
      <c r="F252" s="102"/>
      <c r="H252" s="105"/>
      <c r="L252" s="41"/>
    </row>
    <row r="253">
      <c r="D253" s="101"/>
      <c r="F253" s="102"/>
      <c r="H253" s="105"/>
      <c r="L253" s="41"/>
    </row>
    <row r="254">
      <c r="D254" s="101"/>
      <c r="F254" s="102"/>
      <c r="H254" s="105"/>
      <c r="L254" s="41"/>
    </row>
    <row r="255">
      <c r="D255" s="101"/>
      <c r="F255" s="102"/>
      <c r="H255" s="105"/>
      <c r="L255" s="41"/>
    </row>
    <row r="256">
      <c r="D256" s="101"/>
      <c r="F256" s="102"/>
      <c r="H256" s="105"/>
      <c r="L256" s="41"/>
    </row>
    <row r="257">
      <c r="D257" s="101"/>
      <c r="F257" s="102"/>
      <c r="H257" s="105"/>
      <c r="L257" s="41"/>
    </row>
    <row r="258">
      <c r="D258" s="101"/>
      <c r="F258" s="102"/>
      <c r="H258" s="105"/>
      <c r="L258" s="41"/>
    </row>
    <row r="259">
      <c r="D259" s="101"/>
      <c r="F259" s="102"/>
      <c r="H259" s="105"/>
      <c r="L259" s="41"/>
    </row>
    <row r="260">
      <c r="D260" s="101"/>
      <c r="F260" s="102"/>
      <c r="H260" s="105"/>
      <c r="L260" s="41"/>
    </row>
    <row r="261">
      <c r="D261" s="101"/>
      <c r="F261" s="102"/>
      <c r="H261" s="105"/>
      <c r="L261" s="41"/>
    </row>
    <row r="262">
      <c r="D262" s="101"/>
      <c r="F262" s="102"/>
      <c r="H262" s="105"/>
      <c r="L262" s="41"/>
    </row>
    <row r="263">
      <c r="D263" s="101"/>
      <c r="F263" s="102"/>
      <c r="H263" s="105"/>
      <c r="L263" s="41"/>
    </row>
    <row r="264">
      <c r="D264" s="101"/>
      <c r="F264" s="102"/>
      <c r="H264" s="105"/>
      <c r="L264" s="41"/>
    </row>
    <row r="265">
      <c r="D265" s="101"/>
      <c r="F265" s="102"/>
      <c r="H265" s="105"/>
      <c r="L265" s="41"/>
    </row>
    <row r="266">
      <c r="D266" s="101"/>
      <c r="F266" s="102"/>
      <c r="H266" s="105"/>
      <c r="L266" s="41"/>
    </row>
    <row r="267">
      <c r="D267" s="101"/>
      <c r="F267" s="102"/>
      <c r="H267" s="105"/>
      <c r="L267" s="41"/>
    </row>
    <row r="268">
      <c r="D268" s="101"/>
      <c r="F268" s="102"/>
      <c r="H268" s="105"/>
      <c r="L268" s="41"/>
    </row>
    <row r="269">
      <c r="D269" s="101"/>
      <c r="F269" s="102"/>
      <c r="H269" s="105"/>
      <c r="L269" s="41"/>
    </row>
    <row r="270">
      <c r="D270" s="101"/>
      <c r="F270" s="102"/>
      <c r="H270" s="105"/>
      <c r="L270" s="41"/>
    </row>
    <row r="271">
      <c r="D271" s="101"/>
      <c r="F271" s="102"/>
      <c r="H271" s="105"/>
      <c r="L271" s="41"/>
    </row>
    <row r="272">
      <c r="D272" s="101"/>
      <c r="F272" s="102"/>
      <c r="H272" s="105"/>
      <c r="L272" s="41"/>
    </row>
    <row r="273">
      <c r="D273" s="101"/>
      <c r="F273" s="102"/>
      <c r="H273" s="105"/>
      <c r="L273" s="41"/>
    </row>
    <row r="274">
      <c r="D274" s="101"/>
      <c r="F274" s="102"/>
      <c r="H274" s="105"/>
      <c r="L274" s="41"/>
    </row>
    <row r="275">
      <c r="D275" s="101"/>
      <c r="F275" s="102"/>
      <c r="H275" s="105"/>
      <c r="L275" s="41"/>
    </row>
    <row r="276">
      <c r="D276" s="101"/>
      <c r="F276" s="102"/>
      <c r="H276" s="105"/>
      <c r="L276" s="41"/>
    </row>
    <row r="277">
      <c r="D277" s="101"/>
      <c r="F277" s="102"/>
      <c r="H277" s="105"/>
      <c r="L277" s="41"/>
    </row>
    <row r="278">
      <c r="D278" s="101"/>
      <c r="F278" s="102"/>
      <c r="H278" s="105"/>
      <c r="L278" s="41"/>
    </row>
    <row r="279">
      <c r="D279" s="101"/>
      <c r="F279" s="102"/>
      <c r="H279" s="105"/>
      <c r="L279" s="41"/>
    </row>
    <row r="280">
      <c r="D280" s="101"/>
      <c r="F280" s="102"/>
      <c r="H280" s="105"/>
      <c r="L280" s="41"/>
    </row>
    <row r="281">
      <c r="D281" s="101"/>
      <c r="F281" s="102"/>
      <c r="H281" s="105"/>
      <c r="L281" s="41"/>
    </row>
    <row r="282">
      <c r="D282" s="101"/>
      <c r="F282" s="102"/>
      <c r="H282" s="105"/>
      <c r="L282" s="41"/>
    </row>
    <row r="283">
      <c r="D283" s="101"/>
      <c r="F283" s="102"/>
      <c r="H283" s="105"/>
      <c r="L283" s="41"/>
    </row>
    <row r="284">
      <c r="D284" s="101"/>
      <c r="F284" s="102"/>
      <c r="H284" s="105"/>
      <c r="L284" s="41"/>
    </row>
    <row r="285">
      <c r="D285" s="101"/>
      <c r="F285" s="102"/>
      <c r="H285" s="105"/>
      <c r="L285" s="41"/>
    </row>
    <row r="286">
      <c r="D286" s="101"/>
      <c r="F286" s="102"/>
      <c r="H286" s="105"/>
      <c r="L286" s="41"/>
    </row>
    <row r="287">
      <c r="D287" s="101"/>
      <c r="F287" s="102"/>
      <c r="H287" s="105"/>
      <c r="L287" s="41"/>
    </row>
    <row r="288">
      <c r="D288" s="101"/>
      <c r="F288" s="102"/>
      <c r="H288" s="105"/>
      <c r="L288" s="41"/>
    </row>
    <row r="289">
      <c r="D289" s="101"/>
      <c r="F289" s="102"/>
      <c r="H289" s="105"/>
      <c r="L289" s="41"/>
    </row>
    <row r="290">
      <c r="D290" s="101"/>
      <c r="F290" s="102"/>
      <c r="H290" s="105"/>
      <c r="L290" s="41"/>
    </row>
    <row r="291">
      <c r="D291" s="101"/>
      <c r="F291" s="102"/>
      <c r="H291" s="105"/>
      <c r="L291" s="41"/>
    </row>
    <row r="292">
      <c r="D292" s="101"/>
      <c r="F292" s="102"/>
      <c r="H292" s="105"/>
      <c r="L292" s="41"/>
    </row>
    <row r="293">
      <c r="D293" s="101"/>
      <c r="F293" s="102"/>
      <c r="H293" s="105"/>
      <c r="L293" s="41"/>
    </row>
    <row r="294">
      <c r="D294" s="101"/>
      <c r="F294" s="102"/>
      <c r="H294" s="105"/>
      <c r="L294" s="41"/>
    </row>
    <row r="295">
      <c r="D295" s="101"/>
      <c r="F295" s="102"/>
      <c r="H295" s="105"/>
      <c r="L295" s="41"/>
    </row>
    <row r="296">
      <c r="D296" s="101"/>
      <c r="F296" s="102"/>
      <c r="H296" s="105"/>
      <c r="L296" s="41"/>
    </row>
    <row r="297">
      <c r="D297" s="101"/>
      <c r="F297" s="102"/>
      <c r="H297" s="105"/>
      <c r="L297" s="41"/>
    </row>
    <row r="298">
      <c r="D298" s="101"/>
      <c r="F298" s="102"/>
      <c r="H298" s="105"/>
      <c r="L298" s="41"/>
    </row>
    <row r="299">
      <c r="D299" s="101"/>
      <c r="F299" s="102"/>
      <c r="H299" s="105"/>
      <c r="L299" s="41"/>
    </row>
    <row r="300">
      <c r="D300" s="101"/>
      <c r="F300" s="102"/>
      <c r="H300" s="105"/>
      <c r="L300" s="41"/>
    </row>
    <row r="301">
      <c r="D301" s="101"/>
      <c r="F301" s="102"/>
      <c r="H301" s="105"/>
      <c r="L301" s="41"/>
    </row>
    <row r="302">
      <c r="D302" s="101"/>
      <c r="F302" s="102"/>
      <c r="H302" s="105"/>
      <c r="L302" s="41"/>
    </row>
    <row r="303">
      <c r="D303" s="101"/>
      <c r="F303" s="102"/>
      <c r="H303" s="105"/>
      <c r="L303" s="41"/>
    </row>
    <row r="304">
      <c r="D304" s="101"/>
      <c r="F304" s="102"/>
      <c r="H304" s="105"/>
      <c r="L304" s="41"/>
    </row>
    <row r="305">
      <c r="D305" s="101"/>
      <c r="F305" s="102"/>
      <c r="H305" s="105"/>
      <c r="L305" s="41"/>
    </row>
    <row r="306">
      <c r="D306" s="101"/>
      <c r="F306" s="102"/>
      <c r="H306" s="105"/>
      <c r="L306" s="41"/>
    </row>
    <row r="307">
      <c r="D307" s="101"/>
      <c r="F307" s="102"/>
      <c r="H307" s="105"/>
      <c r="L307" s="41"/>
    </row>
    <row r="308">
      <c r="D308" s="101"/>
      <c r="F308" s="102"/>
      <c r="H308" s="105"/>
      <c r="L308" s="41"/>
    </row>
    <row r="309">
      <c r="D309" s="101"/>
      <c r="F309" s="102"/>
      <c r="H309" s="105"/>
      <c r="L309" s="41"/>
    </row>
    <row r="310">
      <c r="D310" s="101"/>
      <c r="F310" s="102"/>
      <c r="H310" s="105"/>
      <c r="L310" s="41"/>
    </row>
    <row r="311">
      <c r="D311" s="101"/>
      <c r="F311" s="102"/>
      <c r="H311" s="105"/>
      <c r="L311" s="41"/>
    </row>
    <row r="312">
      <c r="D312" s="101"/>
      <c r="F312" s="102"/>
      <c r="H312" s="105"/>
      <c r="L312" s="41"/>
    </row>
    <row r="313">
      <c r="D313" s="101"/>
      <c r="F313" s="102"/>
      <c r="H313" s="105"/>
      <c r="L313" s="41"/>
    </row>
    <row r="314">
      <c r="D314" s="101"/>
      <c r="F314" s="102"/>
      <c r="H314" s="105"/>
      <c r="L314" s="41"/>
    </row>
    <row r="315">
      <c r="D315" s="101"/>
      <c r="F315" s="102"/>
      <c r="H315" s="105"/>
      <c r="L315" s="41"/>
    </row>
    <row r="316">
      <c r="D316" s="101"/>
      <c r="F316" s="102"/>
      <c r="H316" s="105"/>
      <c r="L316" s="41"/>
    </row>
    <row r="317">
      <c r="D317" s="101"/>
      <c r="F317" s="102"/>
      <c r="H317" s="105"/>
      <c r="L317" s="41"/>
    </row>
    <row r="318">
      <c r="D318" s="101"/>
      <c r="F318" s="102"/>
      <c r="H318" s="105"/>
      <c r="L318" s="41"/>
    </row>
    <row r="319">
      <c r="D319" s="101"/>
      <c r="F319" s="102"/>
      <c r="H319" s="105"/>
      <c r="L319" s="41"/>
    </row>
    <row r="320">
      <c r="D320" s="101"/>
      <c r="F320" s="102"/>
      <c r="H320" s="105"/>
      <c r="L320" s="41"/>
    </row>
    <row r="321">
      <c r="D321" s="101"/>
      <c r="F321" s="102"/>
      <c r="H321" s="105"/>
      <c r="L321" s="41"/>
    </row>
    <row r="322">
      <c r="D322" s="101"/>
      <c r="F322" s="102"/>
      <c r="H322" s="105"/>
      <c r="L322" s="41"/>
    </row>
    <row r="323">
      <c r="D323" s="101"/>
      <c r="F323" s="102"/>
      <c r="H323" s="105"/>
      <c r="L323" s="41"/>
    </row>
    <row r="324">
      <c r="D324" s="101"/>
      <c r="F324" s="102"/>
      <c r="H324" s="105"/>
      <c r="L324" s="41"/>
    </row>
    <row r="325">
      <c r="D325" s="101"/>
      <c r="F325" s="102"/>
      <c r="H325" s="105"/>
      <c r="L325" s="41"/>
    </row>
    <row r="326">
      <c r="D326" s="101"/>
      <c r="F326" s="102"/>
      <c r="H326" s="105"/>
      <c r="L326" s="41"/>
    </row>
    <row r="327">
      <c r="D327" s="101"/>
      <c r="F327" s="102"/>
      <c r="H327" s="105"/>
      <c r="L327" s="41"/>
    </row>
    <row r="328">
      <c r="D328" s="101"/>
      <c r="F328" s="102"/>
      <c r="H328" s="105"/>
      <c r="L328" s="41"/>
    </row>
    <row r="329">
      <c r="D329" s="101"/>
      <c r="F329" s="102"/>
      <c r="H329" s="105"/>
      <c r="L329" s="41"/>
    </row>
    <row r="330">
      <c r="D330" s="101"/>
      <c r="F330" s="102"/>
      <c r="H330" s="105"/>
      <c r="L330" s="41"/>
    </row>
    <row r="331">
      <c r="D331" s="101"/>
      <c r="F331" s="102"/>
      <c r="H331" s="105"/>
      <c r="L331" s="41"/>
    </row>
    <row r="332">
      <c r="D332" s="101"/>
      <c r="F332" s="102"/>
      <c r="H332" s="105"/>
      <c r="L332" s="41"/>
    </row>
    <row r="333">
      <c r="D333" s="101"/>
      <c r="F333" s="102"/>
      <c r="H333" s="105"/>
      <c r="L333" s="41"/>
    </row>
    <row r="334">
      <c r="D334" s="101"/>
      <c r="F334" s="102"/>
      <c r="H334" s="105"/>
      <c r="L334" s="41"/>
    </row>
    <row r="335">
      <c r="D335" s="101"/>
      <c r="F335" s="102"/>
      <c r="H335" s="105"/>
      <c r="L335" s="41"/>
    </row>
    <row r="336">
      <c r="D336" s="101"/>
      <c r="F336" s="102"/>
      <c r="H336" s="105"/>
      <c r="L336" s="41"/>
    </row>
    <row r="337">
      <c r="D337" s="101"/>
      <c r="F337" s="102"/>
      <c r="H337" s="105"/>
      <c r="L337" s="41"/>
    </row>
    <row r="338">
      <c r="D338" s="101"/>
      <c r="F338" s="102"/>
      <c r="H338" s="105"/>
      <c r="L338" s="41"/>
    </row>
    <row r="339">
      <c r="D339" s="101"/>
      <c r="F339" s="102"/>
      <c r="H339" s="105"/>
      <c r="L339" s="41"/>
    </row>
    <row r="340">
      <c r="D340" s="101"/>
      <c r="F340" s="102"/>
      <c r="H340" s="105"/>
      <c r="L340" s="41"/>
    </row>
    <row r="341">
      <c r="D341" s="101"/>
      <c r="F341" s="102"/>
      <c r="H341" s="105"/>
      <c r="L341" s="41"/>
    </row>
    <row r="342">
      <c r="D342" s="101"/>
      <c r="F342" s="102"/>
      <c r="H342" s="105"/>
      <c r="L342" s="41"/>
    </row>
    <row r="343">
      <c r="D343" s="101"/>
      <c r="F343" s="102"/>
      <c r="H343" s="105"/>
      <c r="L343" s="41"/>
    </row>
    <row r="344">
      <c r="D344" s="101"/>
      <c r="F344" s="102"/>
      <c r="H344" s="105"/>
      <c r="L344" s="41"/>
    </row>
    <row r="345">
      <c r="D345" s="101"/>
      <c r="F345" s="102"/>
      <c r="H345" s="105"/>
      <c r="L345" s="41"/>
    </row>
    <row r="346">
      <c r="D346" s="101"/>
      <c r="F346" s="102"/>
      <c r="H346" s="105"/>
      <c r="L346" s="41"/>
    </row>
    <row r="347">
      <c r="D347" s="101"/>
      <c r="F347" s="102"/>
      <c r="H347" s="105"/>
      <c r="L347" s="41"/>
    </row>
    <row r="348">
      <c r="D348" s="101"/>
      <c r="F348" s="102"/>
      <c r="H348" s="105"/>
      <c r="L348" s="41"/>
    </row>
    <row r="349">
      <c r="D349" s="101"/>
      <c r="F349" s="102"/>
      <c r="H349" s="105"/>
      <c r="L349" s="41"/>
    </row>
    <row r="350">
      <c r="D350" s="101"/>
      <c r="F350" s="102"/>
      <c r="H350" s="105"/>
      <c r="L350" s="41"/>
    </row>
    <row r="351">
      <c r="D351" s="101"/>
      <c r="F351" s="102"/>
      <c r="H351" s="105"/>
      <c r="L351" s="41"/>
    </row>
    <row r="352">
      <c r="D352" s="101"/>
      <c r="F352" s="102"/>
      <c r="H352" s="105"/>
      <c r="L352" s="41"/>
    </row>
    <row r="353">
      <c r="D353" s="101"/>
      <c r="F353" s="102"/>
      <c r="H353" s="105"/>
      <c r="L353" s="41"/>
    </row>
    <row r="354">
      <c r="D354" s="101"/>
      <c r="F354" s="102"/>
      <c r="H354" s="105"/>
      <c r="L354" s="41"/>
    </row>
    <row r="355">
      <c r="D355" s="101"/>
      <c r="F355" s="102"/>
      <c r="H355" s="105"/>
      <c r="L355" s="41"/>
    </row>
    <row r="356">
      <c r="D356" s="101"/>
      <c r="F356" s="102"/>
      <c r="H356" s="105"/>
      <c r="L356" s="41"/>
    </row>
    <row r="357">
      <c r="D357" s="101"/>
      <c r="F357" s="102"/>
      <c r="H357" s="105"/>
      <c r="L357" s="41"/>
    </row>
    <row r="358">
      <c r="D358" s="101"/>
      <c r="F358" s="102"/>
      <c r="H358" s="105"/>
      <c r="L358" s="41"/>
    </row>
    <row r="359">
      <c r="D359" s="101"/>
      <c r="F359" s="102"/>
      <c r="H359" s="105"/>
      <c r="L359" s="41"/>
    </row>
    <row r="360">
      <c r="D360" s="101"/>
      <c r="F360" s="102"/>
      <c r="H360" s="105"/>
      <c r="L360" s="41"/>
    </row>
    <row r="361">
      <c r="D361" s="101"/>
      <c r="F361" s="102"/>
      <c r="H361" s="105"/>
      <c r="L361" s="41"/>
    </row>
    <row r="362">
      <c r="D362" s="101"/>
      <c r="F362" s="102"/>
      <c r="H362" s="105"/>
      <c r="L362" s="41"/>
    </row>
    <row r="363">
      <c r="D363" s="101"/>
      <c r="F363" s="102"/>
      <c r="H363" s="105"/>
      <c r="L363" s="41"/>
    </row>
    <row r="364">
      <c r="D364" s="101"/>
      <c r="F364" s="102"/>
      <c r="H364" s="105"/>
      <c r="L364" s="41"/>
    </row>
    <row r="365">
      <c r="D365" s="101"/>
      <c r="F365" s="102"/>
      <c r="H365" s="105"/>
      <c r="L365" s="41"/>
    </row>
    <row r="366">
      <c r="D366" s="101"/>
      <c r="F366" s="102"/>
      <c r="H366" s="105"/>
      <c r="L366" s="41"/>
    </row>
    <row r="367">
      <c r="D367" s="101"/>
      <c r="F367" s="102"/>
      <c r="H367" s="105"/>
      <c r="L367" s="41"/>
    </row>
    <row r="368">
      <c r="D368" s="101"/>
      <c r="F368" s="102"/>
      <c r="H368" s="105"/>
      <c r="L368" s="41"/>
    </row>
    <row r="369">
      <c r="D369" s="101"/>
      <c r="F369" s="102"/>
      <c r="H369" s="105"/>
      <c r="L369" s="41"/>
    </row>
    <row r="370">
      <c r="D370" s="101"/>
      <c r="F370" s="102"/>
      <c r="H370" s="105"/>
      <c r="L370" s="41"/>
    </row>
    <row r="371">
      <c r="D371" s="101"/>
      <c r="F371" s="102"/>
      <c r="H371" s="105"/>
      <c r="L371" s="41"/>
    </row>
    <row r="372">
      <c r="D372" s="101"/>
      <c r="F372" s="102"/>
      <c r="H372" s="105"/>
      <c r="L372" s="41"/>
    </row>
    <row r="373">
      <c r="D373" s="101"/>
      <c r="F373" s="102"/>
      <c r="H373" s="105"/>
      <c r="L373" s="41"/>
    </row>
    <row r="374">
      <c r="D374" s="101"/>
      <c r="F374" s="102"/>
      <c r="H374" s="105"/>
      <c r="L374" s="41"/>
    </row>
    <row r="375">
      <c r="D375" s="101"/>
      <c r="F375" s="102"/>
      <c r="H375" s="105"/>
      <c r="L375" s="41"/>
    </row>
    <row r="376">
      <c r="D376" s="101"/>
      <c r="F376" s="102"/>
      <c r="H376" s="105"/>
      <c r="L376" s="41"/>
    </row>
    <row r="377">
      <c r="D377" s="101"/>
      <c r="F377" s="102"/>
      <c r="H377" s="105"/>
      <c r="L377" s="41"/>
    </row>
    <row r="378">
      <c r="D378" s="101"/>
      <c r="F378" s="102"/>
      <c r="H378" s="105"/>
      <c r="L378" s="41"/>
    </row>
    <row r="379">
      <c r="D379" s="101"/>
      <c r="F379" s="102"/>
      <c r="H379" s="105"/>
      <c r="L379" s="41"/>
    </row>
    <row r="380">
      <c r="D380" s="101"/>
      <c r="F380" s="102"/>
      <c r="H380" s="105"/>
      <c r="L380" s="41"/>
    </row>
    <row r="381">
      <c r="D381" s="101"/>
      <c r="F381" s="102"/>
      <c r="H381" s="105"/>
      <c r="L381" s="41"/>
    </row>
    <row r="382">
      <c r="D382" s="101"/>
      <c r="F382" s="102"/>
      <c r="H382" s="105"/>
      <c r="L382" s="41"/>
    </row>
    <row r="383">
      <c r="D383" s="101"/>
      <c r="F383" s="102"/>
      <c r="H383" s="105"/>
      <c r="L383" s="41"/>
    </row>
    <row r="384">
      <c r="D384" s="101"/>
      <c r="F384" s="102"/>
      <c r="H384" s="105"/>
      <c r="L384" s="41"/>
    </row>
    <row r="385">
      <c r="D385" s="101"/>
      <c r="F385" s="102"/>
      <c r="H385" s="105"/>
      <c r="L385" s="41"/>
    </row>
    <row r="386">
      <c r="D386" s="101"/>
      <c r="F386" s="102"/>
      <c r="H386" s="105"/>
      <c r="L386" s="41"/>
    </row>
    <row r="387">
      <c r="D387" s="101"/>
      <c r="F387" s="102"/>
      <c r="H387" s="105"/>
      <c r="L387" s="41"/>
    </row>
    <row r="388">
      <c r="D388" s="101"/>
      <c r="F388" s="102"/>
      <c r="H388" s="105"/>
      <c r="L388" s="41"/>
    </row>
    <row r="389">
      <c r="D389" s="101"/>
      <c r="F389" s="102"/>
      <c r="H389" s="105"/>
      <c r="L389" s="41"/>
    </row>
    <row r="390">
      <c r="D390" s="101"/>
      <c r="F390" s="102"/>
      <c r="H390" s="105"/>
      <c r="L390" s="41"/>
    </row>
    <row r="391">
      <c r="D391" s="101"/>
      <c r="F391" s="102"/>
      <c r="H391" s="105"/>
      <c r="L391" s="41"/>
    </row>
    <row r="392">
      <c r="D392" s="101"/>
      <c r="F392" s="102"/>
      <c r="H392" s="105"/>
      <c r="L392" s="41"/>
    </row>
    <row r="393">
      <c r="D393" s="101"/>
      <c r="F393" s="102"/>
      <c r="H393" s="105"/>
      <c r="L393" s="41"/>
    </row>
    <row r="394">
      <c r="D394" s="101"/>
      <c r="F394" s="102"/>
      <c r="H394" s="105"/>
      <c r="L394" s="41"/>
    </row>
    <row r="395">
      <c r="D395" s="101"/>
      <c r="F395" s="102"/>
      <c r="H395" s="105"/>
      <c r="L395" s="41"/>
    </row>
    <row r="396">
      <c r="D396" s="101"/>
      <c r="F396" s="102"/>
      <c r="H396" s="105"/>
      <c r="L396" s="41"/>
    </row>
    <row r="397">
      <c r="D397" s="101"/>
      <c r="F397" s="102"/>
      <c r="H397" s="105"/>
      <c r="L397" s="41"/>
    </row>
    <row r="398">
      <c r="D398" s="101"/>
      <c r="F398" s="102"/>
      <c r="H398" s="105"/>
      <c r="L398" s="41"/>
    </row>
    <row r="399">
      <c r="D399" s="101"/>
      <c r="F399" s="102"/>
      <c r="H399" s="105"/>
      <c r="L399" s="41"/>
    </row>
    <row r="400">
      <c r="D400" s="101"/>
      <c r="F400" s="102"/>
      <c r="H400" s="105"/>
      <c r="L400" s="41"/>
    </row>
    <row r="401">
      <c r="D401" s="101"/>
      <c r="F401" s="102"/>
      <c r="H401" s="105"/>
      <c r="L401" s="41"/>
    </row>
    <row r="402">
      <c r="D402" s="101"/>
      <c r="F402" s="102"/>
      <c r="H402" s="105"/>
      <c r="L402" s="41"/>
    </row>
    <row r="403">
      <c r="D403" s="101"/>
      <c r="F403" s="102"/>
      <c r="H403" s="105"/>
      <c r="L403" s="41"/>
    </row>
    <row r="404">
      <c r="D404" s="101"/>
      <c r="F404" s="102"/>
      <c r="H404" s="105"/>
      <c r="L404" s="41"/>
    </row>
    <row r="405">
      <c r="D405" s="101"/>
      <c r="F405" s="102"/>
      <c r="H405" s="105"/>
      <c r="L405" s="41"/>
    </row>
    <row r="406">
      <c r="D406" s="101"/>
      <c r="F406" s="102"/>
      <c r="H406" s="105"/>
      <c r="L406" s="41"/>
    </row>
    <row r="407">
      <c r="D407" s="101"/>
      <c r="F407" s="102"/>
      <c r="H407" s="105"/>
      <c r="L407" s="41"/>
    </row>
    <row r="408">
      <c r="D408" s="101"/>
      <c r="F408" s="102"/>
      <c r="H408" s="105"/>
      <c r="L408" s="41"/>
    </row>
    <row r="409">
      <c r="D409" s="101"/>
      <c r="F409" s="102"/>
      <c r="H409" s="105"/>
      <c r="L409" s="41"/>
    </row>
    <row r="410">
      <c r="D410" s="101"/>
      <c r="F410" s="102"/>
      <c r="H410" s="105"/>
      <c r="L410" s="41"/>
    </row>
    <row r="411">
      <c r="D411" s="101"/>
      <c r="F411" s="102"/>
      <c r="H411" s="105"/>
      <c r="L411" s="41"/>
    </row>
    <row r="412">
      <c r="D412" s="101"/>
      <c r="F412" s="102"/>
      <c r="H412" s="105"/>
      <c r="L412" s="41"/>
    </row>
    <row r="413">
      <c r="D413" s="101"/>
      <c r="F413" s="102"/>
      <c r="H413" s="105"/>
      <c r="L413" s="41"/>
    </row>
    <row r="414">
      <c r="D414" s="101"/>
      <c r="F414" s="102"/>
      <c r="H414" s="105"/>
      <c r="L414" s="41"/>
    </row>
    <row r="415">
      <c r="D415" s="101"/>
      <c r="F415" s="102"/>
      <c r="H415" s="105"/>
      <c r="L415" s="41"/>
    </row>
    <row r="416">
      <c r="D416" s="101"/>
      <c r="F416" s="102"/>
      <c r="H416" s="105"/>
      <c r="L416" s="41"/>
    </row>
    <row r="417">
      <c r="D417" s="101"/>
      <c r="F417" s="102"/>
      <c r="H417" s="105"/>
      <c r="L417" s="41"/>
    </row>
    <row r="418">
      <c r="D418" s="101"/>
      <c r="F418" s="102"/>
      <c r="H418" s="105"/>
      <c r="L418" s="41"/>
    </row>
    <row r="419">
      <c r="D419" s="101"/>
      <c r="F419" s="102"/>
      <c r="H419" s="105"/>
      <c r="L419" s="41"/>
    </row>
    <row r="420">
      <c r="D420" s="101"/>
      <c r="F420" s="102"/>
      <c r="H420" s="105"/>
      <c r="L420" s="41"/>
    </row>
    <row r="421">
      <c r="D421" s="101"/>
      <c r="F421" s="102"/>
      <c r="H421" s="105"/>
      <c r="L421" s="41"/>
    </row>
    <row r="422">
      <c r="D422" s="101"/>
      <c r="F422" s="102"/>
      <c r="H422" s="105"/>
      <c r="L422" s="41"/>
    </row>
    <row r="423">
      <c r="D423" s="101"/>
      <c r="F423" s="102"/>
      <c r="H423" s="105"/>
      <c r="L423" s="41"/>
    </row>
    <row r="424">
      <c r="D424" s="101"/>
      <c r="F424" s="102"/>
      <c r="H424" s="105"/>
      <c r="L424" s="41"/>
    </row>
    <row r="425">
      <c r="D425" s="101"/>
      <c r="F425" s="102"/>
      <c r="H425" s="105"/>
      <c r="L425" s="41"/>
    </row>
    <row r="426">
      <c r="D426" s="101"/>
      <c r="F426" s="102"/>
      <c r="H426" s="105"/>
      <c r="L426" s="41"/>
    </row>
    <row r="427">
      <c r="D427" s="101"/>
      <c r="F427" s="102"/>
      <c r="H427" s="105"/>
      <c r="L427" s="41"/>
    </row>
    <row r="428">
      <c r="D428" s="101"/>
      <c r="F428" s="102"/>
      <c r="H428" s="105"/>
      <c r="L428" s="41"/>
    </row>
    <row r="429">
      <c r="D429" s="101"/>
      <c r="F429" s="102"/>
      <c r="H429" s="105"/>
      <c r="L429" s="41"/>
    </row>
    <row r="430">
      <c r="D430" s="101"/>
      <c r="F430" s="102"/>
      <c r="H430" s="105"/>
      <c r="L430" s="41"/>
    </row>
    <row r="431">
      <c r="D431" s="101"/>
      <c r="F431" s="102"/>
      <c r="H431" s="105"/>
      <c r="L431" s="41"/>
    </row>
    <row r="432">
      <c r="D432" s="101"/>
      <c r="F432" s="102"/>
      <c r="H432" s="105"/>
      <c r="L432" s="41"/>
    </row>
    <row r="433">
      <c r="D433" s="101"/>
      <c r="F433" s="102"/>
      <c r="H433" s="105"/>
      <c r="L433" s="41"/>
    </row>
    <row r="434">
      <c r="D434" s="101"/>
      <c r="F434" s="102"/>
      <c r="H434" s="105"/>
      <c r="L434" s="41"/>
    </row>
    <row r="435">
      <c r="D435" s="101"/>
      <c r="F435" s="102"/>
      <c r="H435" s="105"/>
      <c r="L435" s="41"/>
    </row>
    <row r="436">
      <c r="D436" s="101"/>
      <c r="F436" s="102"/>
      <c r="H436" s="105"/>
      <c r="L436" s="41"/>
    </row>
    <row r="437">
      <c r="D437" s="101"/>
      <c r="F437" s="102"/>
      <c r="H437" s="105"/>
      <c r="L437" s="41"/>
    </row>
    <row r="438">
      <c r="D438" s="101"/>
      <c r="F438" s="102"/>
      <c r="H438" s="105"/>
      <c r="L438" s="41"/>
    </row>
    <row r="439">
      <c r="D439" s="101"/>
      <c r="F439" s="102"/>
      <c r="H439" s="105"/>
      <c r="L439" s="41"/>
    </row>
    <row r="440">
      <c r="D440" s="101"/>
      <c r="F440" s="102"/>
      <c r="H440" s="105"/>
      <c r="L440" s="41"/>
    </row>
    <row r="441">
      <c r="D441" s="101"/>
      <c r="F441" s="102"/>
      <c r="H441" s="105"/>
      <c r="L441" s="41"/>
    </row>
    <row r="442">
      <c r="D442" s="101"/>
      <c r="F442" s="102"/>
      <c r="H442" s="105"/>
      <c r="L442" s="41"/>
    </row>
    <row r="443">
      <c r="D443" s="101"/>
      <c r="F443" s="102"/>
      <c r="H443" s="105"/>
      <c r="L443" s="41"/>
    </row>
    <row r="444">
      <c r="D444" s="101"/>
      <c r="F444" s="102"/>
      <c r="H444" s="105"/>
      <c r="L444" s="41"/>
    </row>
    <row r="445">
      <c r="D445" s="101"/>
      <c r="F445" s="102"/>
      <c r="H445" s="105"/>
      <c r="L445" s="41"/>
    </row>
    <row r="446">
      <c r="D446" s="101"/>
      <c r="F446" s="102"/>
      <c r="H446" s="105"/>
      <c r="L446" s="41"/>
    </row>
    <row r="447">
      <c r="D447" s="101"/>
      <c r="F447" s="102"/>
      <c r="H447" s="105"/>
      <c r="L447" s="41"/>
    </row>
    <row r="448">
      <c r="D448" s="101"/>
      <c r="F448" s="102"/>
      <c r="H448" s="105"/>
      <c r="L448" s="41"/>
    </row>
    <row r="449">
      <c r="D449" s="101"/>
      <c r="F449" s="102"/>
      <c r="H449" s="105"/>
      <c r="L449" s="41"/>
    </row>
    <row r="450">
      <c r="D450" s="101"/>
      <c r="F450" s="102"/>
      <c r="H450" s="105"/>
      <c r="L450" s="41"/>
    </row>
    <row r="451">
      <c r="D451" s="101"/>
      <c r="F451" s="102"/>
      <c r="H451" s="105"/>
      <c r="L451" s="41"/>
    </row>
    <row r="452">
      <c r="D452" s="101"/>
      <c r="F452" s="102"/>
      <c r="H452" s="105"/>
      <c r="L452" s="41"/>
    </row>
    <row r="453">
      <c r="D453" s="101"/>
      <c r="F453" s="102"/>
      <c r="H453" s="105"/>
      <c r="L453" s="41"/>
    </row>
    <row r="454">
      <c r="D454" s="101"/>
      <c r="F454" s="102"/>
      <c r="H454" s="105"/>
      <c r="L454" s="41"/>
    </row>
    <row r="455">
      <c r="D455" s="101"/>
      <c r="F455" s="102"/>
      <c r="H455" s="105"/>
      <c r="L455" s="41"/>
    </row>
    <row r="456">
      <c r="D456" s="101"/>
      <c r="F456" s="102"/>
      <c r="H456" s="105"/>
      <c r="L456" s="41"/>
    </row>
    <row r="457">
      <c r="D457" s="101"/>
      <c r="F457" s="102"/>
      <c r="H457" s="105"/>
      <c r="L457" s="41"/>
    </row>
    <row r="458">
      <c r="D458" s="101"/>
      <c r="F458" s="102"/>
      <c r="H458" s="105"/>
      <c r="L458" s="41"/>
    </row>
    <row r="459">
      <c r="D459" s="101"/>
      <c r="F459" s="102"/>
      <c r="H459" s="105"/>
      <c r="L459" s="41"/>
    </row>
    <row r="460">
      <c r="D460" s="101"/>
      <c r="F460" s="102"/>
      <c r="H460" s="105"/>
      <c r="L460" s="41"/>
    </row>
    <row r="461">
      <c r="D461" s="101"/>
      <c r="F461" s="102"/>
      <c r="H461" s="105"/>
      <c r="L461" s="41"/>
    </row>
    <row r="462">
      <c r="D462" s="101"/>
      <c r="F462" s="102"/>
      <c r="H462" s="105"/>
      <c r="L462" s="41"/>
    </row>
    <row r="463">
      <c r="D463" s="101"/>
      <c r="F463" s="102"/>
      <c r="H463" s="105"/>
      <c r="L463" s="41"/>
    </row>
    <row r="464">
      <c r="D464" s="101"/>
      <c r="F464" s="102"/>
      <c r="H464" s="105"/>
      <c r="L464" s="41"/>
    </row>
    <row r="465">
      <c r="D465" s="101"/>
      <c r="F465" s="102"/>
      <c r="H465" s="105"/>
      <c r="L465" s="41"/>
    </row>
    <row r="466">
      <c r="D466" s="101"/>
      <c r="F466" s="102"/>
      <c r="H466" s="105"/>
      <c r="L466" s="41"/>
    </row>
    <row r="467">
      <c r="D467" s="101"/>
      <c r="F467" s="102"/>
      <c r="H467" s="105"/>
      <c r="L467" s="41"/>
    </row>
    <row r="468">
      <c r="D468" s="101"/>
      <c r="F468" s="102"/>
      <c r="H468" s="105"/>
      <c r="L468" s="41"/>
    </row>
    <row r="469">
      <c r="D469" s="101"/>
      <c r="F469" s="102"/>
      <c r="H469" s="105"/>
      <c r="L469" s="41"/>
    </row>
    <row r="470">
      <c r="D470" s="101"/>
      <c r="F470" s="102"/>
      <c r="H470" s="105"/>
      <c r="L470" s="41"/>
    </row>
    <row r="471">
      <c r="D471" s="101"/>
      <c r="F471" s="102"/>
      <c r="H471" s="105"/>
      <c r="L471" s="41"/>
    </row>
    <row r="472">
      <c r="D472" s="101"/>
      <c r="F472" s="102"/>
      <c r="H472" s="105"/>
      <c r="L472" s="41"/>
    </row>
    <row r="473">
      <c r="D473" s="101"/>
      <c r="F473" s="102"/>
      <c r="H473" s="105"/>
      <c r="L473" s="41"/>
    </row>
    <row r="474">
      <c r="D474" s="101"/>
      <c r="F474" s="102"/>
      <c r="H474" s="105"/>
      <c r="L474" s="41"/>
    </row>
    <row r="475">
      <c r="D475" s="101"/>
      <c r="F475" s="102"/>
      <c r="H475" s="105"/>
      <c r="L475" s="41"/>
    </row>
    <row r="476">
      <c r="D476" s="101"/>
      <c r="F476" s="102"/>
      <c r="H476" s="105"/>
      <c r="L476" s="41"/>
    </row>
    <row r="477">
      <c r="D477" s="101"/>
      <c r="F477" s="102"/>
      <c r="H477" s="105"/>
      <c r="L477" s="41"/>
    </row>
    <row r="478">
      <c r="D478" s="101"/>
      <c r="F478" s="102"/>
      <c r="H478" s="105"/>
      <c r="L478" s="41"/>
    </row>
    <row r="479">
      <c r="D479" s="101"/>
      <c r="F479" s="102"/>
      <c r="H479" s="105"/>
      <c r="L479" s="41"/>
    </row>
    <row r="480">
      <c r="D480" s="101"/>
      <c r="F480" s="102"/>
      <c r="H480" s="105"/>
      <c r="L480" s="41"/>
    </row>
    <row r="481">
      <c r="D481" s="101"/>
      <c r="F481" s="102"/>
      <c r="H481" s="105"/>
      <c r="L481" s="41"/>
    </row>
    <row r="482">
      <c r="D482" s="101"/>
      <c r="F482" s="102"/>
      <c r="H482" s="105"/>
      <c r="L482" s="41"/>
    </row>
    <row r="483">
      <c r="D483" s="101"/>
      <c r="F483" s="102"/>
      <c r="H483" s="105"/>
      <c r="L483" s="41"/>
    </row>
    <row r="484">
      <c r="D484" s="101"/>
      <c r="F484" s="102"/>
      <c r="H484" s="105"/>
      <c r="L484" s="41"/>
    </row>
    <row r="485">
      <c r="D485" s="101"/>
      <c r="F485" s="102"/>
      <c r="H485" s="105"/>
      <c r="L485" s="41"/>
    </row>
    <row r="486">
      <c r="D486" s="101"/>
      <c r="F486" s="102"/>
      <c r="H486" s="105"/>
      <c r="L486" s="41"/>
    </row>
    <row r="487">
      <c r="D487" s="101"/>
      <c r="F487" s="102"/>
      <c r="H487" s="105"/>
      <c r="L487" s="41"/>
    </row>
    <row r="488">
      <c r="D488" s="101"/>
      <c r="F488" s="102"/>
      <c r="H488" s="105"/>
      <c r="L488" s="41"/>
    </row>
    <row r="489">
      <c r="D489" s="101"/>
      <c r="F489" s="102"/>
      <c r="H489" s="105"/>
      <c r="L489" s="41"/>
    </row>
    <row r="490">
      <c r="D490" s="101"/>
      <c r="F490" s="102"/>
      <c r="H490" s="105"/>
      <c r="L490" s="41"/>
    </row>
    <row r="491">
      <c r="D491" s="101"/>
      <c r="F491" s="102"/>
      <c r="H491" s="105"/>
      <c r="L491" s="41"/>
    </row>
    <row r="492">
      <c r="D492" s="101"/>
      <c r="F492" s="102"/>
      <c r="H492" s="105"/>
      <c r="L492" s="41"/>
    </row>
    <row r="493">
      <c r="D493" s="101"/>
      <c r="F493" s="102"/>
      <c r="H493" s="105"/>
      <c r="L493" s="41"/>
    </row>
    <row r="494">
      <c r="D494" s="101"/>
      <c r="F494" s="102"/>
      <c r="H494" s="105"/>
      <c r="L494" s="41"/>
    </row>
    <row r="495">
      <c r="D495" s="101"/>
      <c r="F495" s="102"/>
      <c r="H495" s="105"/>
      <c r="L495" s="41"/>
    </row>
    <row r="496">
      <c r="D496" s="101"/>
      <c r="F496" s="102"/>
      <c r="H496" s="105"/>
      <c r="L496" s="41"/>
    </row>
    <row r="497">
      <c r="D497" s="101"/>
      <c r="F497" s="102"/>
      <c r="H497" s="105"/>
      <c r="L497" s="41"/>
    </row>
    <row r="498">
      <c r="D498" s="101"/>
      <c r="F498" s="102"/>
      <c r="H498" s="105"/>
      <c r="L498" s="41"/>
    </row>
    <row r="499">
      <c r="D499" s="101"/>
      <c r="F499" s="102"/>
      <c r="H499" s="105"/>
      <c r="L499" s="41"/>
    </row>
    <row r="500">
      <c r="D500" s="101"/>
      <c r="F500" s="102"/>
      <c r="H500" s="105"/>
      <c r="L500" s="41"/>
    </row>
    <row r="501">
      <c r="D501" s="101"/>
      <c r="F501" s="102"/>
      <c r="H501" s="105"/>
      <c r="L501" s="41"/>
    </row>
    <row r="502">
      <c r="D502" s="101"/>
      <c r="F502" s="102"/>
      <c r="H502" s="105"/>
      <c r="L502" s="41"/>
    </row>
    <row r="503">
      <c r="D503" s="101"/>
      <c r="F503" s="102"/>
      <c r="H503" s="105"/>
      <c r="L503" s="41"/>
    </row>
    <row r="504">
      <c r="D504" s="101"/>
      <c r="F504" s="102"/>
      <c r="H504" s="105"/>
      <c r="L504" s="41"/>
    </row>
    <row r="505">
      <c r="D505" s="101"/>
      <c r="F505" s="102"/>
      <c r="H505" s="105"/>
      <c r="L505" s="41"/>
    </row>
    <row r="506">
      <c r="D506" s="101"/>
      <c r="F506" s="102"/>
      <c r="H506" s="105"/>
      <c r="L506" s="41"/>
    </row>
    <row r="507">
      <c r="D507" s="101"/>
      <c r="F507" s="102"/>
      <c r="H507" s="105"/>
      <c r="L507" s="41"/>
    </row>
    <row r="508">
      <c r="D508" s="101"/>
      <c r="F508" s="102"/>
      <c r="H508" s="105"/>
      <c r="L508" s="41"/>
    </row>
    <row r="509">
      <c r="D509" s="101"/>
      <c r="F509" s="102"/>
      <c r="H509" s="105"/>
      <c r="L509" s="41"/>
    </row>
    <row r="510">
      <c r="D510" s="101"/>
      <c r="F510" s="102"/>
      <c r="H510" s="105"/>
      <c r="L510" s="41"/>
    </row>
    <row r="511">
      <c r="D511" s="101"/>
      <c r="F511" s="102"/>
      <c r="H511" s="105"/>
      <c r="L511" s="41"/>
    </row>
    <row r="512">
      <c r="D512" s="101"/>
      <c r="F512" s="102"/>
      <c r="H512" s="105"/>
      <c r="L512" s="41"/>
    </row>
    <row r="513">
      <c r="D513" s="101"/>
      <c r="F513" s="102"/>
      <c r="H513" s="105"/>
      <c r="L513" s="41"/>
    </row>
    <row r="514">
      <c r="D514" s="101"/>
      <c r="F514" s="102"/>
      <c r="H514" s="105"/>
      <c r="L514" s="41"/>
    </row>
    <row r="515">
      <c r="D515" s="101"/>
      <c r="F515" s="102"/>
      <c r="H515" s="105"/>
      <c r="L515" s="41"/>
    </row>
    <row r="516">
      <c r="D516" s="101"/>
      <c r="F516" s="102"/>
      <c r="H516" s="105"/>
      <c r="L516" s="41"/>
    </row>
    <row r="517">
      <c r="D517" s="101"/>
      <c r="F517" s="102"/>
      <c r="H517" s="105"/>
      <c r="L517" s="41"/>
    </row>
    <row r="518">
      <c r="D518" s="101"/>
      <c r="F518" s="102"/>
      <c r="H518" s="105"/>
      <c r="L518" s="41"/>
    </row>
    <row r="519">
      <c r="D519" s="101"/>
      <c r="F519" s="102"/>
      <c r="H519" s="105"/>
      <c r="L519" s="41"/>
    </row>
    <row r="520">
      <c r="D520" s="101"/>
      <c r="F520" s="102"/>
      <c r="H520" s="105"/>
      <c r="L520" s="41"/>
    </row>
    <row r="521">
      <c r="D521" s="101"/>
      <c r="F521" s="102"/>
      <c r="H521" s="105"/>
      <c r="L521" s="41"/>
    </row>
    <row r="522">
      <c r="D522" s="101"/>
      <c r="F522" s="102"/>
      <c r="H522" s="105"/>
      <c r="L522" s="41"/>
    </row>
    <row r="523">
      <c r="D523" s="101"/>
      <c r="F523" s="102"/>
      <c r="H523" s="105"/>
      <c r="L523" s="41"/>
    </row>
    <row r="524">
      <c r="D524" s="101"/>
      <c r="F524" s="102"/>
      <c r="H524" s="105"/>
      <c r="L524" s="41"/>
    </row>
    <row r="525">
      <c r="D525" s="101"/>
      <c r="F525" s="102"/>
      <c r="H525" s="105"/>
      <c r="L525" s="41"/>
    </row>
    <row r="526">
      <c r="D526" s="101"/>
      <c r="F526" s="102"/>
      <c r="H526" s="105"/>
      <c r="L526" s="41"/>
    </row>
    <row r="527">
      <c r="D527" s="101"/>
      <c r="F527" s="102"/>
      <c r="H527" s="105"/>
      <c r="L527" s="41"/>
    </row>
    <row r="528">
      <c r="D528" s="101"/>
      <c r="F528" s="102"/>
      <c r="H528" s="105"/>
      <c r="L528" s="41"/>
    </row>
    <row r="529">
      <c r="D529" s="101"/>
      <c r="F529" s="102"/>
      <c r="H529" s="105"/>
      <c r="L529" s="41"/>
    </row>
    <row r="530">
      <c r="D530" s="101"/>
      <c r="F530" s="102"/>
      <c r="H530" s="105"/>
      <c r="L530" s="41"/>
    </row>
    <row r="531">
      <c r="D531" s="101"/>
      <c r="F531" s="102"/>
      <c r="H531" s="105"/>
      <c r="L531" s="41"/>
    </row>
    <row r="532">
      <c r="D532" s="101"/>
      <c r="F532" s="102"/>
      <c r="H532" s="105"/>
      <c r="L532" s="41"/>
    </row>
    <row r="533">
      <c r="D533" s="101"/>
      <c r="F533" s="102"/>
      <c r="H533" s="105"/>
      <c r="L533" s="41"/>
    </row>
    <row r="534">
      <c r="D534" s="101"/>
      <c r="F534" s="102"/>
      <c r="H534" s="105"/>
      <c r="L534" s="41"/>
    </row>
    <row r="535">
      <c r="D535" s="101"/>
      <c r="F535" s="102"/>
      <c r="H535" s="105"/>
      <c r="L535" s="41"/>
    </row>
    <row r="536">
      <c r="D536" s="101"/>
      <c r="F536" s="102"/>
      <c r="H536" s="105"/>
      <c r="L536" s="41"/>
    </row>
    <row r="537">
      <c r="D537" s="101"/>
      <c r="F537" s="102"/>
      <c r="H537" s="105"/>
      <c r="L537" s="41"/>
    </row>
    <row r="538">
      <c r="D538" s="101"/>
      <c r="F538" s="102"/>
      <c r="H538" s="105"/>
      <c r="L538" s="41"/>
    </row>
    <row r="539">
      <c r="D539" s="101"/>
      <c r="F539" s="102"/>
      <c r="H539" s="105"/>
      <c r="L539" s="41"/>
    </row>
    <row r="540">
      <c r="D540" s="101"/>
      <c r="F540" s="102"/>
      <c r="H540" s="105"/>
      <c r="L540" s="41"/>
    </row>
    <row r="541">
      <c r="D541" s="101"/>
      <c r="F541" s="102"/>
      <c r="H541" s="105"/>
      <c r="L541" s="41"/>
    </row>
    <row r="542">
      <c r="D542" s="101"/>
      <c r="F542" s="102"/>
      <c r="H542" s="105"/>
      <c r="L542" s="41"/>
    </row>
    <row r="543">
      <c r="D543" s="101"/>
      <c r="F543" s="102"/>
      <c r="H543" s="105"/>
      <c r="L543" s="41"/>
    </row>
    <row r="544">
      <c r="D544" s="101"/>
      <c r="F544" s="102"/>
      <c r="H544" s="105"/>
      <c r="L544" s="41"/>
    </row>
    <row r="545">
      <c r="D545" s="101"/>
      <c r="F545" s="102"/>
      <c r="H545" s="105"/>
      <c r="L545" s="41"/>
    </row>
    <row r="546">
      <c r="D546" s="101"/>
      <c r="F546" s="102"/>
      <c r="H546" s="105"/>
      <c r="L546" s="41"/>
    </row>
    <row r="547">
      <c r="D547" s="101"/>
      <c r="F547" s="102"/>
      <c r="H547" s="105"/>
      <c r="L547" s="41"/>
    </row>
    <row r="548">
      <c r="D548" s="101"/>
      <c r="F548" s="102"/>
      <c r="H548" s="105"/>
      <c r="L548" s="41"/>
    </row>
    <row r="549">
      <c r="D549" s="101"/>
      <c r="F549" s="102"/>
      <c r="H549" s="105"/>
      <c r="L549" s="41"/>
    </row>
    <row r="550">
      <c r="D550" s="101"/>
      <c r="F550" s="102"/>
      <c r="H550" s="105"/>
      <c r="L550" s="41"/>
    </row>
    <row r="551">
      <c r="D551" s="101"/>
      <c r="F551" s="102"/>
      <c r="H551" s="105"/>
      <c r="L551" s="41"/>
    </row>
    <row r="552">
      <c r="D552" s="101"/>
      <c r="F552" s="102"/>
      <c r="H552" s="105"/>
      <c r="L552" s="41"/>
    </row>
    <row r="553">
      <c r="D553" s="101"/>
      <c r="F553" s="102"/>
      <c r="H553" s="105"/>
      <c r="L553" s="41"/>
    </row>
    <row r="554">
      <c r="D554" s="101"/>
      <c r="F554" s="102"/>
      <c r="H554" s="105"/>
      <c r="L554" s="41"/>
    </row>
    <row r="555">
      <c r="D555" s="101"/>
      <c r="F555" s="102"/>
      <c r="H555" s="105"/>
      <c r="L555" s="41"/>
    </row>
    <row r="556">
      <c r="D556" s="101"/>
      <c r="F556" s="102"/>
      <c r="H556" s="105"/>
      <c r="L556" s="41"/>
    </row>
    <row r="557">
      <c r="D557" s="101"/>
      <c r="F557" s="102"/>
      <c r="H557" s="105"/>
      <c r="L557" s="41"/>
    </row>
    <row r="558">
      <c r="D558" s="101"/>
      <c r="F558" s="102"/>
      <c r="H558" s="105"/>
      <c r="L558" s="41"/>
    </row>
    <row r="559">
      <c r="D559" s="101"/>
      <c r="F559" s="102"/>
      <c r="H559" s="105"/>
      <c r="L559" s="41"/>
    </row>
    <row r="560">
      <c r="D560" s="101"/>
      <c r="F560" s="102"/>
      <c r="H560" s="105"/>
      <c r="L560" s="41"/>
    </row>
    <row r="561">
      <c r="D561" s="101"/>
      <c r="F561" s="102"/>
      <c r="H561" s="105"/>
      <c r="L561" s="41"/>
    </row>
    <row r="562">
      <c r="D562" s="101"/>
      <c r="F562" s="102"/>
      <c r="H562" s="105"/>
      <c r="L562" s="41"/>
    </row>
    <row r="563">
      <c r="D563" s="101"/>
      <c r="F563" s="102"/>
      <c r="H563" s="105"/>
      <c r="L563" s="41"/>
    </row>
    <row r="564">
      <c r="D564" s="101"/>
      <c r="F564" s="102"/>
      <c r="H564" s="105"/>
      <c r="L564" s="41"/>
    </row>
    <row r="565">
      <c r="D565" s="101"/>
      <c r="F565" s="102"/>
      <c r="H565" s="105"/>
      <c r="L565" s="41"/>
    </row>
    <row r="566">
      <c r="D566" s="101"/>
      <c r="F566" s="102"/>
      <c r="H566" s="105"/>
      <c r="L566" s="41"/>
    </row>
    <row r="567">
      <c r="D567" s="101"/>
      <c r="F567" s="102"/>
      <c r="H567" s="105"/>
      <c r="L567" s="41"/>
    </row>
    <row r="568">
      <c r="D568" s="101"/>
      <c r="F568" s="102"/>
      <c r="H568" s="105"/>
      <c r="L568" s="41"/>
    </row>
    <row r="569">
      <c r="D569" s="101"/>
      <c r="F569" s="102"/>
      <c r="H569" s="105"/>
      <c r="L569" s="41"/>
    </row>
    <row r="570">
      <c r="D570" s="101"/>
      <c r="F570" s="102"/>
      <c r="H570" s="105"/>
      <c r="L570" s="41"/>
    </row>
    <row r="571">
      <c r="D571" s="101"/>
      <c r="F571" s="102"/>
      <c r="H571" s="105"/>
      <c r="L571" s="41"/>
    </row>
    <row r="572">
      <c r="D572" s="101"/>
      <c r="F572" s="102"/>
      <c r="H572" s="105"/>
      <c r="L572" s="41"/>
    </row>
    <row r="573">
      <c r="D573" s="101"/>
      <c r="F573" s="102"/>
      <c r="H573" s="105"/>
      <c r="L573" s="41"/>
    </row>
    <row r="574">
      <c r="D574" s="101"/>
      <c r="F574" s="102"/>
      <c r="H574" s="105"/>
      <c r="L574" s="41"/>
    </row>
    <row r="575">
      <c r="D575" s="101"/>
      <c r="F575" s="102"/>
      <c r="H575" s="105"/>
      <c r="L575" s="41"/>
    </row>
    <row r="576">
      <c r="D576" s="101"/>
      <c r="F576" s="102"/>
      <c r="H576" s="105"/>
      <c r="L576" s="41"/>
    </row>
    <row r="577">
      <c r="D577" s="101"/>
      <c r="F577" s="102"/>
      <c r="H577" s="105"/>
      <c r="L577" s="41"/>
    </row>
    <row r="578">
      <c r="D578" s="101"/>
      <c r="F578" s="102"/>
      <c r="H578" s="105"/>
      <c r="L578" s="41"/>
    </row>
    <row r="579">
      <c r="D579" s="101"/>
      <c r="F579" s="102"/>
      <c r="H579" s="105"/>
      <c r="L579" s="41"/>
    </row>
    <row r="580">
      <c r="D580" s="101"/>
      <c r="F580" s="102"/>
      <c r="H580" s="105"/>
      <c r="L580" s="41"/>
    </row>
    <row r="581">
      <c r="D581" s="101"/>
      <c r="F581" s="102"/>
      <c r="H581" s="105"/>
      <c r="L581" s="41"/>
    </row>
    <row r="582">
      <c r="D582" s="101"/>
      <c r="F582" s="102"/>
      <c r="H582" s="105"/>
      <c r="L582" s="41"/>
    </row>
    <row r="583">
      <c r="D583" s="101"/>
      <c r="F583" s="102"/>
      <c r="H583" s="105"/>
      <c r="L583" s="41"/>
    </row>
    <row r="584">
      <c r="D584" s="101"/>
      <c r="F584" s="102"/>
      <c r="H584" s="105"/>
      <c r="L584" s="41"/>
    </row>
    <row r="585">
      <c r="D585" s="101"/>
      <c r="F585" s="102"/>
      <c r="H585" s="105"/>
      <c r="L585" s="41"/>
    </row>
    <row r="586">
      <c r="D586" s="101"/>
      <c r="F586" s="102"/>
      <c r="H586" s="105"/>
      <c r="L586" s="41"/>
    </row>
    <row r="587">
      <c r="D587" s="101"/>
      <c r="F587" s="102"/>
      <c r="H587" s="105"/>
      <c r="L587" s="41"/>
    </row>
    <row r="588">
      <c r="D588" s="101"/>
      <c r="F588" s="102"/>
      <c r="H588" s="105"/>
      <c r="L588" s="41"/>
    </row>
    <row r="589">
      <c r="D589" s="101"/>
      <c r="F589" s="102"/>
      <c r="H589" s="105"/>
      <c r="L589" s="41"/>
    </row>
    <row r="590">
      <c r="D590" s="101"/>
      <c r="F590" s="102"/>
      <c r="H590" s="105"/>
      <c r="L590" s="41"/>
    </row>
    <row r="591">
      <c r="D591" s="101"/>
      <c r="F591" s="102"/>
      <c r="H591" s="105"/>
      <c r="L591" s="41"/>
    </row>
    <row r="592">
      <c r="D592" s="101"/>
      <c r="F592" s="102"/>
      <c r="H592" s="105"/>
      <c r="L592" s="41"/>
    </row>
    <row r="593">
      <c r="D593" s="101"/>
      <c r="F593" s="102"/>
      <c r="H593" s="105"/>
      <c r="L593" s="41"/>
    </row>
    <row r="594">
      <c r="D594" s="101"/>
      <c r="F594" s="102"/>
      <c r="H594" s="105"/>
      <c r="L594" s="41"/>
    </row>
    <row r="595">
      <c r="D595" s="101"/>
      <c r="F595" s="102"/>
      <c r="H595" s="105"/>
      <c r="L595" s="41"/>
    </row>
    <row r="596">
      <c r="D596" s="101"/>
      <c r="F596" s="102"/>
      <c r="H596" s="105"/>
      <c r="L596" s="41"/>
    </row>
    <row r="597">
      <c r="D597" s="101"/>
      <c r="F597" s="102"/>
      <c r="H597" s="105"/>
      <c r="L597" s="41"/>
    </row>
    <row r="598">
      <c r="D598" s="101"/>
      <c r="F598" s="102"/>
      <c r="H598" s="105"/>
      <c r="L598" s="41"/>
    </row>
    <row r="599">
      <c r="D599" s="101"/>
      <c r="F599" s="102"/>
      <c r="H599" s="105"/>
      <c r="L599" s="41"/>
    </row>
    <row r="600">
      <c r="D600" s="101"/>
      <c r="F600" s="102"/>
      <c r="H600" s="105"/>
      <c r="L600" s="41"/>
    </row>
    <row r="601">
      <c r="D601" s="101"/>
      <c r="F601" s="102"/>
      <c r="H601" s="105"/>
      <c r="L601" s="41"/>
    </row>
    <row r="602">
      <c r="D602" s="101"/>
      <c r="F602" s="102"/>
      <c r="H602" s="105"/>
      <c r="L602" s="41"/>
    </row>
    <row r="603">
      <c r="D603" s="101"/>
      <c r="F603" s="102"/>
      <c r="H603" s="105"/>
      <c r="L603" s="41"/>
    </row>
    <row r="604">
      <c r="D604" s="101"/>
      <c r="F604" s="102"/>
      <c r="H604" s="105"/>
      <c r="L604" s="41"/>
    </row>
    <row r="605">
      <c r="D605" s="101"/>
      <c r="F605" s="102"/>
      <c r="H605" s="105"/>
      <c r="L605" s="41"/>
    </row>
    <row r="606">
      <c r="D606" s="101"/>
      <c r="F606" s="102"/>
      <c r="H606" s="105"/>
      <c r="L606" s="41"/>
    </row>
    <row r="607">
      <c r="D607" s="101"/>
      <c r="F607" s="102"/>
      <c r="H607" s="105"/>
      <c r="L607" s="41"/>
    </row>
    <row r="608">
      <c r="D608" s="101"/>
      <c r="F608" s="102"/>
      <c r="H608" s="105"/>
      <c r="L608" s="41"/>
    </row>
    <row r="609">
      <c r="D609" s="101"/>
      <c r="F609" s="102"/>
      <c r="H609" s="105"/>
      <c r="L609" s="41"/>
    </row>
    <row r="610">
      <c r="D610" s="101"/>
      <c r="F610" s="102"/>
      <c r="H610" s="105"/>
      <c r="L610" s="41"/>
    </row>
    <row r="611">
      <c r="D611" s="101"/>
      <c r="F611" s="102"/>
      <c r="H611" s="105"/>
      <c r="L611" s="41"/>
    </row>
    <row r="612">
      <c r="D612" s="101"/>
      <c r="F612" s="102"/>
      <c r="H612" s="105"/>
      <c r="L612" s="41"/>
    </row>
    <row r="613">
      <c r="D613" s="101"/>
      <c r="F613" s="102"/>
      <c r="H613" s="105"/>
      <c r="L613" s="41"/>
    </row>
    <row r="614">
      <c r="D614" s="101"/>
      <c r="F614" s="102"/>
      <c r="H614" s="105"/>
      <c r="L614" s="41"/>
    </row>
    <row r="615">
      <c r="D615" s="101"/>
      <c r="F615" s="102"/>
      <c r="H615" s="105"/>
      <c r="L615" s="41"/>
    </row>
    <row r="616">
      <c r="D616" s="101"/>
      <c r="F616" s="102"/>
      <c r="H616" s="105"/>
      <c r="L616" s="41"/>
    </row>
    <row r="617">
      <c r="D617" s="101"/>
      <c r="F617" s="102"/>
      <c r="H617" s="105"/>
      <c r="L617" s="41"/>
    </row>
    <row r="618">
      <c r="D618" s="101"/>
      <c r="F618" s="102"/>
      <c r="H618" s="105"/>
      <c r="L618" s="41"/>
    </row>
    <row r="619">
      <c r="D619" s="101"/>
      <c r="F619" s="102"/>
      <c r="H619" s="105"/>
      <c r="L619" s="41"/>
    </row>
    <row r="620">
      <c r="D620" s="101"/>
      <c r="F620" s="102"/>
      <c r="H620" s="105"/>
      <c r="L620" s="41"/>
    </row>
    <row r="621">
      <c r="D621" s="101"/>
      <c r="F621" s="102"/>
      <c r="H621" s="105"/>
      <c r="L621" s="41"/>
    </row>
    <row r="622">
      <c r="D622" s="101"/>
      <c r="F622" s="102"/>
      <c r="H622" s="105"/>
      <c r="L622" s="41"/>
    </row>
    <row r="623">
      <c r="D623" s="101"/>
      <c r="F623" s="102"/>
      <c r="H623" s="105"/>
      <c r="L623" s="41"/>
    </row>
    <row r="624">
      <c r="D624" s="101"/>
      <c r="F624" s="102"/>
      <c r="H624" s="105"/>
      <c r="L624" s="41"/>
    </row>
    <row r="625">
      <c r="D625" s="101"/>
      <c r="F625" s="102"/>
      <c r="H625" s="105"/>
      <c r="L625" s="41"/>
    </row>
    <row r="626">
      <c r="D626" s="101"/>
      <c r="F626" s="102"/>
      <c r="H626" s="105"/>
      <c r="L626" s="41"/>
    </row>
    <row r="627">
      <c r="D627" s="101"/>
      <c r="F627" s="102"/>
      <c r="H627" s="105"/>
      <c r="L627" s="41"/>
    </row>
    <row r="628">
      <c r="D628" s="101"/>
      <c r="F628" s="102"/>
      <c r="H628" s="105"/>
      <c r="L628" s="41"/>
    </row>
    <row r="629">
      <c r="D629" s="101"/>
      <c r="F629" s="102"/>
      <c r="H629" s="105"/>
      <c r="L629" s="41"/>
    </row>
    <row r="630">
      <c r="D630" s="101"/>
      <c r="F630" s="102"/>
      <c r="H630" s="105"/>
      <c r="L630" s="41"/>
    </row>
    <row r="631">
      <c r="D631" s="101"/>
      <c r="F631" s="102"/>
      <c r="H631" s="105"/>
      <c r="L631" s="41"/>
    </row>
    <row r="632">
      <c r="D632" s="101"/>
      <c r="F632" s="102"/>
      <c r="H632" s="105"/>
      <c r="L632" s="41"/>
    </row>
    <row r="633">
      <c r="D633" s="101"/>
      <c r="F633" s="102"/>
      <c r="H633" s="105"/>
      <c r="L633" s="41"/>
    </row>
    <row r="634">
      <c r="D634" s="101"/>
      <c r="F634" s="102"/>
      <c r="H634" s="105"/>
      <c r="L634" s="41"/>
    </row>
    <row r="635">
      <c r="D635" s="101"/>
      <c r="F635" s="102"/>
      <c r="H635" s="105"/>
      <c r="L635" s="41"/>
    </row>
    <row r="636">
      <c r="D636" s="101"/>
      <c r="F636" s="102"/>
      <c r="H636" s="105"/>
      <c r="L636" s="41"/>
    </row>
    <row r="637">
      <c r="D637" s="101"/>
      <c r="F637" s="102"/>
      <c r="H637" s="105"/>
      <c r="L637" s="41"/>
    </row>
    <row r="638">
      <c r="D638" s="101"/>
      <c r="F638" s="102"/>
      <c r="H638" s="105"/>
      <c r="L638" s="41"/>
    </row>
    <row r="639">
      <c r="D639" s="101"/>
      <c r="F639" s="102"/>
      <c r="H639" s="105"/>
      <c r="L639" s="41"/>
    </row>
    <row r="640">
      <c r="D640" s="101"/>
      <c r="F640" s="102"/>
      <c r="H640" s="105"/>
      <c r="L640" s="41"/>
    </row>
    <row r="641">
      <c r="D641" s="101"/>
      <c r="F641" s="102"/>
      <c r="H641" s="105"/>
      <c r="L641" s="41"/>
    </row>
    <row r="642">
      <c r="D642" s="101"/>
      <c r="F642" s="102"/>
      <c r="H642" s="105"/>
      <c r="L642" s="41"/>
    </row>
    <row r="643">
      <c r="D643" s="101"/>
      <c r="F643" s="102"/>
      <c r="H643" s="105"/>
      <c r="L643" s="41"/>
    </row>
    <row r="644">
      <c r="D644" s="101"/>
      <c r="F644" s="102"/>
      <c r="H644" s="105"/>
      <c r="L644" s="41"/>
    </row>
    <row r="645">
      <c r="D645" s="101"/>
      <c r="F645" s="102"/>
      <c r="H645" s="105"/>
      <c r="L645" s="41"/>
    </row>
    <row r="646">
      <c r="D646" s="101"/>
      <c r="F646" s="102"/>
      <c r="H646" s="105"/>
      <c r="L646" s="41"/>
    </row>
    <row r="647">
      <c r="D647" s="101"/>
      <c r="F647" s="102"/>
      <c r="H647" s="105"/>
      <c r="L647" s="41"/>
    </row>
    <row r="648">
      <c r="D648" s="101"/>
      <c r="F648" s="102"/>
      <c r="H648" s="105"/>
      <c r="L648" s="41"/>
    </row>
    <row r="649">
      <c r="D649" s="101"/>
      <c r="F649" s="102"/>
      <c r="H649" s="105"/>
      <c r="L649" s="41"/>
    </row>
    <row r="650">
      <c r="D650" s="101"/>
      <c r="F650" s="102"/>
      <c r="H650" s="105"/>
      <c r="L650" s="41"/>
    </row>
    <row r="651">
      <c r="D651" s="101"/>
      <c r="F651" s="102"/>
      <c r="H651" s="105"/>
      <c r="L651" s="41"/>
    </row>
    <row r="652">
      <c r="D652" s="101"/>
      <c r="F652" s="102"/>
      <c r="H652" s="105"/>
      <c r="L652" s="41"/>
    </row>
    <row r="653">
      <c r="D653" s="101"/>
      <c r="F653" s="102"/>
      <c r="H653" s="105"/>
      <c r="L653" s="41"/>
    </row>
    <row r="654">
      <c r="D654" s="101"/>
      <c r="F654" s="102"/>
      <c r="H654" s="105"/>
      <c r="L654" s="41"/>
    </row>
    <row r="655">
      <c r="D655" s="101"/>
      <c r="F655" s="102"/>
      <c r="H655" s="105"/>
      <c r="L655" s="41"/>
    </row>
    <row r="656">
      <c r="D656" s="101"/>
      <c r="F656" s="102"/>
      <c r="H656" s="105"/>
      <c r="L656" s="41"/>
    </row>
    <row r="657">
      <c r="D657" s="101"/>
      <c r="F657" s="102"/>
      <c r="H657" s="105"/>
      <c r="L657" s="41"/>
    </row>
    <row r="658">
      <c r="D658" s="101"/>
      <c r="F658" s="102"/>
      <c r="H658" s="105"/>
      <c r="L658" s="41"/>
    </row>
    <row r="659">
      <c r="D659" s="101"/>
      <c r="F659" s="102"/>
      <c r="H659" s="105"/>
      <c r="L659" s="41"/>
    </row>
    <row r="660">
      <c r="D660" s="101"/>
      <c r="F660" s="102"/>
      <c r="H660" s="105"/>
      <c r="L660" s="41"/>
    </row>
    <row r="661">
      <c r="D661" s="101"/>
      <c r="F661" s="102"/>
      <c r="H661" s="105"/>
      <c r="L661" s="41"/>
    </row>
    <row r="662">
      <c r="D662" s="101"/>
      <c r="F662" s="102"/>
      <c r="H662" s="105"/>
      <c r="L662" s="41"/>
    </row>
    <row r="663">
      <c r="D663" s="101"/>
      <c r="F663" s="102"/>
      <c r="H663" s="105"/>
      <c r="L663" s="41"/>
    </row>
    <row r="664">
      <c r="D664" s="101"/>
      <c r="F664" s="102"/>
      <c r="H664" s="105"/>
      <c r="L664" s="41"/>
    </row>
    <row r="665">
      <c r="D665" s="101"/>
      <c r="F665" s="102"/>
      <c r="H665" s="105"/>
      <c r="L665" s="41"/>
    </row>
    <row r="666">
      <c r="D666" s="101"/>
      <c r="F666" s="102"/>
      <c r="H666" s="105"/>
      <c r="L666" s="41"/>
    </row>
    <row r="667">
      <c r="D667" s="101"/>
      <c r="F667" s="102"/>
      <c r="H667" s="105"/>
      <c r="L667" s="41"/>
    </row>
    <row r="668">
      <c r="D668" s="101"/>
      <c r="F668" s="102"/>
      <c r="H668" s="105"/>
      <c r="L668" s="41"/>
    </row>
    <row r="669">
      <c r="D669" s="101"/>
      <c r="F669" s="102"/>
      <c r="H669" s="105"/>
      <c r="L669" s="41"/>
    </row>
    <row r="670">
      <c r="D670" s="101"/>
      <c r="F670" s="102"/>
      <c r="H670" s="105"/>
      <c r="L670" s="41"/>
    </row>
    <row r="671">
      <c r="D671" s="101"/>
      <c r="F671" s="102"/>
      <c r="H671" s="105"/>
      <c r="L671" s="41"/>
    </row>
    <row r="672">
      <c r="D672" s="101"/>
      <c r="F672" s="102"/>
      <c r="H672" s="105"/>
      <c r="L672" s="41"/>
    </row>
    <row r="673">
      <c r="D673" s="101"/>
      <c r="F673" s="102"/>
      <c r="H673" s="105"/>
      <c r="L673" s="41"/>
    </row>
    <row r="674">
      <c r="D674" s="101"/>
      <c r="F674" s="102"/>
      <c r="H674" s="105"/>
      <c r="L674" s="41"/>
    </row>
    <row r="675">
      <c r="D675" s="101"/>
      <c r="F675" s="102"/>
      <c r="H675" s="105"/>
      <c r="L675" s="41"/>
    </row>
    <row r="676">
      <c r="D676" s="101"/>
      <c r="F676" s="102"/>
      <c r="H676" s="105"/>
      <c r="L676" s="41"/>
    </row>
    <row r="677">
      <c r="D677" s="101"/>
      <c r="F677" s="102"/>
      <c r="H677" s="105"/>
      <c r="L677" s="41"/>
    </row>
    <row r="678">
      <c r="D678" s="101"/>
      <c r="F678" s="102"/>
      <c r="H678" s="105"/>
      <c r="L678" s="41"/>
    </row>
    <row r="679">
      <c r="D679" s="101"/>
      <c r="F679" s="102"/>
      <c r="H679" s="105"/>
      <c r="L679" s="41"/>
    </row>
    <row r="680">
      <c r="D680" s="101"/>
      <c r="F680" s="102"/>
      <c r="H680" s="105"/>
      <c r="L680" s="41"/>
    </row>
    <row r="681">
      <c r="D681" s="101"/>
      <c r="F681" s="102"/>
      <c r="H681" s="105"/>
      <c r="L681" s="41"/>
    </row>
    <row r="682">
      <c r="D682" s="101"/>
      <c r="F682" s="102"/>
      <c r="H682" s="105"/>
      <c r="L682" s="41"/>
    </row>
    <row r="683">
      <c r="D683" s="101"/>
      <c r="F683" s="102"/>
      <c r="H683" s="105"/>
      <c r="L683" s="41"/>
    </row>
    <row r="684">
      <c r="D684" s="101"/>
      <c r="F684" s="102"/>
      <c r="H684" s="105"/>
      <c r="L684" s="41"/>
    </row>
    <row r="685">
      <c r="D685" s="101"/>
      <c r="F685" s="102"/>
      <c r="H685" s="105"/>
      <c r="L685" s="41"/>
    </row>
    <row r="686">
      <c r="D686" s="101"/>
      <c r="F686" s="102"/>
      <c r="H686" s="105"/>
      <c r="L686" s="41"/>
    </row>
    <row r="687">
      <c r="D687" s="101"/>
      <c r="F687" s="102"/>
      <c r="H687" s="105"/>
      <c r="L687" s="41"/>
    </row>
    <row r="688">
      <c r="D688" s="101"/>
      <c r="F688" s="102"/>
      <c r="H688" s="105"/>
      <c r="L688" s="41"/>
    </row>
    <row r="689">
      <c r="D689" s="101"/>
      <c r="F689" s="102"/>
      <c r="H689" s="105"/>
      <c r="L689" s="41"/>
    </row>
    <row r="690">
      <c r="D690" s="101"/>
      <c r="F690" s="102"/>
      <c r="H690" s="105"/>
      <c r="L690" s="41"/>
    </row>
    <row r="691">
      <c r="D691" s="101"/>
      <c r="F691" s="102"/>
      <c r="H691" s="105"/>
      <c r="L691" s="41"/>
    </row>
    <row r="692">
      <c r="D692" s="101"/>
      <c r="F692" s="102"/>
      <c r="H692" s="105"/>
      <c r="L692" s="41"/>
    </row>
    <row r="693">
      <c r="D693" s="101"/>
      <c r="F693" s="102"/>
      <c r="H693" s="105"/>
      <c r="L693" s="41"/>
    </row>
    <row r="694">
      <c r="D694" s="101"/>
      <c r="F694" s="102"/>
      <c r="H694" s="105"/>
      <c r="L694" s="41"/>
    </row>
    <row r="695">
      <c r="D695" s="101"/>
      <c r="F695" s="102"/>
      <c r="H695" s="105"/>
      <c r="L695" s="41"/>
    </row>
    <row r="696">
      <c r="D696" s="101"/>
      <c r="F696" s="102"/>
      <c r="H696" s="105"/>
      <c r="L696" s="41"/>
    </row>
    <row r="697">
      <c r="D697" s="101"/>
      <c r="F697" s="102"/>
      <c r="H697" s="105"/>
      <c r="L697" s="41"/>
    </row>
    <row r="698">
      <c r="D698" s="101"/>
      <c r="F698" s="102"/>
      <c r="H698" s="105"/>
      <c r="L698" s="41"/>
    </row>
    <row r="699">
      <c r="D699" s="101"/>
      <c r="F699" s="102"/>
      <c r="H699" s="105"/>
      <c r="L699" s="41"/>
    </row>
    <row r="700">
      <c r="D700" s="101"/>
      <c r="F700" s="102"/>
      <c r="H700" s="105"/>
      <c r="L700" s="41"/>
    </row>
    <row r="701">
      <c r="D701" s="101"/>
      <c r="F701" s="102"/>
      <c r="H701" s="105"/>
      <c r="L701" s="41"/>
    </row>
    <row r="702">
      <c r="D702" s="101"/>
      <c r="F702" s="102"/>
      <c r="H702" s="105"/>
      <c r="L702" s="41"/>
    </row>
    <row r="703">
      <c r="D703" s="101"/>
      <c r="F703" s="102"/>
      <c r="H703" s="105"/>
      <c r="L703" s="41"/>
    </row>
    <row r="704">
      <c r="D704" s="101"/>
      <c r="F704" s="102"/>
      <c r="H704" s="105"/>
      <c r="L704" s="41"/>
    </row>
    <row r="705">
      <c r="D705" s="101"/>
      <c r="F705" s="102"/>
      <c r="H705" s="105"/>
      <c r="L705" s="41"/>
    </row>
    <row r="706">
      <c r="D706" s="101"/>
      <c r="F706" s="102"/>
      <c r="H706" s="105"/>
      <c r="L706" s="41"/>
    </row>
    <row r="707">
      <c r="D707" s="101"/>
      <c r="F707" s="102"/>
      <c r="H707" s="105"/>
      <c r="L707" s="41"/>
    </row>
    <row r="708">
      <c r="D708" s="101"/>
      <c r="F708" s="102"/>
      <c r="H708" s="105"/>
      <c r="L708" s="41"/>
    </row>
    <row r="709">
      <c r="D709" s="101"/>
      <c r="F709" s="102"/>
      <c r="H709" s="105"/>
      <c r="L709" s="41"/>
    </row>
    <row r="710">
      <c r="D710" s="101"/>
      <c r="F710" s="102"/>
      <c r="H710" s="105"/>
      <c r="L710" s="41"/>
    </row>
    <row r="711">
      <c r="D711" s="101"/>
      <c r="F711" s="102"/>
      <c r="H711" s="105"/>
      <c r="L711" s="41"/>
    </row>
    <row r="712">
      <c r="D712" s="101"/>
      <c r="F712" s="102"/>
      <c r="H712" s="105"/>
      <c r="L712" s="41"/>
    </row>
    <row r="713">
      <c r="D713" s="101"/>
      <c r="F713" s="102"/>
      <c r="H713" s="105"/>
      <c r="L713" s="41"/>
    </row>
    <row r="714">
      <c r="D714" s="101"/>
      <c r="F714" s="102"/>
      <c r="H714" s="105"/>
      <c r="L714" s="41"/>
    </row>
    <row r="715">
      <c r="D715" s="101"/>
      <c r="F715" s="102"/>
      <c r="H715" s="105"/>
      <c r="L715" s="41"/>
    </row>
    <row r="716">
      <c r="D716" s="101"/>
      <c r="F716" s="102"/>
      <c r="H716" s="105"/>
      <c r="L716" s="41"/>
    </row>
    <row r="717">
      <c r="D717" s="101"/>
      <c r="F717" s="102"/>
      <c r="H717" s="105"/>
      <c r="L717" s="41"/>
    </row>
    <row r="718">
      <c r="D718" s="101"/>
      <c r="F718" s="102"/>
      <c r="H718" s="105"/>
      <c r="L718" s="41"/>
    </row>
    <row r="719">
      <c r="D719" s="101"/>
      <c r="F719" s="102"/>
      <c r="H719" s="105"/>
      <c r="L719" s="41"/>
    </row>
    <row r="720">
      <c r="D720" s="101"/>
      <c r="F720" s="102"/>
      <c r="H720" s="105"/>
      <c r="L720" s="41"/>
    </row>
    <row r="721">
      <c r="D721" s="101"/>
      <c r="F721" s="102"/>
      <c r="H721" s="105"/>
      <c r="L721" s="41"/>
    </row>
    <row r="722">
      <c r="D722" s="101"/>
      <c r="F722" s="102"/>
      <c r="H722" s="105"/>
      <c r="L722" s="41"/>
    </row>
    <row r="723">
      <c r="D723" s="101"/>
      <c r="F723" s="102"/>
      <c r="H723" s="105"/>
      <c r="L723" s="41"/>
    </row>
    <row r="724">
      <c r="D724" s="101"/>
      <c r="F724" s="102"/>
      <c r="H724" s="105"/>
      <c r="L724" s="41"/>
    </row>
    <row r="725">
      <c r="D725" s="101"/>
      <c r="F725" s="102"/>
      <c r="H725" s="105"/>
      <c r="L725" s="41"/>
    </row>
    <row r="726">
      <c r="D726" s="101"/>
      <c r="F726" s="102"/>
      <c r="H726" s="105"/>
      <c r="L726" s="41"/>
    </row>
    <row r="727">
      <c r="D727" s="101"/>
      <c r="F727" s="102"/>
      <c r="H727" s="105"/>
      <c r="L727" s="41"/>
    </row>
    <row r="728">
      <c r="D728" s="101"/>
      <c r="F728" s="102"/>
      <c r="H728" s="105"/>
      <c r="L728" s="41"/>
    </row>
    <row r="729">
      <c r="D729" s="101"/>
      <c r="F729" s="102"/>
      <c r="H729" s="105"/>
      <c r="L729" s="41"/>
    </row>
    <row r="730">
      <c r="D730" s="101"/>
      <c r="F730" s="102"/>
      <c r="H730" s="105"/>
      <c r="L730" s="41"/>
    </row>
    <row r="731">
      <c r="D731" s="101"/>
      <c r="F731" s="102"/>
      <c r="H731" s="105"/>
      <c r="L731" s="41"/>
    </row>
    <row r="732">
      <c r="D732" s="101"/>
      <c r="F732" s="102"/>
      <c r="H732" s="105"/>
      <c r="L732" s="41"/>
    </row>
    <row r="733">
      <c r="D733" s="101"/>
      <c r="F733" s="102"/>
      <c r="H733" s="105"/>
      <c r="L733" s="41"/>
    </row>
    <row r="734">
      <c r="D734" s="101"/>
      <c r="F734" s="102"/>
      <c r="H734" s="105"/>
      <c r="L734" s="41"/>
    </row>
    <row r="735">
      <c r="D735" s="101"/>
      <c r="F735" s="102"/>
      <c r="H735" s="105"/>
      <c r="L735" s="41"/>
    </row>
    <row r="736">
      <c r="D736" s="101"/>
      <c r="F736" s="102"/>
      <c r="H736" s="105"/>
      <c r="L736" s="41"/>
    </row>
    <row r="737">
      <c r="D737" s="101"/>
      <c r="F737" s="102"/>
      <c r="H737" s="105"/>
      <c r="L737" s="41"/>
    </row>
    <row r="738">
      <c r="D738" s="101"/>
      <c r="F738" s="102"/>
      <c r="H738" s="105"/>
      <c r="L738" s="41"/>
    </row>
    <row r="739">
      <c r="D739" s="101"/>
      <c r="F739" s="102"/>
      <c r="H739" s="105"/>
      <c r="L739" s="41"/>
    </row>
    <row r="740">
      <c r="D740" s="101"/>
      <c r="F740" s="102"/>
      <c r="H740" s="105"/>
      <c r="L740" s="41"/>
    </row>
    <row r="741">
      <c r="D741" s="101"/>
      <c r="F741" s="102"/>
      <c r="H741" s="105"/>
      <c r="L741" s="41"/>
    </row>
    <row r="742">
      <c r="D742" s="101"/>
      <c r="F742" s="102"/>
      <c r="H742" s="105"/>
      <c r="L742" s="41"/>
    </row>
    <row r="743">
      <c r="D743" s="101"/>
      <c r="F743" s="102"/>
      <c r="H743" s="105"/>
      <c r="L743" s="41"/>
    </row>
    <row r="744">
      <c r="D744" s="101"/>
      <c r="F744" s="102"/>
      <c r="H744" s="105"/>
      <c r="L744" s="41"/>
    </row>
    <row r="745">
      <c r="D745" s="101"/>
      <c r="F745" s="102"/>
      <c r="H745" s="105"/>
      <c r="L745" s="41"/>
    </row>
    <row r="746">
      <c r="D746" s="101"/>
      <c r="F746" s="102"/>
      <c r="H746" s="105"/>
      <c r="L746" s="41"/>
    </row>
    <row r="747">
      <c r="D747" s="101"/>
      <c r="F747" s="102"/>
      <c r="H747" s="105"/>
      <c r="L747" s="41"/>
    </row>
    <row r="748">
      <c r="D748" s="101"/>
      <c r="F748" s="102"/>
      <c r="H748" s="105"/>
      <c r="L748" s="41"/>
    </row>
    <row r="749">
      <c r="D749" s="101"/>
      <c r="F749" s="102"/>
      <c r="H749" s="105"/>
      <c r="L749" s="41"/>
    </row>
    <row r="750">
      <c r="D750" s="101"/>
      <c r="F750" s="102"/>
      <c r="H750" s="105"/>
      <c r="L750" s="41"/>
    </row>
    <row r="751">
      <c r="D751" s="101"/>
      <c r="F751" s="102"/>
      <c r="H751" s="105"/>
      <c r="L751" s="41"/>
    </row>
    <row r="752">
      <c r="D752" s="101"/>
      <c r="F752" s="102"/>
      <c r="H752" s="105"/>
      <c r="L752" s="41"/>
    </row>
    <row r="753">
      <c r="D753" s="101"/>
      <c r="F753" s="102"/>
      <c r="H753" s="105"/>
      <c r="L753" s="41"/>
    </row>
    <row r="754">
      <c r="D754" s="101"/>
      <c r="F754" s="102"/>
      <c r="H754" s="105"/>
      <c r="L754" s="41"/>
    </row>
    <row r="755">
      <c r="D755" s="101"/>
      <c r="F755" s="102"/>
      <c r="H755" s="105"/>
      <c r="L755" s="41"/>
    </row>
    <row r="756">
      <c r="D756" s="101"/>
      <c r="F756" s="102"/>
      <c r="H756" s="105"/>
      <c r="L756" s="41"/>
    </row>
    <row r="757">
      <c r="D757" s="101"/>
      <c r="F757" s="102"/>
      <c r="H757" s="105"/>
      <c r="L757" s="41"/>
    </row>
    <row r="758">
      <c r="D758" s="101"/>
      <c r="F758" s="102"/>
      <c r="H758" s="105"/>
      <c r="L758" s="41"/>
    </row>
    <row r="759">
      <c r="D759" s="101"/>
      <c r="F759" s="102"/>
      <c r="H759" s="105"/>
      <c r="L759" s="41"/>
    </row>
    <row r="760">
      <c r="D760" s="101"/>
      <c r="F760" s="102"/>
      <c r="H760" s="105"/>
      <c r="L760" s="41"/>
    </row>
    <row r="761">
      <c r="D761" s="101"/>
      <c r="F761" s="102"/>
      <c r="H761" s="105"/>
      <c r="L761" s="41"/>
    </row>
    <row r="762">
      <c r="D762" s="101"/>
      <c r="F762" s="102"/>
      <c r="H762" s="105"/>
      <c r="L762" s="41"/>
    </row>
    <row r="763">
      <c r="D763" s="101"/>
      <c r="F763" s="102"/>
      <c r="H763" s="105"/>
      <c r="L763" s="41"/>
    </row>
    <row r="764">
      <c r="D764" s="101"/>
      <c r="F764" s="102"/>
      <c r="H764" s="105"/>
      <c r="L764" s="41"/>
    </row>
    <row r="765">
      <c r="D765" s="101"/>
      <c r="F765" s="102"/>
      <c r="H765" s="105"/>
      <c r="L765" s="41"/>
    </row>
    <row r="766">
      <c r="D766" s="101"/>
      <c r="F766" s="102"/>
      <c r="H766" s="105"/>
      <c r="L766" s="41"/>
    </row>
    <row r="767">
      <c r="D767" s="101"/>
      <c r="F767" s="102"/>
      <c r="H767" s="105"/>
      <c r="L767" s="41"/>
    </row>
    <row r="768">
      <c r="D768" s="101"/>
      <c r="F768" s="102"/>
      <c r="H768" s="105"/>
      <c r="L768" s="41"/>
    </row>
    <row r="769">
      <c r="D769" s="101"/>
      <c r="F769" s="102"/>
      <c r="H769" s="105"/>
      <c r="L769" s="41"/>
    </row>
    <row r="770">
      <c r="D770" s="101"/>
      <c r="F770" s="102"/>
      <c r="H770" s="105"/>
      <c r="L770" s="41"/>
    </row>
    <row r="771">
      <c r="D771" s="101"/>
      <c r="F771" s="102"/>
      <c r="H771" s="105"/>
      <c r="L771" s="41"/>
    </row>
    <row r="772">
      <c r="D772" s="101"/>
      <c r="F772" s="102"/>
      <c r="H772" s="105"/>
      <c r="L772" s="41"/>
    </row>
    <row r="773">
      <c r="D773" s="101"/>
      <c r="F773" s="102"/>
      <c r="H773" s="105"/>
      <c r="L773" s="41"/>
    </row>
    <row r="774">
      <c r="D774" s="101"/>
      <c r="F774" s="102"/>
      <c r="H774" s="105"/>
      <c r="L774" s="41"/>
    </row>
    <row r="775">
      <c r="D775" s="101"/>
      <c r="F775" s="102"/>
      <c r="H775" s="105"/>
      <c r="L775" s="41"/>
    </row>
    <row r="776">
      <c r="D776" s="101"/>
      <c r="F776" s="102"/>
      <c r="H776" s="105"/>
      <c r="L776" s="41"/>
    </row>
    <row r="777">
      <c r="D777" s="101"/>
      <c r="F777" s="102"/>
      <c r="H777" s="105"/>
      <c r="L777" s="41"/>
    </row>
    <row r="778">
      <c r="D778" s="101"/>
      <c r="F778" s="102"/>
      <c r="H778" s="105"/>
      <c r="L778" s="41"/>
    </row>
    <row r="779">
      <c r="D779" s="101"/>
      <c r="F779" s="102"/>
      <c r="H779" s="105"/>
      <c r="L779" s="41"/>
    </row>
    <row r="780">
      <c r="D780" s="101"/>
      <c r="F780" s="102"/>
      <c r="H780" s="105"/>
      <c r="L780" s="41"/>
    </row>
    <row r="781">
      <c r="D781" s="101"/>
      <c r="F781" s="102"/>
      <c r="H781" s="105"/>
      <c r="L781" s="41"/>
    </row>
    <row r="782">
      <c r="D782" s="101"/>
      <c r="F782" s="102"/>
      <c r="H782" s="105"/>
      <c r="L782" s="41"/>
    </row>
    <row r="783">
      <c r="D783" s="101"/>
      <c r="F783" s="102"/>
      <c r="H783" s="105"/>
      <c r="L783" s="41"/>
    </row>
    <row r="784">
      <c r="D784" s="101"/>
      <c r="F784" s="102"/>
      <c r="H784" s="105"/>
      <c r="L784" s="41"/>
    </row>
    <row r="785">
      <c r="D785" s="101"/>
      <c r="F785" s="102"/>
      <c r="H785" s="105"/>
      <c r="L785" s="41"/>
    </row>
    <row r="786">
      <c r="D786" s="101"/>
      <c r="F786" s="102"/>
      <c r="H786" s="105"/>
      <c r="L786" s="41"/>
    </row>
    <row r="787">
      <c r="D787" s="101"/>
      <c r="F787" s="102"/>
      <c r="H787" s="105"/>
      <c r="L787" s="41"/>
    </row>
    <row r="788">
      <c r="D788" s="101"/>
      <c r="F788" s="102"/>
      <c r="H788" s="105"/>
      <c r="L788" s="41"/>
    </row>
    <row r="789">
      <c r="D789" s="101"/>
      <c r="F789" s="102"/>
      <c r="H789" s="105"/>
      <c r="L789" s="41"/>
    </row>
    <row r="790">
      <c r="D790" s="101"/>
      <c r="F790" s="102"/>
      <c r="H790" s="105"/>
      <c r="L790" s="41"/>
    </row>
    <row r="791">
      <c r="D791" s="101"/>
      <c r="F791" s="102"/>
      <c r="H791" s="105"/>
      <c r="L791" s="41"/>
    </row>
    <row r="792">
      <c r="D792" s="101"/>
      <c r="F792" s="102"/>
      <c r="H792" s="105"/>
      <c r="L792" s="41"/>
    </row>
    <row r="793">
      <c r="D793" s="101"/>
      <c r="F793" s="102"/>
      <c r="H793" s="105"/>
      <c r="L793" s="41"/>
    </row>
    <row r="794">
      <c r="D794" s="101"/>
      <c r="F794" s="102"/>
      <c r="H794" s="105"/>
      <c r="L794" s="41"/>
    </row>
    <row r="795">
      <c r="D795" s="101"/>
      <c r="F795" s="102"/>
      <c r="H795" s="105"/>
      <c r="L795" s="41"/>
    </row>
    <row r="796">
      <c r="D796" s="101"/>
      <c r="F796" s="102"/>
      <c r="H796" s="105"/>
      <c r="L796" s="41"/>
    </row>
    <row r="797">
      <c r="D797" s="101"/>
      <c r="F797" s="102"/>
      <c r="H797" s="105"/>
      <c r="L797" s="41"/>
    </row>
    <row r="798">
      <c r="D798" s="101"/>
      <c r="F798" s="102"/>
      <c r="H798" s="105"/>
      <c r="L798" s="41"/>
    </row>
    <row r="799">
      <c r="D799" s="101"/>
      <c r="F799" s="102"/>
      <c r="H799" s="105"/>
      <c r="L799" s="41"/>
    </row>
    <row r="800">
      <c r="D800" s="101"/>
      <c r="F800" s="102"/>
      <c r="H800" s="105"/>
      <c r="L800" s="41"/>
    </row>
    <row r="801">
      <c r="D801" s="101"/>
      <c r="F801" s="102"/>
      <c r="H801" s="105"/>
      <c r="L801" s="41"/>
    </row>
    <row r="802">
      <c r="D802" s="101"/>
      <c r="F802" s="102"/>
      <c r="H802" s="105"/>
      <c r="L802" s="41"/>
    </row>
    <row r="803">
      <c r="D803" s="101"/>
      <c r="F803" s="102"/>
      <c r="H803" s="105"/>
      <c r="L803" s="41"/>
    </row>
    <row r="804">
      <c r="D804" s="101"/>
      <c r="F804" s="102"/>
      <c r="H804" s="105"/>
      <c r="L804" s="41"/>
    </row>
    <row r="805">
      <c r="D805" s="101"/>
      <c r="F805" s="102"/>
      <c r="H805" s="105"/>
      <c r="L805" s="41"/>
    </row>
    <row r="806">
      <c r="D806" s="101"/>
      <c r="F806" s="102"/>
      <c r="H806" s="105"/>
      <c r="L806" s="41"/>
    </row>
    <row r="807">
      <c r="D807" s="101"/>
      <c r="F807" s="102"/>
      <c r="H807" s="105"/>
      <c r="L807" s="41"/>
    </row>
    <row r="808">
      <c r="D808" s="101"/>
      <c r="F808" s="102"/>
      <c r="H808" s="105"/>
      <c r="L808" s="41"/>
    </row>
    <row r="809">
      <c r="D809" s="101"/>
      <c r="F809" s="102"/>
      <c r="H809" s="105"/>
      <c r="L809" s="41"/>
    </row>
    <row r="810">
      <c r="D810" s="101"/>
      <c r="F810" s="102"/>
      <c r="H810" s="105"/>
      <c r="L810" s="41"/>
    </row>
    <row r="811">
      <c r="D811" s="101"/>
      <c r="F811" s="102"/>
      <c r="H811" s="105"/>
      <c r="L811" s="41"/>
    </row>
    <row r="812">
      <c r="D812" s="101"/>
      <c r="F812" s="102"/>
      <c r="H812" s="105"/>
      <c r="L812" s="41"/>
    </row>
    <row r="813">
      <c r="D813" s="101"/>
      <c r="F813" s="102"/>
      <c r="H813" s="105"/>
      <c r="L813" s="41"/>
    </row>
    <row r="814">
      <c r="D814" s="101"/>
      <c r="F814" s="102"/>
      <c r="H814" s="105"/>
      <c r="L814" s="41"/>
    </row>
    <row r="815">
      <c r="D815" s="101"/>
      <c r="F815" s="102"/>
      <c r="H815" s="105"/>
      <c r="L815" s="41"/>
    </row>
    <row r="816">
      <c r="D816" s="101"/>
      <c r="F816" s="102"/>
      <c r="H816" s="105"/>
      <c r="L816" s="41"/>
    </row>
    <row r="817">
      <c r="D817" s="101"/>
      <c r="F817" s="102"/>
      <c r="H817" s="105"/>
      <c r="L817" s="41"/>
    </row>
    <row r="818">
      <c r="D818" s="101"/>
      <c r="F818" s="102"/>
      <c r="H818" s="105"/>
      <c r="L818" s="41"/>
    </row>
    <row r="819">
      <c r="D819" s="101"/>
      <c r="F819" s="102"/>
      <c r="H819" s="105"/>
      <c r="L819" s="41"/>
    </row>
    <row r="820">
      <c r="D820" s="101"/>
      <c r="F820" s="102"/>
      <c r="H820" s="105"/>
      <c r="L820" s="41"/>
    </row>
    <row r="821">
      <c r="D821" s="101"/>
      <c r="F821" s="102"/>
      <c r="H821" s="105"/>
      <c r="L821" s="41"/>
    </row>
    <row r="822">
      <c r="D822" s="101"/>
      <c r="F822" s="102"/>
      <c r="H822" s="105"/>
      <c r="L822" s="41"/>
    </row>
    <row r="823">
      <c r="D823" s="101"/>
      <c r="F823" s="102"/>
      <c r="H823" s="105"/>
      <c r="L823" s="41"/>
    </row>
    <row r="824">
      <c r="D824" s="101"/>
      <c r="F824" s="102"/>
      <c r="H824" s="105"/>
      <c r="L824" s="41"/>
    </row>
    <row r="825">
      <c r="D825" s="101"/>
      <c r="F825" s="102"/>
      <c r="H825" s="105"/>
      <c r="L825" s="41"/>
    </row>
    <row r="826">
      <c r="D826" s="101"/>
      <c r="F826" s="102"/>
      <c r="H826" s="105"/>
      <c r="L826" s="41"/>
    </row>
    <row r="827">
      <c r="D827" s="101"/>
      <c r="F827" s="102"/>
      <c r="H827" s="105"/>
      <c r="L827" s="41"/>
    </row>
    <row r="828">
      <c r="D828" s="101"/>
      <c r="F828" s="102"/>
      <c r="H828" s="105"/>
      <c r="L828" s="41"/>
    </row>
    <row r="829">
      <c r="D829" s="101"/>
      <c r="F829" s="102"/>
      <c r="H829" s="105"/>
      <c r="L829" s="41"/>
    </row>
    <row r="830">
      <c r="D830" s="101"/>
      <c r="F830" s="102"/>
      <c r="H830" s="105"/>
      <c r="L830" s="41"/>
    </row>
    <row r="831">
      <c r="D831" s="101"/>
      <c r="F831" s="102"/>
      <c r="H831" s="105"/>
      <c r="L831" s="41"/>
    </row>
    <row r="832">
      <c r="D832" s="101"/>
      <c r="F832" s="102"/>
      <c r="H832" s="105"/>
      <c r="L832" s="41"/>
    </row>
    <row r="833">
      <c r="D833" s="101"/>
      <c r="F833" s="102"/>
      <c r="H833" s="105"/>
      <c r="L833" s="41"/>
    </row>
    <row r="834">
      <c r="D834" s="101"/>
      <c r="F834" s="102"/>
      <c r="H834" s="105"/>
      <c r="L834" s="41"/>
    </row>
    <row r="835">
      <c r="D835" s="101"/>
      <c r="F835" s="102"/>
      <c r="H835" s="105"/>
      <c r="L835" s="41"/>
    </row>
    <row r="836">
      <c r="D836" s="101"/>
      <c r="F836" s="102"/>
      <c r="H836" s="105"/>
      <c r="L836" s="41"/>
    </row>
    <row r="837">
      <c r="D837" s="101"/>
      <c r="F837" s="102"/>
      <c r="H837" s="105"/>
      <c r="L837" s="41"/>
    </row>
    <row r="838">
      <c r="D838" s="101"/>
      <c r="F838" s="102"/>
      <c r="H838" s="105"/>
      <c r="L838" s="41"/>
    </row>
    <row r="839">
      <c r="D839" s="101"/>
      <c r="F839" s="102"/>
      <c r="H839" s="105"/>
      <c r="L839" s="41"/>
    </row>
    <row r="840">
      <c r="D840" s="101"/>
      <c r="F840" s="102"/>
      <c r="H840" s="105"/>
      <c r="L840" s="41"/>
    </row>
    <row r="841">
      <c r="D841" s="101"/>
      <c r="F841" s="102"/>
      <c r="H841" s="105"/>
      <c r="L841" s="41"/>
    </row>
    <row r="842">
      <c r="D842" s="101"/>
      <c r="F842" s="102"/>
      <c r="H842" s="105"/>
      <c r="L842" s="41"/>
    </row>
    <row r="843">
      <c r="D843" s="101"/>
      <c r="F843" s="102"/>
      <c r="H843" s="105"/>
      <c r="L843" s="41"/>
    </row>
    <row r="844">
      <c r="D844" s="101"/>
      <c r="F844" s="102"/>
      <c r="H844" s="105"/>
      <c r="L844" s="41"/>
    </row>
    <row r="845">
      <c r="D845" s="101"/>
      <c r="F845" s="102"/>
      <c r="H845" s="105"/>
      <c r="L845" s="41"/>
    </row>
    <row r="846">
      <c r="D846" s="101"/>
      <c r="F846" s="102"/>
      <c r="H846" s="105"/>
      <c r="L846" s="41"/>
    </row>
    <row r="847">
      <c r="D847" s="101"/>
      <c r="F847" s="102"/>
      <c r="H847" s="105"/>
      <c r="L847" s="41"/>
    </row>
    <row r="848">
      <c r="D848" s="101"/>
      <c r="F848" s="102"/>
      <c r="H848" s="105"/>
      <c r="L848" s="41"/>
    </row>
    <row r="849">
      <c r="D849" s="101"/>
      <c r="F849" s="102"/>
      <c r="H849" s="105"/>
      <c r="L849" s="41"/>
    </row>
    <row r="850">
      <c r="D850" s="101"/>
      <c r="F850" s="102"/>
      <c r="H850" s="105"/>
      <c r="L850" s="41"/>
    </row>
    <row r="851">
      <c r="D851" s="101"/>
      <c r="F851" s="102"/>
      <c r="H851" s="105"/>
      <c r="L851" s="41"/>
    </row>
    <row r="852">
      <c r="D852" s="101"/>
      <c r="F852" s="102"/>
      <c r="H852" s="105"/>
      <c r="L852" s="41"/>
    </row>
    <row r="853">
      <c r="D853" s="101"/>
      <c r="F853" s="102"/>
      <c r="H853" s="105"/>
      <c r="L853" s="41"/>
    </row>
    <row r="854">
      <c r="D854" s="101"/>
      <c r="F854" s="102"/>
      <c r="H854" s="105"/>
      <c r="L854" s="41"/>
    </row>
    <row r="855">
      <c r="D855" s="101"/>
      <c r="F855" s="102"/>
      <c r="H855" s="105"/>
      <c r="L855" s="41"/>
    </row>
    <row r="856">
      <c r="D856" s="101"/>
      <c r="F856" s="102"/>
      <c r="H856" s="105"/>
      <c r="L856" s="41"/>
    </row>
    <row r="857">
      <c r="D857" s="101"/>
      <c r="F857" s="102"/>
      <c r="H857" s="105"/>
      <c r="L857" s="41"/>
    </row>
    <row r="858">
      <c r="D858" s="101"/>
      <c r="F858" s="102"/>
      <c r="H858" s="105"/>
      <c r="L858" s="41"/>
    </row>
    <row r="859">
      <c r="D859" s="101"/>
      <c r="F859" s="102"/>
      <c r="H859" s="105"/>
      <c r="L859" s="41"/>
    </row>
    <row r="860">
      <c r="D860" s="101"/>
      <c r="F860" s="102"/>
      <c r="H860" s="105"/>
      <c r="L860" s="41"/>
    </row>
    <row r="861">
      <c r="D861" s="101"/>
      <c r="F861" s="102"/>
      <c r="H861" s="105"/>
      <c r="L861" s="41"/>
    </row>
    <row r="862">
      <c r="D862" s="101"/>
      <c r="F862" s="102"/>
      <c r="H862" s="105"/>
      <c r="L862" s="41"/>
    </row>
    <row r="863">
      <c r="D863" s="101"/>
      <c r="F863" s="102"/>
      <c r="H863" s="105"/>
      <c r="L863" s="41"/>
    </row>
    <row r="864">
      <c r="D864" s="101"/>
      <c r="F864" s="102"/>
      <c r="H864" s="105"/>
      <c r="L864" s="41"/>
    </row>
    <row r="865">
      <c r="D865" s="101"/>
      <c r="F865" s="102"/>
      <c r="H865" s="105"/>
      <c r="L865" s="41"/>
    </row>
    <row r="866">
      <c r="D866" s="101"/>
      <c r="F866" s="102"/>
      <c r="H866" s="105"/>
      <c r="L866" s="41"/>
    </row>
    <row r="867">
      <c r="D867" s="101"/>
      <c r="F867" s="102"/>
      <c r="H867" s="105"/>
      <c r="L867" s="41"/>
    </row>
    <row r="868">
      <c r="D868" s="101"/>
      <c r="F868" s="102"/>
      <c r="H868" s="105"/>
      <c r="L868" s="41"/>
    </row>
    <row r="869">
      <c r="D869" s="101"/>
      <c r="F869" s="102"/>
      <c r="H869" s="105"/>
      <c r="L869" s="41"/>
    </row>
    <row r="870">
      <c r="D870" s="101"/>
      <c r="F870" s="102"/>
      <c r="H870" s="105"/>
      <c r="L870" s="41"/>
    </row>
    <row r="871">
      <c r="D871" s="101"/>
      <c r="F871" s="102"/>
      <c r="H871" s="105"/>
      <c r="L871" s="41"/>
    </row>
    <row r="872">
      <c r="D872" s="101"/>
      <c r="F872" s="102"/>
      <c r="H872" s="105"/>
      <c r="L872" s="41"/>
    </row>
    <row r="873">
      <c r="D873" s="101"/>
      <c r="F873" s="102"/>
      <c r="H873" s="105"/>
      <c r="L873" s="41"/>
    </row>
    <row r="874">
      <c r="D874" s="101"/>
      <c r="F874" s="102"/>
      <c r="H874" s="105"/>
      <c r="L874" s="41"/>
    </row>
    <row r="875">
      <c r="D875" s="101"/>
      <c r="F875" s="102"/>
      <c r="H875" s="105"/>
      <c r="L875" s="41"/>
    </row>
    <row r="876">
      <c r="D876" s="101"/>
      <c r="F876" s="102"/>
      <c r="H876" s="105"/>
      <c r="L876" s="41"/>
    </row>
    <row r="877">
      <c r="D877" s="101"/>
      <c r="F877" s="102"/>
      <c r="H877" s="105"/>
      <c r="L877" s="41"/>
    </row>
    <row r="878">
      <c r="D878" s="101"/>
      <c r="F878" s="102"/>
      <c r="H878" s="105"/>
      <c r="L878" s="41"/>
    </row>
    <row r="879">
      <c r="D879" s="101"/>
      <c r="F879" s="102"/>
      <c r="H879" s="105"/>
      <c r="L879" s="41"/>
    </row>
    <row r="880">
      <c r="D880" s="101"/>
      <c r="F880" s="102"/>
      <c r="H880" s="105"/>
      <c r="L880" s="41"/>
    </row>
    <row r="881">
      <c r="D881" s="101"/>
      <c r="F881" s="102"/>
      <c r="H881" s="105"/>
      <c r="L881" s="41"/>
    </row>
    <row r="882">
      <c r="D882" s="101"/>
      <c r="F882" s="102"/>
      <c r="H882" s="105"/>
      <c r="L882" s="41"/>
    </row>
    <row r="883">
      <c r="D883" s="101"/>
      <c r="F883" s="102"/>
      <c r="H883" s="105"/>
      <c r="L883" s="41"/>
    </row>
    <row r="884">
      <c r="D884" s="101"/>
      <c r="F884" s="102"/>
      <c r="H884" s="105"/>
      <c r="L884" s="41"/>
    </row>
    <row r="885">
      <c r="D885" s="101"/>
      <c r="F885" s="102"/>
      <c r="H885" s="105"/>
      <c r="L885" s="41"/>
    </row>
    <row r="886">
      <c r="D886" s="101"/>
      <c r="F886" s="102"/>
      <c r="H886" s="105"/>
      <c r="L886" s="41"/>
    </row>
    <row r="887">
      <c r="D887" s="101"/>
      <c r="F887" s="102"/>
      <c r="H887" s="105"/>
      <c r="L887" s="41"/>
    </row>
    <row r="888">
      <c r="D888" s="101"/>
      <c r="F888" s="102"/>
      <c r="H888" s="105"/>
      <c r="L888" s="41"/>
    </row>
    <row r="889">
      <c r="D889" s="101"/>
      <c r="F889" s="102"/>
      <c r="H889" s="105"/>
      <c r="L889" s="41"/>
    </row>
    <row r="890">
      <c r="D890" s="101"/>
      <c r="F890" s="102"/>
      <c r="H890" s="105"/>
      <c r="L890" s="41"/>
    </row>
    <row r="891">
      <c r="D891" s="101"/>
      <c r="F891" s="102"/>
      <c r="H891" s="105"/>
      <c r="L891" s="41"/>
    </row>
    <row r="892">
      <c r="D892" s="101"/>
      <c r="F892" s="102"/>
      <c r="H892" s="105"/>
      <c r="L892" s="41"/>
    </row>
    <row r="893">
      <c r="D893" s="101"/>
      <c r="F893" s="102"/>
      <c r="H893" s="105"/>
      <c r="L893" s="41"/>
    </row>
    <row r="894">
      <c r="D894" s="101"/>
      <c r="F894" s="102"/>
      <c r="H894" s="105"/>
      <c r="L894" s="41"/>
    </row>
    <row r="895">
      <c r="D895" s="101"/>
      <c r="F895" s="102"/>
      <c r="H895" s="105"/>
      <c r="L895" s="41"/>
    </row>
    <row r="896">
      <c r="D896" s="101"/>
      <c r="F896" s="102"/>
      <c r="H896" s="105"/>
      <c r="L896" s="41"/>
    </row>
    <row r="897">
      <c r="D897" s="101"/>
      <c r="F897" s="102"/>
      <c r="H897" s="105"/>
      <c r="L897" s="41"/>
    </row>
    <row r="898">
      <c r="D898" s="101"/>
      <c r="F898" s="102"/>
      <c r="H898" s="105"/>
      <c r="L898" s="41"/>
    </row>
    <row r="899">
      <c r="D899" s="101"/>
      <c r="F899" s="102"/>
      <c r="H899" s="105"/>
      <c r="L899" s="41"/>
    </row>
    <row r="900">
      <c r="D900" s="101"/>
      <c r="F900" s="102"/>
      <c r="H900" s="105"/>
      <c r="L900" s="41"/>
    </row>
    <row r="901">
      <c r="D901" s="101"/>
      <c r="F901" s="102"/>
      <c r="H901" s="105"/>
      <c r="L901" s="41"/>
    </row>
    <row r="902">
      <c r="D902" s="101"/>
      <c r="F902" s="102"/>
      <c r="H902" s="105"/>
      <c r="L902" s="41"/>
    </row>
    <row r="903">
      <c r="D903" s="101"/>
      <c r="F903" s="102"/>
      <c r="H903" s="105"/>
      <c r="L903" s="41"/>
    </row>
    <row r="904">
      <c r="D904" s="101"/>
      <c r="F904" s="102"/>
      <c r="H904" s="105"/>
      <c r="L904" s="41"/>
    </row>
    <row r="905">
      <c r="D905" s="101"/>
      <c r="F905" s="102"/>
      <c r="H905" s="105"/>
      <c r="L905" s="41"/>
    </row>
    <row r="906">
      <c r="D906" s="101"/>
      <c r="F906" s="102"/>
      <c r="H906" s="105"/>
      <c r="L906" s="41"/>
    </row>
    <row r="907">
      <c r="D907" s="101"/>
      <c r="F907" s="102"/>
      <c r="H907" s="105"/>
      <c r="L907" s="41"/>
    </row>
    <row r="908">
      <c r="D908" s="101"/>
      <c r="F908" s="102"/>
      <c r="H908" s="105"/>
      <c r="L908" s="41"/>
    </row>
    <row r="909">
      <c r="D909" s="101"/>
      <c r="F909" s="102"/>
      <c r="H909" s="105"/>
      <c r="L909" s="41"/>
    </row>
    <row r="910">
      <c r="D910" s="101"/>
      <c r="F910" s="102"/>
      <c r="H910" s="105"/>
      <c r="L910" s="41"/>
    </row>
    <row r="911">
      <c r="D911" s="101"/>
      <c r="F911" s="102"/>
      <c r="H911" s="105"/>
      <c r="L911" s="41"/>
    </row>
    <row r="912">
      <c r="D912" s="101"/>
      <c r="F912" s="102"/>
      <c r="H912" s="105"/>
      <c r="L912" s="41"/>
    </row>
    <row r="913">
      <c r="D913" s="101"/>
      <c r="F913" s="102"/>
      <c r="H913" s="105"/>
      <c r="L913" s="41"/>
    </row>
    <row r="914">
      <c r="D914" s="101"/>
      <c r="F914" s="102"/>
      <c r="H914" s="105"/>
      <c r="L914" s="41"/>
    </row>
    <row r="915">
      <c r="D915" s="101"/>
      <c r="F915" s="102"/>
      <c r="H915" s="105"/>
      <c r="L915" s="41"/>
    </row>
    <row r="916">
      <c r="D916" s="101"/>
      <c r="F916" s="102"/>
      <c r="H916" s="105"/>
      <c r="L916" s="41"/>
    </row>
    <row r="917">
      <c r="D917" s="101"/>
      <c r="F917" s="102"/>
      <c r="H917" s="105"/>
      <c r="L917" s="41"/>
    </row>
    <row r="918">
      <c r="D918" s="101"/>
      <c r="F918" s="102"/>
      <c r="H918" s="105"/>
      <c r="L918" s="41"/>
    </row>
    <row r="919">
      <c r="D919" s="101"/>
      <c r="F919" s="102"/>
      <c r="H919" s="105"/>
      <c r="L919" s="41"/>
    </row>
    <row r="920">
      <c r="D920" s="101"/>
      <c r="F920" s="102"/>
      <c r="H920" s="105"/>
      <c r="L920" s="41"/>
    </row>
    <row r="921">
      <c r="D921" s="101"/>
      <c r="F921" s="102"/>
      <c r="H921" s="105"/>
      <c r="L921" s="41"/>
    </row>
    <row r="922">
      <c r="D922" s="101"/>
      <c r="F922" s="102"/>
      <c r="H922" s="105"/>
      <c r="L922" s="41"/>
    </row>
    <row r="923">
      <c r="D923" s="101"/>
      <c r="F923" s="102"/>
      <c r="H923" s="105"/>
      <c r="L923" s="41"/>
    </row>
    <row r="924">
      <c r="D924" s="101"/>
      <c r="F924" s="102"/>
      <c r="H924" s="105"/>
      <c r="L924" s="41"/>
    </row>
    <row r="925">
      <c r="D925" s="101"/>
      <c r="F925" s="102"/>
      <c r="H925" s="105"/>
      <c r="L925" s="41"/>
    </row>
    <row r="926">
      <c r="D926" s="101"/>
      <c r="F926" s="102"/>
      <c r="H926" s="105"/>
      <c r="L926" s="41"/>
    </row>
    <row r="927">
      <c r="D927" s="101"/>
      <c r="F927" s="102"/>
      <c r="H927" s="105"/>
      <c r="L927" s="41"/>
    </row>
    <row r="928">
      <c r="D928" s="101"/>
      <c r="F928" s="102"/>
      <c r="H928" s="105"/>
      <c r="L928" s="41"/>
    </row>
    <row r="929">
      <c r="D929" s="101"/>
      <c r="F929" s="102"/>
      <c r="H929" s="105"/>
      <c r="L929" s="41"/>
    </row>
    <row r="930">
      <c r="D930" s="101"/>
      <c r="F930" s="102"/>
      <c r="H930" s="105"/>
      <c r="L930" s="41"/>
    </row>
    <row r="931">
      <c r="D931" s="101"/>
      <c r="F931" s="102"/>
      <c r="H931" s="105"/>
      <c r="L931" s="41"/>
    </row>
    <row r="932">
      <c r="D932" s="101"/>
      <c r="F932" s="102"/>
      <c r="H932" s="105"/>
      <c r="L932" s="41"/>
    </row>
    <row r="933">
      <c r="D933" s="101"/>
      <c r="F933" s="102"/>
      <c r="H933" s="105"/>
      <c r="L933" s="41"/>
    </row>
    <row r="934">
      <c r="D934" s="101"/>
      <c r="F934" s="102"/>
      <c r="H934" s="105"/>
      <c r="L934" s="41"/>
    </row>
    <row r="935">
      <c r="D935" s="101"/>
      <c r="F935" s="102"/>
      <c r="H935" s="105"/>
      <c r="L935" s="41"/>
    </row>
    <row r="936">
      <c r="D936" s="101"/>
      <c r="F936" s="102"/>
      <c r="H936" s="105"/>
      <c r="L936" s="41"/>
    </row>
    <row r="937">
      <c r="D937" s="101"/>
      <c r="F937" s="102"/>
      <c r="H937" s="105"/>
      <c r="L937" s="41"/>
    </row>
    <row r="938">
      <c r="D938" s="101"/>
      <c r="F938" s="102"/>
      <c r="H938" s="105"/>
      <c r="L938" s="41"/>
    </row>
    <row r="939">
      <c r="D939" s="101"/>
      <c r="F939" s="102"/>
      <c r="H939" s="105"/>
      <c r="L939" s="41"/>
    </row>
    <row r="940">
      <c r="D940" s="101"/>
      <c r="F940" s="102"/>
      <c r="H940" s="105"/>
      <c r="L940" s="41"/>
    </row>
    <row r="941">
      <c r="D941" s="101"/>
      <c r="F941" s="102"/>
      <c r="H941" s="105"/>
      <c r="L941" s="41"/>
    </row>
    <row r="942">
      <c r="D942" s="101"/>
      <c r="F942" s="102"/>
      <c r="H942" s="105"/>
      <c r="L942" s="41"/>
    </row>
    <row r="943">
      <c r="D943" s="101"/>
      <c r="F943" s="102"/>
      <c r="H943" s="105"/>
      <c r="L943" s="41"/>
    </row>
    <row r="944">
      <c r="D944" s="101"/>
      <c r="F944" s="102"/>
      <c r="H944" s="105"/>
      <c r="L944" s="41"/>
    </row>
    <row r="945">
      <c r="D945" s="101"/>
      <c r="F945" s="102"/>
      <c r="H945" s="105"/>
      <c r="L945" s="41"/>
    </row>
    <row r="946">
      <c r="D946" s="101"/>
      <c r="F946" s="102"/>
      <c r="H946" s="105"/>
      <c r="L946" s="41"/>
    </row>
    <row r="947">
      <c r="D947" s="101"/>
      <c r="F947" s="102"/>
      <c r="H947" s="105"/>
      <c r="L947" s="41"/>
    </row>
    <row r="948">
      <c r="D948" s="101"/>
      <c r="F948" s="102"/>
      <c r="H948" s="105"/>
      <c r="L948" s="41"/>
    </row>
    <row r="949">
      <c r="D949" s="101"/>
      <c r="F949" s="102"/>
      <c r="H949" s="105"/>
      <c r="L949" s="41"/>
    </row>
    <row r="950">
      <c r="D950" s="101"/>
      <c r="F950" s="102"/>
      <c r="H950" s="105"/>
      <c r="L950" s="41"/>
    </row>
    <row r="951">
      <c r="D951" s="101"/>
      <c r="F951" s="102"/>
      <c r="H951" s="105"/>
      <c r="L951" s="41"/>
    </row>
    <row r="952">
      <c r="D952" s="101"/>
      <c r="F952" s="102"/>
      <c r="H952" s="105"/>
      <c r="L952" s="41"/>
    </row>
    <row r="953">
      <c r="D953" s="101"/>
      <c r="F953" s="102"/>
      <c r="H953" s="105"/>
      <c r="L953" s="41"/>
    </row>
    <row r="954">
      <c r="D954" s="101"/>
      <c r="F954" s="102"/>
      <c r="H954" s="105"/>
      <c r="L954" s="41"/>
    </row>
    <row r="955">
      <c r="D955" s="101"/>
      <c r="F955" s="102"/>
      <c r="H955" s="105"/>
      <c r="L955" s="41"/>
    </row>
    <row r="956">
      <c r="D956" s="101"/>
      <c r="F956" s="102"/>
      <c r="H956" s="105"/>
      <c r="L956" s="41"/>
    </row>
    <row r="957">
      <c r="D957" s="101"/>
      <c r="F957" s="102"/>
      <c r="H957" s="105"/>
      <c r="L957" s="41"/>
    </row>
    <row r="958">
      <c r="D958" s="101"/>
      <c r="F958" s="102"/>
      <c r="H958" s="105"/>
      <c r="L958" s="41"/>
    </row>
    <row r="959">
      <c r="D959" s="101"/>
      <c r="F959" s="102"/>
      <c r="H959" s="105"/>
      <c r="L959" s="41"/>
    </row>
    <row r="960">
      <c r="D960" s="101"/>
      <c r="F960" s="102"/>
      <c r="H960" s="105"/>
      <c r="L960" s="41"/>
    </row>
    <row r="961">
      <c r="D961" s="101"/>
      <c r="F961" s="102"/>
      <c r="H961" s="105"/>
      <c r="L961" s="41"/>
    </row>
    <row r="962">
      <c r="D962" s="101"/>
      <c r="F962" s="102"/>
      <c r="H962" s="105"/>
      <c r="L962" s="41"/>
    </row>
    <row r="963">
      <c r="D963" s="101"/>
      <c r="F963" s="102"/>
      <c r="H963" s="105"/>
      <c r="L963" s="41"/>
    </row>
    <row r="964">
      <c r="D964" s="101"/>
      <c r="F964" s="102"/>
      <c r="H964" s="105"/>
      <c r="L964" s="41"/>
    </row>
    <row r="965">
      <c r="D965" s="101"/>
      <c r="F965" s="102"/>
      <c r="H965" s="105"/>
      <c r="L965" s="41"/>
    </row>
    <row r="966">
      <c r="D966" s="101"/>
      <c r="F966" s="102"/>
      <c r="H966" s="105"/>
      <c r="L966" s="41"/>
    </row>
    <row r="967">
      <c r="D967" s="101"/>
      <c r="F967" s="102"/>
      <c r="H967" s="105"/>
      <c r="L967" s="41"/>
    </row>
    <row r="968">
      <c r="D968" s="101"/>
      <c r="F968" s="102"/>
      <c r="H968" s="105"/>
      <c r="L968" s="41"/>
    </row>
    <row r="969">
      <c r="D969" s="101"/>
      <c r="F969" s="102"/>
      <c r="H969" s="105"/>
      <c r="L969" s="41"/>
    </row>
    <row r="970">
      <c r="D970" s="101"/>
      <c r="F970" s="102"/>
      <c r="H970" s="105"/>
      <c r="L970" s="41"/>
    </row>
    <row r="971">
      <c r="D971" s="101"/>
      <c r="F971" s="102"/>
      <c r="H971" s="105"/>
      <c r="L971" s="41"/>
    </row>
    <row r="972">
      <c r="D972" s="101"/>
      <c r="F972" s="102"/>
      <c r="H972" s="105"/>
      <c r="L972" s="41"/>
    </row>
    <row r="973">
      <c r="D973" s="101"/>
      <c r="F973" s="102"/>
      <c r="H973" s="105"/>
      <c r="L973" s="41"/>
    </row>
    <row r="974">
      <c r="D974" s="101"/>
      <c r="F974" s="102"/>
      <c r="H974" s="105"/>
      <c r="L974" s="41"/>
    </row>
    <row r="975">
      <c r="D975" s="101"/>
      <c r="F975" s="102"/>
      <c r="H975" s="105"/>
      <c r="L975" s="41"/>
    </row>
    <row r="976">
      <c r="D976" s="101"/>
      <c r="F976" s="102"/>
      <c r="H976" s="105"/>
      <c r="L976" s="41"/>
    </row>
    <row r="977">
      <c r="D977" s="101"/>
      <c r="F977" s="102"/>
      <c r="H977" s="105"/>
      <c r="L977" s="41"/>
    </row>
    <row r="978">
      <c r="D978" s="101"/>
      <c r="F978" s="102"/>
      <c r="H978" s="105"/>
      <c r="L978" s="41"/>
    </row>
    <row r="979">
      <c r="D979" s="101"/>
      <c r="F979" s="102"/>
      <c r="H979" s="105"/>
      <c r="L979" s="41"/>
    </row>
    <row r="980">
      <c r="D980" s="101"/>
      <c r="F980" s="102"/>
      <c r="H980" s="105"/>
      <c r="L980" s="41"/>
    </row>
    <row r="981">
      <c r="D981" s="101"/>
      <c r="F981" s="102"/>
      <c r="H981" s="105"/>
      <c r="L981" s="41"/>
    </row>
    <row r="982">
      <c r="D982" s="101"/>
      <c r="F982" s="102"/>
      <c r="H982" s="105"/>
      <c r="L982" s="41"/>
    </row>
    <row r="983">
      <c r="D983" s="101"/>
      <c r="F983" s="102"/>
      <c r="H983" s="105"/>
      <c r="L983" s="41"/>
    </row>
    <row r="984">
      <c r="D984" s="101"/>
      <c r="F984" s="102"/>
      <c r="H984" s="105"/>
      <c r="L984" s="41"/>
    </row>
    <row r="985">
      <c r="D985" s="101"/>
      <c r="F985" s="102"/>
      <c r="H985" s="105"/>
      <c r="L985" s="41"/>
    </row>
    <row r="986">
      <c r="D986" s="101"/>
      <c r="F986" s="102"/>
      <c r="H986" s="105"/>
      <c r="L986" s="41"/>
    </row>
    <row r="987">
      <c r="D987" s="101"/>
      <c r="F987" s="102"/>
      <c r="H987" s="105"/>
      <c r="L987" s="41"/>
    </row>
    <row r="988">
      <c r="D988" s="101"/>
      <c r="F988" s="102"/>
      <c r="H988" s="105"/>
      <c r="L988" s="41"/>
    </row>
    <row r="989">
      <c r="D989" s="101"/>
      <c r="F989" s="102"/>
      <c r="H989" s="105"/>
      <c r="L989" s="41"/>
    </row>
    <row r="990">
      <c r="D990" s="101"/>
      <c r="F990" s="102"/>
      <c r="H990" s="105"/>
      <c r="L990" s="41"/>
    </row>
    <row r="991">
      <c r="D991" s="101"/>
      <c r="F991" s="102"/>
      <c r="H991" s="105"/>
      <c r="L991" s="41"/>
    </row>
    <row r="992">
      <c r="D992" s="101"/>
      <c r="F992" s="102"/>
      <c r="H992" s="105"/>
      <c r="L992" s="41"/>
    </row>
    <row r="993">
      <c r="D993" s="101"/>
      <c r="F993" s="102"/>
      <c r="H993" s="105"/>
      <c r="L993" s="41"/>
    </row>
    <row r="994">
      <c r="D994" s="101"/>
      <c r="F994" s="102"/>
      <c r="H994" s="105"/>
      <c r="L994" s="41"/>
    </row>
    <row r="995">
      <c r="D995" s="101"/>
      <c r="F995" s="102"/>
      <c r="H995" s="105"/>
      <c r="L995" s="41"/>
    </row>
    <row r="996">
      <c r="D996" s="101"/>
      <c r="F996" s="102"/>
      <c r="H996" s="105"/>
      <c r="L996" s="41"/>
    </row>
    <row r="997">
      <c r="D997" s="101"/>
      <c r="F997" s="102"/>
      <c r="H997" s="105"/>
      <c r="L997" s="41"/>
    </row>
    <row r="998">
      <c r="D998" s="101"/>
      <c r="F998" s="102"/>
      <c r="H998" s="105"/>
      <c r="L998" s="41"/>
    </row>
    <row r="999">
      <c r="D999" s="101"/>
      <c r="F999" s="102"/>
      <c r="H999" s="105"/>
      <c r="L999" s="41"/>
    </row>
    <row r="1000">
      <c r="D1000" s="101"/>
      <c r="F1000" s="102"/>
      <c r="H1000" s="105"/>
      <c r="L1000" s="41"/>
    </row>
    <row r="1001">
      <c r="D1001" s="101"/>
      <c r="F1001" s="102"/>
      <c r="H1001" s="105"/>
      <c r="L1001" s="41"/>
    </row>
    <row r="1002">
      <c r="D1002" s="101"/>
      <c r="F1002" s="102"/>
      <c r="H1002" s="105"/>
      <c r="L1002" s="41"/>
    </row>
    <row r="1003">
      <c r="D1003" s="101"/>
      <c r="F1003" s="102"/>
      <c r="H1003" s="105"/>
      <c r="L1003" s="41"/>
    </row>
    <row r="1004">
      <c r="D1004" s="101"/>
      <c r="F1004" s="102"/>
      <c r="H1004" s="105"/>
      <c r="L1004" s="41"/>
    </row>
    <row r="1005">
      <c r="D1005" s="101"/>
      <c r="F1005" s="102"/>
      <c r="H1005" s="105"/>
      <c r="L1005" s="41"/>
    </row>
  </sheetData>
  <mergeCells count="9">
    <mergeCell ref="S6:U6"/>
    <mergeCell ref="AB6:AD6"/>
    <mergeCell ref="A1:C5"/>
    <mergeCell ref="D1:E1"/>
    <mergeCell ref="D2:E2"/>
    <mergeCell ref="D3:E3"/>
    <mergeCell ref="D4:E4"/>
    <mergeCell ref="D5:E5"/>
    <mergeCell ref="P6:Q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24.57"/>
    <col customWidth="1" min="3" max="3" width="14.71"/>
    <col customWidth="1" min="4" max="4" width="9.14"/>
    <col customWidth="1" min="5" max="5" width="10.29"/>
    <col customWidth="1" min="6" max="6" width="16.14"/>
    <col customWidth="1" min="7" max="8" width="14.71"/>
    <col customWidth="1" min="9" max="9" width="7.29"/>
    <col customWidth="1" hidden="1" min="10" max="11" width="7.29"/>
    <col customWidth="1" min="12" max="12" width="12.0"/>
    <col customWidth="1" hidden="1" min="13" max="14" width="7.29"/>
    <col customWidth="1" min="15" max="15" width="16.14"/>
    <col customWidth="1" min="16" max="16" width="10.43"/>
    <col customWidth="1" min="17" max="17" width="10.0"/>
    <col customWidth="1" min="19" max="19" width="16.29"/>
    <col customWidth="1" min="20" max="20" width="10.0"/>
    <col customWidth="1" min="21" max="21" width="10.57"/>
    <col customWidth="1" min="22" max="28" width="17.57"/>
  </cols>
  <sheetData>
    <row r="1">
      <c r="A1" s="36"/>
      <c r="D1" s="37" t="s">
        <v>56</v>
      </c>
      <c r="F1" s="38" t="s">
        <v>57</v>
      </c>
      <c r="G1" s="39"/>
      <c r="H1" s="40"/>
      <c r="L1" s="41"/>
      <c r="P1" s="39"/>
      <c r="Q1" s="39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>
      <c r="D2" s="43" t="s">
        <v>58</v>
      </c>
      <c r="F2" s="106" t="s">
        <v>90</v>
      </c>
      <c r="G2" s="39"/>
      <c r="H2" s="40"/>
      <c r="I2" s="44"/>
      <c r="J2" s="44"/>
      <c r="K2" s="44"/>
      <c r="L2" s="45"/>
      <c r="M2" s="44"/>
      <c r="N2" s="44"/>
      <c r="O2" s="44"/>
      <c r="P2" s="39"/>
      <c r="Q2" s="39"/>
      <c r="R2" s="46"/>
      <c r="S2" s="46"/>
      <c r="T2" s="47"/>
      <c r="U2" s="48"/>
      <c r="V2" s="46"/>
      <c r="W2" s="46"/>
      <c r="X2" s="46"/>
      <c r="Y2" s="46"/>
      <c r="Z2" s="46"/>
      <c r="AA2" s="46"/>
      <c r="AB2" s="46"/>
      <c r="AC2" s="47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>
      <c r="D3" s="43" t="s">
        <v>60</v>
      </c>
      <c r="F3" s="38" t="s">
        <v>61</v>
      </c>
      <c r="G3" s="49"/>
      <c r="H3" s="50"/>
      <c r="I3" s="44"/>
      <c r="J3" s="44"/>
      <c r="K3" s="44"/>
      <c r="L3" s="45"/>
      <c r="M3" s="44"/>
      <c r="N3" s="44"/>
      <c r="O3" s="44"/>
      <c r="P3" s="49"/>
      <c r="Q3" s="49"/>
      <c r="R3" s="51"/>
      <c r="S3" s="46"/>
      <c r="T3" s="47"/>
      <c r="U3" s="48"/>
      <c r="V3" s="46"/>
      <c r="W3" s="46"/>
      <c r="X3" s="46"/>
      <c r="Y3" s="46"/>
      <c r="Z3" s="46"/>
      <c r="AA3" s="46"/>
      <c r="AB3" s="46"/>
      <c r="AC3" s="47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</row>
    <row r="4">
      <c r="D4" s="43" t="s">
        <v>62</v>
      </c>
      <c r="F4" s="38" t="s">
        <v>1</v>
      </c>
      <c r="G4" s="49"/>
      <c r="H4" s="50"/>
      <c r="I4" s="44"/>
      <c r="J4" s="44"/>
      <c r="K4" s="44"/>
      <c r="L4" s="45"/>
      <c r="M4" s="44"/>
      <c r="N4" s="44"/>
      <c r="O4" s="44"/>
      <c r="P4" s="49"/>
      <c r="Q4" s="49"/>
      <c r="R4" s="51"/>
      <c r="S4" s="46" t="s">
        <v>63</v>
      </c>
      <c r="T4" s="47"/>
      <c r="U4" s="48"/>
      <c r="V4" s="46"/>
      <c r="W4" s="46"/>
      <c r="X4" s="46"/>
      <c r="Y4" s="46"/>
      <c r="Z4" s="46"/>
      <c r="AA4" s="46"/>
      <c r="AB4" s="46"/>
      <c r="AC4" s="47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>
      <c r="D5" s="52" t="s">
        <v>64</v>
      </c>
      <c r="F5" s="53" t="s">
        <v>65</v>
      </c>
      <c r="G5" s="54"/>
      <c r="H5" s="55"/>
      <c r="I5" s="54"/>
      <c r="J5" s="56"/>
      <c r="K5" s="56"/>
      <c r="L5" s="57"/>
      <c r="M5" s="56"/>
      <c r="N5" s="56"/>
      <c r="O5" s="56"/>
      <c r="P5" s="58"/>
      <c r="Q5" s="58"/>
      <c r="R5" s="51"/>
      <c r="S5" s="59"/>
      <c r="T5" s="37"/>
      <c r="U5" s="37"/>
      <c r="V5" s="59"/>
      <c r="W5" s="59"/>
      <c r="X5" s="59"/>
      <c r="Y5" s="59"/>
      <c r="Z5" s="59"/>
      <c r="AA5" s="59"/>
      <c r="AB5" s="59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</row>
    <row r="6">
      <c r="A6" s="54"/>
      <c r="B6" s="54"/>
      <c r="C6" s="54"/>
      <c r="D6" s="60"/>
      <c r="E6" s="58"/>
      <c r="F6" s="61"/>
      <c r="G6" s="54"/>
      <c r="H6" s="55"/>
      <c r="I6" s="54"/>
      <c r="J6" s="56"/>
      <c r="K6" s="56"/>
      <c r="L6" s="57"/>
      <c r="M6" s="56"/>
      <c r="N6" s="56"/>
      <c r="O6" s="56"/>
      <c r="P6" s="58" t="s">
        <v>66</v>
      </c>
      <c r="R6" s="51"/>
      <c r="S6" s="58" t="s">
        <v>67</v>
      </c>
      <c r="V6" s="58"/>
      <c r="W6" s="58"/>
      <c r="X6" s="58"/>
      <c r="Y6" s="58"/>
      <c r="Z6" s="58"/>
      <c r="AA6" s="58"/>
      <c r="AB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</row>
    <row r="7">
      <c r="A7" s="62" t="s">
        <v>2</v>
      </c>
      <c r="B7" s="58" t="s">
        <v>3</v>
      </c>
      <c r="C7" s="58" t="s">
        <v>4</v>
      </c>
      <c r="D7" s="52" t="s">
        <v>5</v>
      </c>
      <c r="E7" s="58" t="s">
        <v>6</v>
      </c>
      <c r="F7" s="63" t="s">
        <v>68</v>
      </c>
      <c r="G7" s="58" t="s">
        <v>69</v>
      </c>
      <c r="H7" s="64" t="s">
        <v>70</v>
      </c>
      <c r="I7" s="54" t="s">
        <v>10</v>
      </c>
      <c r="J7" s="56" t="s">
        <v>11</v>
      </c>
      <c r="K7" s="56" t="s">
        <v>12</v>
      </c>
      <c r="L7" s="57" t="s">
        <v>71</v>
      </c>
      <c r="M7" s="56" t="s">
        <v>11</v>
      </c>
      <c r="N7" s="56" t="s">
        <v>12</v>
      </c>
      <c r="O7" s="56" t="s">
        <v>13</v>
      </c>
      <c r="P7" s="65" t="s">
        <v>72</v>
      </c>
      <c r="Q7" s="65" t="s">
        <v>73</v>
      </c>
      <c r="R7" s="59"/>
      <c r="S7" s="59" t="s">
        <v>74</v>
      </c>
      <c r="T7" s="37" t="s">
        <v>75</v>
      </c>
      <c r="U7" s="37" t="s">
        <v>76</v>
      </c>
      <c r="V7" s="66" t="s">
        <v>74</v>
      </c>
      <c r="W7" s="66" t="s">
        <v>75</v>
      </c>
      <c r="X7" s="66" t="s">
        <v>76</v>
      </c>
      <c r="Y7" s="66" t="s">
        <v>74</v>
      </c>
      <c r="Z7" s="66" t="s">
        <v>75</v>
      </c>
      <c r="AA7" s="66" t="s">
        <v>76</v>
      </c>
      <c r="AB7" s="59" t="s">
        <v>74</v>
      </c>
      <c r="AC7" s="37" t="s">
        <v>75</v>
      </c>
      <c r="AD7" s="37" t="s">
        <v>76</v>
      </c>
      <c r="AE7" s="66" t="s">
        <v>74</v>
      </c>
      <c r="AF7" s="66" t="s">
        <v>75</v>
      </c>
      <c r="AG7" s="66" t="s">
        <v>76</v>
      </c>
      <c r="AH7" s="66" t="s">
        <v>74</v>
      </c>
      <c r="AI7" s="66" t="s">
        <v>75</v>
      </c>
      <c r="AJ7" s="66" t="s">
        <v>76</v>
      </c>
      <c r="AK7" s="66" t="s">
        <v>74</v>
      </c>
      <c r="AL7" s="66" t="s">
        <v>75</v>
      </c>
      <c r="AM7" s="66" t="s">
        <v>76</v>
      </c>
      <c r="AN7" s="66" t="s">
        <v>74</v>
      </c>
      <c r="AO7" s="66" t="s">
        <v>75</v>
      </c>
      <c r="AP7" s="66" t="s">
        <v>76</v>
      </c>
      <c r="AQ7" s="66" t="s">
        <v>74</v>
      </c>
      <c r="AR7" s="66" t="s">
        <v>75</v>
      </c>
      <c r="AS7" s="66" t="s">
        <v>76</v>
      </c>
    </row>
    <row r="8">
      <c r="A8" s="16">
        <f>if(ISNUMBER(H8),1,"")</f>
        <v>1</v>
      </c>
      <c r="B8" s="67"/>
      <c r="D8" s="68"/>
      <c r="H8" s="69">
        <f t="shared" ref="H8:H33" si="1">AVERAGE(W8,T8,Z8,AC8,AF8,AI8,AL8,AO8,AR8)</f>
        <v>2.938125</v>
      </c>
      <c r="I8" s="70"/>
      <c r="J8" s="71"/>
      <c r="K8" s="71"/>
      <c r="L8" s="72"/>
      <c r="M8" s="44" t="str">
        <f t="array" ref="M8">iferror(index('Kovats n-alkanes'!B$7:B$31,match(I8,'Kovats n-alkanes'!C$7:C$31,1)),"")</f>
        <v/>
      </c>
      <c r="N8" s="44" t="str">
        <f t="shared" ref="N8:N210" si="2">if(M8="","",M8+1)</f>
        <v/>
      </c>
      <c r="O8" s="44" t="str">
        <f>iferror(100*(M8+(I8-vlookup(M8,'Kovats n-alkanes'!B$7:C$31,2,TRUE))/(vlookup(N8,'Kovats n-alkanes'!B$7:C$31,2,TRUE)-vlookup(M8,'Kovats n-alkanes'!B$7:C$31,2,TRUE))),I8)</f>
        <v/>
      </c>
      <c r="P8" s="48">
        <v>1.0</v>
      </c>
      <c r="Q8" s="48">
        <v>1.0</v>
      </c>
      <c r="R8" s="73"/>
      <c r="S8" s="74" t="s">
        <v>91</v>
      </c>
      <c r="T8" s="75">
        <v>2.97767</v>
      </c>
      <c r="U8" s="75">
        <v>0.192642</v>
      </c>
      <c r="V8" s="74" t="s">
        <v>92</v>
      </c>
      <c r="W8" s="75">
        <v>2.919</v>
      </c>
      <c r="X8" s="75">
        <v>0.055313</v>
      </c>
      <c r="Y8" s="74" t="s">
        <v>93</v>
      </c>
      <c r="Z8" s="75">
        <v>2.908</v>
      </c>
      <c r="AA8" s="75">
        <v>0.063896</v>
      </c>
      <c r="AB8" s="74" t="s">
        <v>94</v>
      </c>
      <c r="AC8" s="75">
        <v>2.94783</v>
      </c>
      <c r="AD8" s="75">
        <v>0.031471</v>
      </c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</row>
    <row r="9">
      <c r="A9" s="16">
        <f t="shared" ref="A9:A82" si="3">if(ISNUMBER(H9),A8+1,"")</f>
        <v>2</v>
      </c>
      <c r="B9" s="77" t="s">
        <v>80</v>
      </c>
      <c r="D9" s="78"/>
      <c r="H9" s="69">
        <f t="shared" si="1"/>
        <v>2.9780825</v>
      </c>
      <c r="I9" s="70"/>
      <c r="J9" s="71"/>
      <c r="K9" s="71"/>
      <c r="L9" s="72"/>
      <c r="M9" s="44" t="str">
        <f t="array" ref="M9">iferror(index('Kovats n-alkanes'!B$7:B$31,match(I9,'Kovats n-alkanes'!C$7:C$31,1)),"")</f>
        <v/>
      </c>
      <c r="N9" s="44" t="str">
        <f t="shared" si="2"/>
        <v/>
      </c>
      <c r="O9" s="44" t="str">
        <f>iferror(100*(M9+(I9-vlookup(M9,'Kovats n-alkanes'!B$7:C$31,2,TRUE))/(vlookup(N9,'Kovats n-alkanes'!B$7:C$31,2,TRUE)-vlookup(M9,'Kovats n-alkanes'!B$7:C$31,2,TRUE))),I9)</f>
        <v/>
      </c>
      <c r="P9" s="48">
        <v>1.0</v>
      </c>
      <c r="Q9" s="48">
        <v>1.0</v>
      </c>
      <c r="R9" s="79"/>
      <c r="S9" s="74" t="s">
        <v>91</v>
      </c>
      <c r="T9" s="75">
        <v>3.00783</v>
      </c>
      <c r="U9" s="75">
        <v>0.508308</v>
      </c>
      <c r="V9" s="74" t="s">
        <v>92</v>
      </c>
      <c r="W9" s="75">
        <v>2.96283</v>
      </c>
      <c r="X9" s="75">
        <v>0.337601</v>
      </c>
      <c r="Y9" s="74" t="s">
        <v>93</v>
      </c>
      <c r="Z9" s="75">
        <v>2.94917</v>
      </c>
      <c r="AA9" s="75">
        <v>0.157356</v>
      </c>
      <c r="AB9" s="74" t="s">
        <v>94</v>
      </c>
      <c r="AC9" s="75">
        <v>2.9925</v>
      </c>
      <c r="AD9" s="75">
        <v>0.187874</v>
      </c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80"/>
      <c r="AR9" s="81"/>
      <c r="AS9" s="81"/>
    </row>
    <row r="10">
      <c r="A10" s="16">
        <f t="shared" si="3"/>
        <v>3</v>
      </c>
      <c r="B10" s="67" t="s">
        <v>95</v>
      </c>
      <c r="D10" s="78"/>
      <c r="H10" s="69">
        <f t="shared" si="1"/>
        <v>4.1065</v>
      </c>
      <c r="I10" s="70"/>
      <c r="J10" s="71"/>
      <c r="K10" s="71"/>
      <c r="L10" s="72"/>
      <c r="M10" s="44" t="str">
        <f t="array" ref="M10">iferror(index('Kovats n-alkanes'!B$7:B$31,match(I10,'Kovats n-alkanes'!C$7:C$31,1)),"")</f>
        <v/>
      </c>
      <c r="N10" s="44" t="str">
        <f t="shared" si="2"/>
        <v/>
      </c>
      <c r="O10" s="44" t="str">
        <f>iferror(100*(M10+(I10-vlookup(M10,'Kovats n-alkanes'!B$7:C$31,2,TRUE))/(vlookup(N10,'Kovats n-alkanes'!B$7:C$31,2,TRUE)-vlookup(M10,'Kovats n-alkanes'!B$7:C$31,2,TRUE))),I10)</f>
        <v/>
      </c>
      <c r="P10" s="48">
        <v>1.0</v>
      </c>
      <c r="Q10" s="48">
        <v>1.0</v>
      </c>
      <c r="R10" s="79"/>
      <c r="S10" s="74"/>
      <c r="T10" s="75"/>
      <c r="U10" s="75"/>
      <c r="V10" s="82"/>
      <c r="W10" s="82"/>
      <c r="X10" s="82"/>
      <c r="Y10" s="74" t="s">
        <v>93</v>
      </c>
      <c r="Z10" s="75">
        <v>4.1065</v>
      </c>
      <c r="AA10" s="75">
        <v>0.042915</v>
      </c>
      <c r="AB10" s="83"/>
      <c r="AC10" s="84"/>
      <c r="AD10" s="84"/>
      <c r="AE10" s="76"/>
      <c r="AF10" s="76"/>
      <c r="AG10" s="76"/>
      <c r="AH10" s="80"/>
      <c r="AI10" s="81"/>
      <c r="AJ10" s="81"/>
      <c r="AK10" s="80"/>
      <c r="AL10" s="81"/>
      <c r="AM10" s="81"/>
      <c r="AN10" s="80"/>
      <c r="AO10" s="81"/>
      <c r="AP10" s="81"/>
      <c r="AQ10" s="80"/>
      <c r="AR10" s="81"/>
      <c r="AS10" s="81"/>
    </row>
    <row r="11">
      <c r="A11" s="16">
        <f t="shared" si="3"/>
        <v>4</v>
      </c>
      <c r="B11" s="67" t="s">
        <v>95</v>
      </c>
      <c r="D11" s="85"/>
      <c r="E11" s="86"/>
      <c r="F11" s="87"/>
      <c r="G11" s="16"/>
      <c r="H11" s="69">
        <f t="shared" si="1"/>
        <v>4.53308</v>
      </c>
      <c r="I11" s="70"/>
      <c r="J11" s="71"/>
      <c r="K11" s="71"/>
      <c r="L11" s="72"/>
      <c r="M11" s="44" t="str">
        <f t="array" ref="M11">iferror(index('Kovats n-alkanes'!B$7:B$31,match(I11,'Kovats n-alkanes'!C$7:C$31,1)),"")</f>
        <v/>
      </c>
      <c r="N11" s="44" t="str">
        <f t="shared" si="2"/>
        <v/>
      </c>
      <c r="O11" s="44" t="str">
        <f>iferror(100*(M11+(I11-vlookup(M11,'Kovats n-alkanes'!B$7:C$31,2,TRUE))/(vlookup(N11,'Kovats n-alkanes'!B$7:C$31,2,TRUE)-vlookup(M11,'Kovats n-alkanes'!B$7:C$31,2,TRUE))),I11)</f>
        <v/>
      </c>
      <c r="P11" s="48">
        <v>1.0</v>
      </c>
      <c r="Q11" s="48">
        <v>1.0</v>
      </c>
      <c r="R11" s="79"/>
      <c r="S11" s="74" t="s">
        <v>91</v>
      </c>
      <c r="T11" s="75">
        <v>4.54733</v>
      </c>
      <c r="U11" s="75">
        <v>0.162125</v>
      </c>
      <c r="V11" s="82"/>
      <c r="W11" s="82"/>
      <c r="X11" s="82"/>
      <c r="Y11" s="74" t="s">
        <v>93</v>
      </c>
      <c r="Z11" s="75">
        <v>4.51883</v>
      </c>
      <c r="AA11" s="75">
        <v>0.051498</v>
      </c>
      <c r="AB11" s="83"/>
      <c r="AC11" s="83"/>
      <c r="AD11" s="83"/>
      <c r="AE11" s="80"/>
      <c r="AF11" s="81"/>
      <c r="AG11" s="81"/>
      <c r="AH11" s="80"/>
      <c r="AI11" s="81"/>
      <c r="AJ11" s="81"/>
      <c r="AK11" s="76"/>
      <c r="AL11" s="76"/>
      <c r="AM11" s="76"/>
      <c r="AN11" s="80"/>
      <c r="AO11" s="81"/>
      <c r="AP11" s="81"/>
      <c r="AQ11" s="80"/>
      <c r="AR11" s="81"/>
      <c r="AS11" s="81"/>
    </row>
    <row r="12">
      <c r="A12" s="16">
        <f t="shared" si="3"/>
        <v>5</v>
      </c>
      <c r="B12" s="67"/>
      <c r="D12" s="88"/>
      <c r="E12" s="47"/>
      <c r="F12" s="89"/>
      <c r="G12" s="16"/>
      <c r="H12" s="69">
        <f t="shared" si="1"/>
        <v>4.715556667</v>
      </c>
      <c r="I12" s="70"/>
      <c r="J12" s="71"/>
      <c r="K12" s="71"/>
      <c r="L12" s="72"/>
      <c r="M12" s="44" t="str">
        <f t="array" ref="M12">iferror(index('Kovats n-alkanes'!B$7:B$31,match(I12,'Kovats n-alkanes'!C$7:C$31,1)),"")</f>
        <v/>
      </c>
      <c r="N12" s="44" t="str">
        <f t="shared" si="2"/>
        <v/>
      </c>
      <c r="O12" s="44" t="str">
        <f>iferror(100*(M12+(I12-vlookup(M12,'Kovats n-alkanes'!B$7:C$31,2,TRUE))/(vlookup(N12,'Kovats n-alkanes'!B$7:C$31,2,TRUE)-vlookup(M12,'Kovats n-alkanes'!B$7:C$31,2,TRUE))),I12)</f>
        <v/>
      </c>
      <c r="P12" s="48">
        <v>1.0</v>
      </c>
      <c r="Q12" s="48">
        <v>1.0</v>
      </c>
      <c r="R12" s="79"/>
      <c r="S12" s="74" t="s">
        <v>91</v>
      </c>
      <c r="T12" s="75">
        <v>4.722</v>
      </c>
      <c r="U12" s="75">
        <v>0.096321</v>
      </c>
      <c r="V12" s="74" t="s">
        <v>92</v>
      </c>
      <c r="W12" s="75">
        <v>4.718</v>
      </c>
      <c r="X12" s="75">
        <v>0.083923</v>
      </c>
      <c r="Y12" s="74" t="s">
        <v>93</v>
      </c>
      <c r="Z12" s="75">
        <v>4.70667</v>
      </c>
      <c r="AA12" s="75">
        <v>0.059128</v>
      </c>
      <c r="AB12" s="83"/>
      <c r="AC12" s="83"/>
      <c r="AD12" s="83"/>
      <c r="AE12" s="80"/>
      <c r="AF12" s="81"/>
      <c r="AG12" s="81"/>
      <c r="AH12" s="80"/>
      <c r="AI12" s="81"/>
      <c r="AJ12" s="81"/>
      <c r="AK12" s="80"/>
      <c r="AL12" s="81"/>
      <c r="AM12" s="81"/>
      <c r="AN12" s="76"/>
      <c r="AO12" s="76"/>
      <c r="AP12" s="76"/>
      <c r="AQ12" s="80"/>
      <c r="AR12" s="81"/>
      <c r="AS12" s="81"/>
    </row>
    <row r="13">
      <c r="A13" s="16">
        <f t="shared" si="3"/>
        <v>6</v>
      </c>
      <c r="B13" s="90" t="s">
        <v>27</v>
      </c>
      <c r="D13" s="78"/>
      <c r="H13" s="69">
        <f t="shared" si="1"/>
        <v>4.9472475</v>
      </c>
      <c r="I13" s="70"/>
      <c r="J13" s="71"/>
      <c r="K13" s="71"/>
      <c r="L13" s="72"/>
      <c r="M13" s="44" t="str">
        <f t="array" ref="M13">iferror(index('Kovats n-alkanes'!B$7:B$31,match(I13,'Kovats n-alkanes'!C$7:C$31,1)),"")</f>
        <v/>
      </c>
      <c r="N13" s="44" t="str">
        <f t="shared" si="2"/>
        <v/>
      </c>
      <c r="O13" s="44" t="str">
        <f>iferror(100*(M13+(I13-vlookup(M13,'Kovats n-alkanes'!B$7:C$31,2,TRUE))/(vlookup(N13,'Kovats n-alkanes'!B$7:C$31,2,TRUE)-vlookup(M13,'Kovats n-alkanes'!B$7:C$31,2,TRUE))),I13)</f>
        <v/>
      </c>
      <c r="P13" s="48">
        <v>1.0</v>
      </c>
      <c r="Q13" s="48">
        <v>1.0</v>
      </c>
      <c r="R13" s="79"/>
      <c r="S13" s="74" t="s">
        <v>91</v>
      </c>
      <c r="T13" s="75">
        <v>4.95533</v>
      </c>
      <c r="U13" s="75">
        <v>0.355721</v>
      </c>
      <c r="V13" s="74" t="s">
        <v>92</v>
      </c>
      <c r="W13" s="75">
        <v>4.93833</v>
      </c>
      <c r="X13" s="75">
        <v>0.12207</v>
      </c>
      <c r="Y13" s="74" t="s">
        <v>93</v>
      </c>
      <c r="Z13" s="75">
        <v>4.944</v>
      </c>
      <c r="AA13" s="75">
        <v>0.062943</v>
      </c>
      <c r="AB13" s="74" t="s">
        <v>94</v>
      </c>
      <c r="AC13" s="75">
        <v>4.95133</v>
      </c>
      <c r="AD13" s="75">
        <v>0.172615</v>
      </c>
      <c r="AE13" s="76"/>
      <c r="AF13" s="76"/>
      <c r="AG13" s="76"/>
      <c r="AH13" s="80"/>
      <c r="AI13" s="81"/>
      <c r="AJ13" s="81"/>
      <c r="AK13" s="76"/>
      <c r="AL13" s="76"/>
      <c r="AM13" s="76"/>
      <c r="AN13" s="76"/>
      <c r="AO13" s="76"/>
      <c r="AP13" s="76"/>
      <c r="AQ13" s="80"/>
      <c r="AR13" s="81"/>
      <c r="AS13" s="81"/>
    </row>
    <row r="14">
      <c r="A14" s="16">
        <f t="shared" si="3"/>
        <v>7</v>
      </c>
      <c r="B14" s="91" t="s">
        <v>95</v>
      </c>
      <c r="C14" s="44"/>
      <c r="D14" s="85"/>
      <c r="E14" s="47"/>
      <c r="F14" s="89"/>
      <c r="G14" s="16"/>
      <c r="H14" s="69">
        <f t="shared" si="1"/>
        <v>5.20733</v>
      </c>
      <c r="I14" s="70"/>
      <c r="J14" s="71"/>
      <c r="K14" s="71"/>
      <c r="L14" s="72"/>
      <c r="M14" s="44" t="str">
        <f t="array" ref="M14">iferror(index('Kovats n-alkanes'!B$7:B$31,match(I14,'Kovats n-alkanes'!C$7:C$31,1)),"")</f>
        <v/>
      </c>
      <c r="N14" s="44" t="str">
        <f t="shared" si="2"/>
        <v/>
      </c>
      <c r="O14" s="44" t="str">
        <f>iferror(100*(M14+(I14-vlookup(M14,'Kovats n-alkanes'!B$7:C$31,2,TRUE))/(vlookup(N14,'Kovats n-alkanes'!B$7:C$31,2,TRUE)-vlookup(M14,'Kovats n-alkanes'!B$7:C$31,2,TRUE))),I14)</f>
        <v/>
      </c>
      <c r="P14" s="48">
        <v>1.0</v>
      </c>
      <c r="Q14" s="48">
        <v>1.0</v>
      </c>
      <c r="R14" s="79"/>
      <c r="S14" s="74"/>
      <c r="T14" s="75"/>
      <c r="U14" s="75"/>
      <c r="V14" s="74"/>
      <c r="W14" s="75"/>
      <c r="X14" s="75"/>
      <c r="Y14" s="74" t="s">
        <v>93</v>
      </c>
      <c r="Z14" s="75">
        <v>5.20733</v>
      </c>
      <c r="AA14" s="75">
        <v>0.061989</v>
      </c>
      <c r="AB14" s="83"/>
      <c r="AC14" s="84"/>
      <c r="AD14" s="84"/>
      <c r="AE14" s="76"/>
      <c r="AF14" s="76"/>
      <c r="AG14" s="76"/>
      <c r="AH14" s="80"/>
      <c r="AI14" s="81"/>
      <c r="AJ14" s="81"/>
      <c r="AK14" s="80"/>
      <c r="AL14" s="81"/>
      <c r="AM14" s="81"/>
      <c r="AN14" s="80"/>
      <c r="AO14" s="81"/>
      <c r="AP14" s="81"/>
      <c r="AQ14" s="80"/>
      <c r="AR14" s="81"/>
      <c r="AS14" s="81"/>
    </row>
    <row r="15">
      <c r="A15" s="16">
        <f t="shared" si="3"/>
        <v>8</v>
      </c>
      <c r="B15" s="91" t="s">
        <v>81</v>
      </c>
      <c r="C15" s="44"/>
      <c r="D15" s="85"/>
      <c r="E15" s="47"/>
      <c r="F15" s="89"/>
      <c r="G15" s="16"/>
      <c r="H15" s="69">
        <f t="shared" si="1"/>
        <v>5.2747925</v>
      </c>
      <c r="I15" s="70"/>
      <c r="J15" s="71"/>
      <c r="K15" s="71"/>
      <c r="L15" s="72"/>
      <c r="M15" s="44" t="str">
        <f t="array" ref="M15">iferror(index('Kovats n-alkanes'!B$7:B$31,match(I15,'Kovats n-alkanes'!C$7:C$31,1)),"")</f>
        <v/>
      </c>
      <c r="N15" s="44" t="str">
        <f t="shared" si="2"/>
        <v/>
      </c>
      <c r="O15" s="44" t="str">
        <f>iferror(100*(M15+(I15-vlookup(M15,'Kovats n-alkanes'!B$7:C$31,2,TRUE))/(vlookup(N15,'Kovats n-alkanes'!B$7:C$31,2,TRUE)-vlookup(M15,'Kovats n-alkanes'!B$7:C$31,2,TRUE))),I15)</f>
        <v/>
      </c>
      <c r="P15" s="48">
        <v>1.0</v>
      </c>
      <c r="Q15" s="48">
        <v>1.0</v>
      </c>
      <c r="R15" s="79"/>
      <c r="S15" s="74" t="s">
        <v>91</v>
      </c>
      <c r="T15" s="75">
        <v>5.27417</v>
      </c>
      <c r="U15" s="75">
        <v>0.181198</v>
      </c>
      <c r="V15" s="74" t="s">
        <v>92</v>
      </c>
      <c r="W15" s="75">
        <v>5.27133</v>
      </c>
      <c r="X15" s="75">
        <v>0.124931</v>
      </c>
      <c r="Y15" s="74" t="s">
        <v>93</v>
      </c>
      <c r="Z15" s="75">
        <v>5.27217</v>
      </c>
      <c r="AA15" s="75">
        <v>0.151634</v>
      </c>
      <c r="AB15" s="74" t="s">
        <v>94</v>
      </c>
      <c r="AC15" s="75">
        <v>5.2815</v>
      </c>
      <c r="AD15" s="75">
        <v>0.118256</v>
      </c>
      <c r="AE15" s="76"/>
      <c r="AF15" s="76"/>
      <c r="AG15" s="76"/>
      <c r="AH15" s="80"/>
      <c r="AI15" s="81"/>
      <c r="AJ15" s="81"/>
      <c r="AK15" s="76"/>
      <c r="AL15" s="76"/>
      <c r="AM15" s="76"/>
      <c r="AN15" s="76"/>
      <c r="AO15" s="76"/>
      <c r="AP15" s="76"/>
      <c r="AQ15" s="76"/>
      <c r="AR15" s="76"/>
      <c r="AS15" s="76"/>
    </row>
    <row r="16">
      <c r="A16" s="16">
        <f t="shared" si="3"/>
        <v>9</v>
      </c>
      <c r="B16" s="39" t="s">
        <v>82</v>
      </c>
      <c r="D16" s="78"/>
      <c r="H16" s="69">
        <f t="shared" si="1"/>
        <v>5.3632925</v>
      </c>
      <c r="I16" s="70"/>
      <c r="J16" s="71"/>
      <c r="K16" s="71"/>
      <c r="L16" s="72"/>
      <c r="M16" s="44" t="str">
        <f t="array" ref="M16">iferror(index('Kovats n-alkanes'!B$7:B$31,match(I16,'Kovats n-alkanes'!C$7:C$31,1)),"")</f>
        <v/>
      </c>
      <c r="N16" s="44" t="str">
        <f t="shared" si="2"/>
        <v/>
      </c>
      <c r="O16" s="44" t="str">
        <f>iferror(100*(M16+(I16-vlookup(M16,'Kovats n-alkanes'!B$7:C$31,2,TRUE))/(vlookup(N16,'Kovats n-alkanes'!B$7:C$31,2,TRUE)-vlookup(M16,'Kovats n-alkanes'!B$7:C$31,2,TRUE))),I16)</f>
        <v/>
      </c>
      <c r="P16" s="48">
        <v>1.0</v>
      </c>
      <c r="Q16" s="48">
        <v>1.0</v>
      </c>
      <c r="R16" s="79"/>
      <c r="S16" s="74" t="s">
        <v>91</v>
      </c>
      <c r="T16" s="75">
        <v>5.371</v>
      </c>
      <c r="U16" s="75">
        <v>0.185966</v>
      </c>
      <c r="V16" s="74" t="s">
        <v>92</v>
      </c>
      <c r="W16" s="75">
        <v>5.35633</v>
      </c>
      <c r="X16" s="75">
        <v>0.137329</v>
      </c>
      <c r="Y16" s="74" t="s">
        <v>93</v>
      </c>
      <c r="Z16" s="75">
        <v>5.36267</v>
      </c>
      <c r="AA16" s="75">
        <v>0.080109</v>
      </c>
      <c r="AB16" s="74" t="s">
        <v>94</v>
      </c>
      <c r="AC16" s="75">
        <v>5.36317</v>
      </c>
      <c r="AD16" s="75">
        <v>0.031471</v>
      </c>
      <c r="AE16" s="80"/>
      <c r="AF16" s="81"/>
      <c r="AG16" s="81"/>
      <c r="AH16" s="80"/>
      <c r="AI16" s="81"/>
      <c r="AJ16" s="81"/>
      <c r="AK16" s="80"/>
      <c r="AL16" s="81"/>
      <c r="AM16" s="81"/>
      <c r="AN16" s="80"/>
      <c r="AO16" s="81"/>
      <c r="AP16" s="81"/>
      <c r="AQ16" s="80"/>
      <c r="AR16" s="81"/>
      <c r="AS16" s="81"/>
    </row>
    <row r="17">
      <c r="A17" s="16">
        <f t="shared" si="3"/>
        <v>10</v>
      </c>
      <c r="B17" s="39" t="s">
        <v>96</v>
      </c>
      <c r="D17" s="85"/>
      <c r="E17" s="47"/>
      <c r="F17" s="89"/>
      <c r="G17" s="16"/>
      <c r="H17" s="69">
        <f t="shared" si="1"/>
        <v>5.3865425</v>
      </c>
      <c r="I17" s="70"/>
      <c r="J17" s="71"/>
      <c r="K17" s="71"/>
      <c r="L17" s="72"/>
      <c r="M17" s="44" t="str">
        <f t="array" ref="M17">iferror(index('Kovats n-alkanes'!B$7:B$31,match(I17,'Kovats n-alkanes'!C$7:C$31,1)),"")</f>
        <v/>
      </c>
      <c r="N17" s="44" t="str">
        <f t="shared" si="2"/>
        <v/>
      </c>
      <c r="O17" s="44" t="str">
        <f>iferror(100*(M17+(I17-vlookup(M17,'Kovats n-alkanes'!B$7:C$31,2,TRUE))/(vlookup(N17,'Kovats n-alkanes'!B$7:C$31,2,TRUE)-vlookup(M17,'Kovats n-alkanes'!B$7:C$31,2,TRUE))),I17)</f>
        <v/>
      </c>
      <c r="P17" s="48">
        <v>1.0</v>
      </c>
      <c r="Q17" s="48">
        <v>1.0</v>
      </c>
      <c r="S17" s="74" t="s">
        <v>91</v>
      </c>
      <c r="T17" s="75">
        <v>5.39483</v>
      </c>
      <c r="U17" s="75">
        <v>0.253677</v>
      </c>
      <c r="V17" s="74" t="s">
        <v>92</v>
      </c>
      <c r="W17" s="75">
        <v>5.37317</v>
      </c>
      <c r="X17" s="75">
        <v>0.103951</v>
      </c>
      <c r="Y17" s="74" t="s">
        <v>93</v>
      </c>
      <c r="Z17" s="75">
        <v>5.38867</v>
      </c>
      <c r="AA17" s="75">
        <v>0.091553</v>
      </c>
      <c r="AB17" s="74" t="s">
        <v>94</v>
      </c>
      <c r="AC17" s="75">
        <v>5.3895</v>
      </c>
      <c r="AD17" s="75">
        <v>0.053406</v>
      </c>
      <c r="AE17" s="80"/>
      <c r="AF17" s="81"/>
      <c r="AG17" s="81"/>
      <c r="AH17" s="80"/>
      <c r="AI17" s="81"/>
      <c r="AJ17" s="81"/>
      <c r="AK17" s="80"/>
      <c r="AL17" s="81"/>
      <c r="AM17" s="81"/>
      <c r="AN17" s="80"/>
      <c r="AO17" s="81"/>
      <c r="AP17" s="81"/>
      <c r="AQ17" s="80"/>
      <c r="AR17" s="81"/>
      <c r="AS17" s="81"/>
    </row>
    <row r="18">
      <c r="A18" s="16">
        <f t="shared" si="3"/>
        <v>11</v>
      </c>
      <c r="B18" s="39" t="s">
        <v>83</v>
      </c>
      <c r="C18" s="44"/>
      <c r="D18" s="85"/>
      <c r="E18" s="47"/>
      <c r="F18" s="89"/>
      <c r="G18" s="16"/>
      <c r="H18" s="69">
        <f t="shared" si="1"/>
        <v>5.5163325</v>
      </c>
      <c r="I18" s="70"/>
      <c r="J18" s="71"/>
      <c r="K18" s="71"/>
      <c r="L18" s="72"/>
      <c r="M18" s="44" t="str">
        <f t="array" ref="M18">iferror(index('Kovats n-alkanes'!B$7:B$31,match(I18,'Kovats n-alkanes'!C$7:C$31,1)),"")</f>
        <v/>
      </c>
      <c r="N18" s="44" t="str">
        <f t="shared" si="2"/>
        <v/>
      </c>
      <c r="O18" s="44" t="str">
        <f>iferror(100*(M18+(I18-vlookup(M18,'Kovats n-alkanes'!B$7:C$31,2,TRUE))/(vlookup(N18,'Kovats n-alkanes'!B$7:C$31,2,TRUE)-vlookup(M18,'Kovats n-alkanes'!B$7:C$31,2,TRUE))),I18)</f>
        <v/>
      </c>
      <c r="P18" s="48">
        <v>1.0</v>
      </c>
      <c r="Q18" s="48">
        <v>1.0</v>
      </c>
      <c r="S18" s="74" t="s">
        <v>91</v>
      </c>
      <c r="T18" s="75">
        <v>5.52433</v>
      </c>
      <c r="U18" s="75">
        <v>0.134468</v>
      </c>
      <c r="V18" s="74" t="s">
        <v>92</v>
      </c>
      <c r="W18" s="75">
        <v>5.4995</v>
      </c>
      <c r="X18" s="75">
        <v>0.141144</v>
      </c>
      <c r="Y18" s="74" t="s">
        <v>93</v>
      </c>
      <c r="Z18" s="75">
        <v>5.51817</v>
      </c>
      <c r="AA18" s="75">
        <v>0.085831</v>
      </c>
      <c r="AB18" s="74" t="s">
        <v>94</v>
      </c>
      <c r="AC18" s="75">
        <v>5.52333</v>
      </c>
      <c r="AD18" s="75">
        <v>0.066757</v>
      </c>
      <c r="AE18" s="80"/>
      <c r="AF18" s="81"/>
      <c r="AG18" s="81"/>
      <c r="AH18" s="80"/>
      <c r="AI18" s="81"/>
      <c r="AJ18" s="81"/>
      <c r="AK18" s="80"/>
      <c r="AL18" s="81"/>
      <c r="AM18" s="81"/>
      <c r="AN18" s="80"/>
      <c r="AO18" s="81"/>
      <c r="AP18" s="81"/>
      <c r="AQ18" s="80"/>
      <c r="AR18" s="81"/>
      <c r="AS18" s="81"/>
    </row>
    <row r="19">
      <c r="A19" s="16">
        <f t="shared" si="3"/>
        <v>12</v>
      </c>
      <c r="B19" s="90" t="s">
        <v>84</v>
      </c>
      <c r="C19" s="44"/>
      <c r="D19" s="85"/>
      <c r="E19" s="47"/>
      <c r="F19" s="89"/>
      <c r="G19" s="16"/>
      <c r="H19" s="69">
        <f t="shared" si="1"/>
        <v>6.271835</v>
      </c>
      <c r="I19" s="70"/>
      <c r="J19" s="71"/>
      <c r="K19" s="71"/>
      <c r="L19" s="72"/>
      <c r="M19" s="44" t="str">
        <f t="array" ref="M19">iferror(index('Kovats n-alkanes'!B$7:B$31,match(I19,'Kovats n-alkanes'!C$7:C$31,1)),"")</f>
        <v/>
      </c>
      <c r="N19" s="44" t="str">
        <f t="shared" si="2"/>
        <v/>
      </c>
      <c r="O19" s="44" t="str">
        <f>iferror(100*(M19+(I19-vlookup(M19,'Kovats n-alkanes'!B$7:C$31,2,TRUE))/(vlookup(N19,'Kovats n-alkanes'!B$7:C$31,2,TRUE)-vlookup(M19,'Kovats n-alkanes'!B$7:C$31,2,TRUE))),I19)</f>
        <v/>
      </c>
      <c r="P19" s="48">
        <v>1.0</v>
      </c>
      <c r="Q19" s="48">
        <v>1.0</v>
      </c>
      <c r="R19" s="79"/>
      <c r="S19" s="74" t="s">
        <v>91</v>
      </c>
      <c r="T19" s="75">
        <v>6.284</v>
      </c>
      <c r="U19" s="75">
        <v>0.126839</v>
      </c>
      <c r="V19" s="82"/>
      <c r="W19" s="82"/>
      <c r="X19" s="82"/>
      <c r="Y19" s="74" t="s">
        <v>93</v>
      </c>
      <c r="Z19" s="75">
        <v>6.25967</v>
      </c>
      <c r="AA19" s="75">
        <v>0.041008</v>
      </c>
      <c r="AB19" s="83"/>
      <c r="AC19" s="84"/>
      <c r="AD19" s="84"/>
      <c r="AE19" s="76"/>
      <c r="AF19" s="92"/>
      <c r="AG19" s="92"/>
      <c r="AH19" s="76"/>
      <c r="AI19" s="92"/>
      <c r="AJ19" s="92"/>
      <c r="AK19" s="76"/>
      <c r="AL19" s="92"/>
      <c r="AM19" s="92"/>
      <c r="AN19" s="92"/>
      <c r="AO19" s="92"/>
      <c r="AP19" s="92"/>
      <c r="AQ19" s="92"/>
      <c r="AR19" s="92"/>
      <c r="AS19" s="92"/>
    </row>
    <row r="20">
      <c r="A20" s="16">
        <f t="shared" si="3"/>
        <v>13</v>
      </c>
      <c r="B20" s="91" t="s">
        <v>95</v>
      </c>
      <c r="C20" s="44"/>
      <c r="D20" s="85"/>
      <c r="E20" s="47"/>
      <c r="F20" s="89"/>
      <c r="G20" s="16"/>
      <c r="H20" s="69">
        <f t="shared" si="1"/>
        <v>6.28783</v>
      </c>
      <c r="I20" s="70"/>
      <c r="J20" s="71"/>
      <c r="K20" s="71"/>
      <c r="L20" s="72"/>
      <c r="M20" s="44" t="str">
        <f t="array" ref="M20">iferror(index('Kovats n-alkanes'!B$7:B$31,match(I20,'Kovats n-alkanes'!C$7:C$31,1)),"")</f>
        <v/>
      </c>
      <c r="N20" s="44" t="str">
        <f t="shared" si="2"/>
        <v/>
      </c>
      <c r="O20" s="44" t="str">
        <f>iferror(100*(M20+(I20-vlookup(M20,'Kovats n-alkanes'!B$7:C$31,2,TRUE))/(vlookup(N20,'Kovats n-alkanes'!B$7:C$31,2,TRUE)-vlookup(M20,'Kovats n-alkanes'!B$7:C$31,2,TRUE))),I20)</f>
        <v/>
      </c>
      <c r="P20" s="48">
        <v>1.0</v>
      </c>
      <c r="Q20" s="48">
        <v>1.0</v>
      </c>
      <c r="R20" s="79"/>
      <c r="S20" s="74"/>
      <c r="T20" s="75"/>
      <c r="U20" s="75"/>
      <c r="V20" s="82"/>
      <c r="W20" s="82"/>
      <c r="X20" s="82"/>
      <c r="Y20" s="74" t="s">
        <v>93</v>
      </c>
      <c r="Z20" s="75">
        <v>6.28783</v>
      </c>
      <c r="AA20" s="75">
        <v>0.048637</v>
      </c>
      <c r="AB20" s="83"/>
      <c r="AC20" s="84"/>
      <c r="AD20" s="84"/>
      <c r="AE20" s="76"/>
      <c r="AF20" s="92"/>
      <c r="AG20" s="92"/>
      <c r="AH20" s="76"/>
      <c r="AI20" s="92"/>
      <c r="AJ20" s="92"/>
      <c r="AK20" s="80"/>
      <c r="AL20" s="81"/>
      <c r="AM20" s="81"/>
      <c r="AN20" s="80"/>
      <c r="AO20" s="81"/>
      <c r="AP20" s="81"/>
      <c r="AQ20" s="92"/>
      <c r="AR20" s="92"/>
      <c r="AS20" s="92"/>
    </row>
    <row r="21">
      <c r="A21" s="16">
        <f t="shared" si="3"/>
        <v>14</v>
      </c>
      <c r="B21" s="91"/>
      <c r="D21" s="78"/>
      <c r="H21" s="69">
        <f t="shared" si="1"/>
        <v>6.474166667</v>
      </c>
      <c r="I21" s="70"/>
      <c r="J21" s="71"/>
      <c r="K21" s="71"/>
      <c r="L21" s="72"/>
      <c r="M21" s="44" t="str">
        <f t="array" ref="M21">iferror(index('Kovats n-alkanes'!B$7:B$31,match(I21,'Kovats n-alkanes'!C$7:C$31,1)),"")</f>
        <v/>
      </c>
      <c r="N21" s="44" t="str">
        <f t="shared" si="2"/>
        <v/>
      </c>
      <c r="O21" s="44" t="str">
        <f>iferror(100*(M21+(I21-vlookup(M21,'Kovats n-alkanes'!B$7:C$31,2,TRUE))/(vlookup(N21,'Kovats n-alkanes'!B$7:C$31,2,TRUE)-vlookup(M21,'Kovats n-alkanes'!B$7:C$31,2,TRUE))),I21)</f>
        <v/>
      </c>
      <c r="P21" s="48">
        <v>1.0</v>
      </c>
      <c r="Q21" s="48">
        <v>1.0</v>
      </c>
      <c r="R21" s="79"/>
      <c r="S21" s="74" t="s">
        <v>91</v>
      </c>
      <c r="T21" s="75">
        <v>6.46317</v>
      </c>
      <c r="U21" s="75">
        <v>0.146866</v>
      </c>
      <c r="V21" s="82"/>
      <c r="W21" s="82"/>
      <c r="X21" s="82"/>
      <c r="Y21" s="74" t="s">
        <v>93</v>
      </c>
      <c r="Z21" s="75">
        <v>6.46933</v>
      </c>
      <c r="AA21" s="75">
        <v>0.029564</v>
      </c>
      <c r="AB21" s="74" t="s">
        <v>94</v>
      </c>
      <c r="AC21" s="75">
        <v>6.49</v>
      </c>
      <c r="AD21" s="75">
        <v>0.021935</v>
      </c>
      <c r="AE21" s="76"/>
      <c r="AF21" s="76"/>
      <c r="AG21" s="76"/>
      <c r="AH21" s="80"/>
      <c r="AI21" s="81"/>
      <c r="AJ21" s="81"/>
      <c r="AK21" s="80"/>
      <c r="AL21" s="81"/>
      <c r="AM21" s="81"/>
      <c r="AN21" s="80"/>
      <c r="AO21" s="81"/>
      <c r="AP21" s="81"/>
      <c r="AQ21" s="76"/>
      <c r="AR21" s="76"/>
      <c r="AS21" s="76"/>
    </row>
    <row r="22">
      <c r="A22" s="16">
        <f t="shared" si="3"/>
        <v>15</v>
      </c>
      <c r="B22" s="91" t="s">
        <v>85</v>
      </c>
      <c r="D22" s="85"/>
      <c r="E22" s="47"/>
      <c r="F22" s="89"/>
      <c r="G22" s="16"/>
      <c r="H22" s="69">
        <f t="shared" si="1"/>
        <v>6.587375</v>
      </c>
      <c r="I22" s="70"/>
      <c r="J22" s="71"/>
      <c r="K22" s="71"/>
      <c r="L22" s="72"/>
      <c r="M22" s="44" t="str">
        <f t="array" ref="M22">iferror(index('Kovats n-alkanes'!B$7:B$31,match(I22,'Kovats n-alkanes'!C$7:C$31,1)),"")</f>
        <v/>
      </c>
      <c r="N22" s="44" t="str">
        <f t="shared" si="2"/>
        <v/>
      </c>
      <c r="O22" s="44" t="str">
        <f>iferror(100*(M22+(I22-vlookup(M22,'Kovats n-alkanes'!B$7:C$31,2,TRUE))/(vlookup(N22,'Kovats n-alkanes'!B$7:C$31,2,TRUE)-vlookup(M22,'Kovats n-alkanes'!B$7:C$31,2,TRUE))),I22)</f>
        <v/>
      </c>
      <c r="P22" s="48">
        <v>1.0</v>
      </c>
      <c r="Q22" s="48">
        <v>1.0</v>
      </c>
      <c r="S22" s="74" t="s">
        <v>91</v>
      </c>
      <c r="T22" s="75">
        <v>6.5755</v>
      </c>
      <c r="U22" s="75">
        <v>0.255585</v>
      </c>
      <c r="V22" s="74" t="s">
        <v>92</v>
      </c>
      <c r="W22" s="75">
        <v>6.58583</v>
      </c>
      <c r="X22" s="75">
        <v>0.11158</v>
      </c>
      <c r="Y22" s="74" t="s">
        <v>93</v>
      </c>
      <c r="Z22" s="75">
        <v>6.59417</v>
      </c>
      <c r="AA22" s="75">
        <v>0.054359</v>
      </c>
      <c r="AB22" s="74" t="s">
        <v>94</v>
      </c>
      <c r="AC22" s="75">
        <v>6.594</v>
      </c>
      <c r="AD22" s="75">
        <v>0.032425</v>
      </c>
      <c r="AE22" s="80"/>
      <c r="AF22" s="81"/>
      <c r="AG22" s="81"/>
      <c r="AH22" s="80"/>
      <c r="AI22" s="81"/>
      <c r="AJ22" s="81"/>
      <c r="AK22" s="80"/>
      <c r="AL22" s="81"/>
      <c r="AM22" s="81"/>
      <c r="AN22" s="80"/>
      <c r="AO22" s="81"/>
      <c r="AP22" s="81"/>
      <c r="AQ22" s="80"/>
      <c r="AR22" s="81"/>
      <c r="AS22" s="81"/>
    </row>
    <row r="23">
      <c r="A23" s="16">
        <f t="shared" si="3"/>
        <v>16</v>
      </c>
      <c r="B23" s="91"/>
      <c r="C23" s="44"/>
      <c r="D23" s="85"/>
      <c r="E23" s="47"/>
      <c r="F23" s="89"/>
      <c r="G23" s="16"/>
      <c r="H23" s="69">
        <f t="shared" si="1"/>
        <v>6.715946667</v>
      </c>
      <c r="I23" s="70"/>
      <c r="J23" s="71"/>
      <c r="K23" s="71"/>
      <c r="L23" s="72"/>
      <c r="M23" s="44" t="str">
        <f t="array" ref="M23">iferror(index('Kovats n-alkanes'!B$7:B$31,match(I23,'Kovats n-alkanes'!C$7:C$31,1)),"")</f>
        <v/>
      </c>
      <c r="N23" s="44" t="str">
        <f t="shared" si="2"/>
        <v/>
      </c>
      <c r="O23" s="44" t="str">
        <f>iferror(100*(M23+(I23-vlookup(M23,'Kovats n-alkanes'!B$7:C$31,2,TRUE))/(vlookup(N23,'Kovats n-alkanes'!B$7:C$31,2,TRUE)-vlookup(M23,'Kovats n-alkanes'!B$7:C$31,2,TRUE))),I23)</f>
        <v/>
      </c>
      <c r="P23" s="48">
        <v>1.0</v>
      </c>
      <c r="Q23" s="48">
        <v>1.0</v>
      </c>
      <c r="S23" s="74" t="s">
        <v>91</v>
      </c>
      <c r="T23" s="75">
        <v>6.7115</v>
      </c>
      <c r="U23" s="75">
        <v>0.171661</v>
      </c>
      <c r="V23" s="82"/>
      <c r="W23" s="82"/>
      <c r="X23" s="82"/>
      <c r="Y23" s="74" t="s">
        <v>93</v>
      </c>
      <c r="Z23" s="75">
        <v>6.71717</v>
      </c>
      <c r="AA23" s="75">
        <v>0.055313</v>
      </c>
      <c r="AB23" s="74" t="s">
        <v>94</v>
      </c>
      <c r="AC23" s="75">
        <v>6.71917</v>
      </c>
      <c r="AD23" s="75">
        <v>0.083923</v>
      </c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</row>
    <row r="24">
      <c r="A24" s="16">
        <f t="shared" si="3"/>
        <v>17</v>
      </c>
      <c r="B24" s="91" t="s">
        <v>86</v>
      </c>
      <c r="C24" s="44"/>
      <c r="D24" s="85"/>
      <c r="E24" s="47"/>
      <c r="F24" s="89"/>
      <c r="G24" s="16"/>
      <c r="H24" s="69">
        <f t="shared" si="1"/>
        <v>6.9267525</v>
      </c>
      <c r="I24" s="70"/>
      <c r="J24" s="71"/>
      <c r="K24" s="71"/>
      <c r="L24" s="72"/>
      <c r="M24" s="44" t="str">
        <f t="array" ref="M24">iferror(index('Kovats n-alkanes'!B$7:B$31,match(I24,'Kovats n-alkanes'!C$7:C$31,1)),"")</f>
        <v/>
      </c>
      <c r="N24" s="44" t="str">
        <f t="shared" si="2"/>
        <v/>
      </c>
      <c r="O24" s="44" t="str">
        <f>iferror(100*(M24+(I24-vlookup(M24,'Kovats n-alkanes'!B$7:C$31,2,TRUE))/(vlookup(N24,'Kovats n-alkanes'!B$7:C$31,2,TRUE)-vlookup(M24,'Kovats n-alkanes'!B$7:C$31,2,TRUE))),I24)</f>
        <v/>
      </c>
      <c r="P24" s="48">
        <v>1.0</v>
      </c>
      <c r="Q24" s="48">
        <v>1.0</v>
      </c>
      <c r="R24" s="79"/>
      <c r="S24" s="74" t="s">
        <v>91</v>
      </c>
      <c r="T24" s="75">
        <v>6.91867</v>
      </c>
      <c r="U24" s="75">
        <v>0.733376</v>
      </c>
      <c r="V24" s="74" t="s">
        <v>92</v>
      </c>
      <c r="W24" s="75">
        <v>6.918</v>
      </c>
      <c r="X24" s="75">
        <v>0.188828</v>
      </c>
      <c r="Y24" s="74" t="s">
        <v>93</v>
      </c>
      <c r="Z24" s="75">
        <v>6.93317</v>
      </c>
      <c r="AA24" s="75">
        <v>0.208855</v>
      </c>
      <c r="AB24" s="74" t="s">
        <v>94</v>
      </c>
      <c r="AC24" s="75">
        <v>6.93717</v>
      </c>
      <c r="AD24" s="75">
        <v>0.282288</v>
      </c>
      <c r="AE24" s="76"/>
      <c r="AF24" s="76"/>
      <c r="AG24" s="76"/>
      <c r="AH24" s="80"/>
      <c r="AI24" s="81"/>
      <c r="AJ24" s="81"/>
      <c r="AK24" s="80"/>
      <c r="AL24" s="81"/>
      <c r="AM24" s="81"/>
      <c r="AN24" s="80"/>
      <c r="AO24" s="81"/>
      <c r="AP24" s="81"/>
      <c r="AQ24" s="80"/>
      <c r="AR24" s="81"/>
      <c r="AS24" s="81"/>
    </row>
    <row r="25">
      <c r="A25" s="16">
        <f t="shared" si="3"/>
        <v>18</v>
      </c>
      <c r="B25" s="90" t="s">
        <v>95</v>
      </c>
      <c r="C25" s="44"/>
      <c r="D25" s="85"/>
      <c r="E25" s="47"/>
      <c r="F25" s="89"/>
      <c r="G25" s="16"/>
      <c r="H25" s="97">
        <f t="shared" si="1"/>
        <v>8.00067</v>
      </c>
      <c r="I25" s="70"/>
      <c r="J25" s="71"/>
      <c r="K25" s="71"/>
      <c r="L25" s="72"/>
      <c r="M25" s="44" t="str">
        <f t="array" ref="M25">iferror(index('Kovats n-alkanes'!B$7:B$31,match(I25,'Kovats n-alkanes'!C$7:C$31,1)),"")</f>
        <v/>
      </c>
      <c r="N25" s="44" t="str">
        <f t="shared" si="2"/>
        <v/>
      </c>
      <c r="O25" s="44" t="str">
        <f>iferror(100*(M25+(I25-vlookup(M25,'Kovats n-alkanes'!B$7:C$31,2,TRUE))/(vlookup(N25,'Kovats n-alkanes'!B$7:C$31,2,TRUE)-vlookup(M25,'Kovats n-alkanes'!B$7:C$31,2,TRUE))),I25)</f>
        <v/>
      </c>
      <c r="P25" s="48">
        <v>1.0</v>
      </c>
      <c r="Q25" s="48">
        <v>1.0</v>
      </c>
      <c r="R25" s="79"/>
      <c r="S25" s="74"/>
      <c r="T25" s="75"/>
      <c r="U25" s="75"/>
      <c r="V25" s="83"/>
      <c r="W25" s="83"/>
      <c r="X25" s="83"/>
      <c r="Y25" s="74"/>
      <c r="Z25" s="75"/>
      <c r="AA25" s="75"/>
      <c r="AB25" s="74" t="s">
        <v>94</v>
      </c>
      <c r="AC25" s="75">
        <v>8.00067</v>
      </c>
      <c r="AD25" s="75">
        <v>0.087738</v>
      </c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</row>
    <row r="26">
      <c r="A26" s="16">
        <f t="shared" si="3"/>
        <v>19</v>
      </c>
      <c r="B26" s="90" t="s">
        <v>95</v>
      </c>
      <c r="D26" s="78"/>
      <c r="H26" s="97">
        <f t="shared" si="1"/>
        <v>8.59233</v>
      </c>
      <c r="I26" s="70"/>
      <c r="J26" s="71"/>
      <c r="K26" s="71"/>
      <c r="L26" s="72"/>
      <c r="M26" s="44" t="str">
        <f t="array" ref="M26">iferror(index('Kovats n-alkanes'!B$7:B$31,match(I26,'Kovats n-alkanes'!C$7:C$31,1)),"")</f>
        <v/>
      </c>
      <c r="N26" s="44" t="str">
        <f t="shared" si="2"/>
        <v/>
      </c>
      <c r="O26" s="44" t="str">
        <f>iferror(100*(M26+(I26-vlookup(M26,'Kovats n-alkanes'!B$7:C$31,2,TRUE))/(vlookup(N26,'Kovats n-alkanes'!B$7:C$31,2,TRUE)-vlookup(M26,'Kovats n-alkanes'!B$7:C$31,2,TRUE))),I26)</f>
        <v/>
      </c>
      <c r="P26" s="48">
        <v>1.0</v>
      </c>
      <c r="Q26" s="48">
        <v>1.0</v>
      </c>
      <c r="R26" s="79"/>
      <c r="S26" s="74"/>
      <c r="T26" s="75"/>
      <c r="U26" s="75"/>
      <c r="V26" s="83"/>
      <c r="W26" s="83"/>
      <c r="X26" s="83"/>
      <c r="Y26" s="74" t="s">
        <v>93</v>
      </c>
      <c r="Z26" s="75">
        <v>8.59233</v>
      </c>
      <c r="AA26" s="75">
        <v>0.102043</v>
      </c>
      <c r="AB26" s="83"/>
      <c r="AC26" s="83"/>
      <c r="AD26" s="83"/>
      <c r="AE26" s="76"/>
      <c r="AF26" s="76"/>
      <c r="AG26" s="76"/>
      <c r="AH26" s="80"/>
      <c r="AI26" s="81"/>
      <c r="AJ26" s="81"/>
      <c r="AK26" s="76"/>
      <c r="AL26" s="76"/>
      <c r="AM26" s="76"/>
      <c r="AN26" s="76"/>
      <c r="AO26" s="76"/>
      <c r="AP26" s="76"/>
      <c r="AQ26" s="76"/>
      <c r="AR26" s="76"/>
      <c r="AS26" s="76"/>
    </row>
    <row r="27">
      <c r="A27" s="16">
        <f t="shared" si="3"/>
        <v>20</v>
      </c>
      <c r="B27" s="91" t="s">
        <v>87</v>
      </c>
      <c r="D27" s="85"/>
      <c r="E27" s="47"/>
      <c r="F27" s="89"/>
      <c r="G27" s="16"/>
      <c r="H27" s="97">
        <f t="shared" si="1"/>
        <v>8.8965</v>
      </c>
      <c r="I27" s="70"/>
      <c r="J27" s="71"/>
      <c r="K27" s="71"/>
      <c r="L27" s="72"/>
      <c r="M27" s="44" t="str">
        <f t="array" ref="M27">iferror(index('Kovats n-alkanes'!B$7:B$31,match(I27,'Kovats n-alkanes'!C$7:C$31,1)),"")</f>
        <v/>
      </c>
      <c r="N27" s="44" t="str">
        <f t="shared" si="2"/>
        <v/>
      </c>
      <c r="O27" s="44" t="str">
        <f>iferror(100*(M27+(I27-vlookup(M27,'Kovats n-alkanes'!B$7:C$31,2,TRUE))/(vlookup(N27,'Kovats n-alkanes'!B$7:C$31,2,TRUE)-vlookup(M27,'Kovats n-alkanes'!B$7:C$31,2,TRUE))),I27)</f>
        <v/>
      </c>
      <c r="P27" s="48">
        <v>1.0</v>
      </c>
      <c r="Q27" s="48">
        <v>1.0</v>
      </c>
      <c r="S27" s="74" t="s">
        <v>91</v>
      </c>
      <c r="T27" s="75">
        <v>8.88567</v>
      </c>
      <c r="U27" s="75">
        <v>0.344276</v>
      </c>
      <c r="V27" s="83"/>
      <c r="W27" s="83"/>
      <c r="X27" s="83"/>
      <c r="Y27" s="74" t="s">
        <v>93</v>
      </c>
      <c r="Z27" s="75">
        <v>8.898</v>
      </c>
      <c r="AA27" s="75">
        <v>0.06485</v>
      </c>
      <c r="AB27" s="74" t="s">
        <v>94</v>
      </c>
      <c r="AC27" s="75">
        <v>8.90583</v>
      </c>
      <c r="AD27" s="75">
        <v>0.091553</v>
      </c>
      <c r="AE27" s="76"/>
      <c r="AF27" s="92"/>
      <c r="AG27" s="92"/>
      <c r="AH27" s="80"/>
      <c r="AI27" s="81"/>
      <c r="AJ27" s="81"/>
      <c r="AK27" s="76"/>
      <c r="AL27" s="76"/>
      <c r="AM27" s="76"/>
      <c r="AN27" s="80"/>
      <c r="AO27" s="81"/>
      <c r="AP27" s="81"/>
      <c r="AQ27" s="76"/>
      <c r="AR27" s="76"/>
      <c r="AS27" s="76"/>
    </row>
    <row r="28">
      <c r="A28" s="16">
        <f t="shared" si="3"/>
        <v>21</v>
      </c>
      <c r="B28" s="67" t="s">
        <v>95</v>
      </c>
      <c r="C28" s="44"/>
      <c r="D28" s="85"/>
      <c r="E28" s="47"/>
      <c r="F28" s="89"/>
      <c r="G28" s="16"/>
      <c r="H28" s="97">
        <f t="shared" si="1"/>
        <v>9.73183</v>
      </c>
      <c r="I28" s="70"/>
      <c r="J28" s="71"/>
      <c r="K28" s="71"/>
      <c r="L28" s="72"/>
      <c r="M28" s="44" t="str">
        <f t="array" ref="M28">iferror(index('Kovats n-alkanes'!B$7:B$31,match(I28,'Kovats n-alkanes'!C$7:C$31,1)),"")</f>
        <v/>
      </c>
      <c r="N28" s="44" t="str">
        <f t="shared" si="2"/>
        <v/>
      </c>
      <c r="O28" s="44" t="str">
        <f>iferror(100*(M28+(I28-vlookup(M28,'Kovats n-alkanes'!B$7:C$31,2,TRUE))/(vlookup(N28,'Kovats n-alkanes'!B$7:C$31,2,TRUE)-vlookup(M28,'Kovats n-alkanes'!B$7:C$31,2,TRUE))),I28)</f>
        <v/>
      </c>
      <c r="P28" s="48">
        <v>1.0</v>
      </c>
      <c r="Q28" s="48">
        <v>1.0</v>
      </c>
      <c r="S28" s="74" t="s">
        <v>91</v>
      </c>
      <c r="T28" s="75">
        <v>9.73183</v>
      </c>
      <c r="U28" s="75">
        <v>0.134468</v>
      </c>
      <c r="V28" s="83"/>
      <c r="W28" s="83"/>
      <c r="X28" s="83"/>
      <c r="Y28" s="83"/>
      <c r="Z28" s="83"/>
      <c r="AA28" s="83"/>
      <c r="AB28" s="83"/>
      <c r="AC28" s="83"/>
      <c r="AD28" s="83"/>
      <c r="AE28" s="76"/>
      <c r="AF28" s="76"/>
      <c r="AG28" s="76"/>
      <c r="AH28" s="80"/>
      <c r="AI28" s="81"/>
      <c r="AJ28" s="81"/>
      <c r="AK28" s="76"/>
      <c r="AL28" s="76"/>
      <c r="AM28" s="76"/>
      <c r="AN28" s="76"/>
      <c r="AO28" s="76"/>
      <c r="AP28" s="76"/>
      <c r="AQ28" s="76"/>
      <c r="AR28" s="76"/>
      <c r="AS28" s="76"/>
    </row>
    <row r="29">
      <c r="A29" s="16">
        <f t="shared" si="3"/>
        <v>22</v>
      </c>
      <c r="B29" s="77" t="s">
        <v>88</v>
      </c>
      <c r="C29" s="44"/>
      <c r="D29" s="85"/>
      <c r="E29" s="47"/>
      <c r="F29" s="89"/>
      <c r="G29" s="16"/>
      <c r="H29" s="69">
        <f t="shared" si="1"/>
        <v>10.0689</v>
      </c>
      <c r="I29" s="70"/>
      <c r="J29" s="71"/>
      <c r="K29" s="71"/>
      <c r="L29" s="72"/>
      <c r="M29" s="44" t="str">
        <f t="array" ref="M29">iferror(index('Kovats n-alkanes'!B$7:B$31,match(I29,'Kovats n-alkanes'!C$7:C$31,1)),"")</f>
        <v/>
      </c>
      <c r="N29" s="44" t="str">
        <f t="shared" si="2"/>
        <v/>
      </c>
      <c r="O29" s="44" t="str">
        <f>iferror(100*(M29+(I29-vlookup(M29,'Kovats n-alkanes'!B$7:C$31,2,TRUE))/(vlookup(N29,'Kovats n-alkanes'!B$7:C$31,2,TRUE)-vlookup(M29,'Kovats n-alkanes'!B$7:C$31,2,TRUE))),I29)</f>
        <v/>
      </c>
      <c r="P29" s="48">
        <v>1.0</v>
      </c>
      <c r="Q29" s="48">
        <v>1.0</v>
      </c>
      <c r="R29" s="79"/>
      <c r="S29" s="74" t="s">
        <v>91</v>
      </c>
      <c r="T29" s="75">
        <v>10.0707</v>
      </c>
      <c r="U29" s="75">
        <v>0.244141</v>
      </c>
      <c r="V29" s="74" t="s">
        <v>92</v>
      </c>
      <c r="W29" s="75">
        <v>10.0742</v>
      </c>
      <c r="X29" s="75">
        <v>0.119209</v>
      </c>
      <c r="Y29" s="83"/>
      <c r="Z29" s="83"/>
      <c r="AA29" s="83"/>
      <c r="AB29" s="74" t="s">
        <v>94</v>
      </c>
      <c r="AC29" s="75">
        <v>10.0618</v>
      </c>
      <c r="AD29" s="75">
        <v>0.059128</v>
      </c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</row>
    <row r="30">
      <c r="A30" s="16">
        <f t="shared" si="3"/>
        <v>23</v>
      </c>
      <c r="B30" s="77" t="s">
        <v>89</v>
      </c>
      <c r="C30" s="44"/>
      <c r="D30" s="85"/>
      <c r="E30" s="47"/>
      <c r="F30" s="89"/>
      <c r="G30" s="16"/>
      <c r="H30" s="69">
        <f t="shared" si="1"/>
        <v>10.633825</v>
      </c>
      <c r="I30" s="70"/>
      <c r="J30" s="71"/>
      <c r="K30" s="71"/>
      <c r="L30" s="72"/>
      <c r="M30" s="44" t="str">
        <f t="array" ref="M30">iferror(index('Kovats n-alkanes'!B$7:B$31,match(I30,'Kovats n-alkanes'!C$7:C$31,1)),"")</f>
        <v/>
      </c>
      <c r="N30" s="44" t="str">
        <f t="shared" si="2"/>
        <v/>
      </c>
      <c r="O30" s="44" t="str">
        <f>iferror(100*(M30+(I30-vlookup(M30,'Kovats n-alkanes'!B$7:C$31,2,TRUE))/(vlookup(N30,'Kovats n-alkanes'!B$7:C$31,2,TRUE)-vlookup(M30,'Kovats n-alkanes'!B$7:C$31,2,TRUE))),I30)</f>
        <v/>
      </c>
      <c r="P30" s="48">
        <v>1.0</v>
      </c>
      <c r="Q30" s="48">
        <v>1.0</v>
      </c>
      <c r="R30" s="79"/>
      <c r="S30" s="74" t="s">
        <v>91</v>
      </c>
      <c r="T30" s="75">
        <v>10.6147</v>
      </c>
      <c r="U30" s="75">
        <v>0.268936</v>
      </c>
      <c r="V30" s="74" t="s">
        <v>92</v>
      </c>
      <c r="W30" s="75">
        <v>10.6288</v>
      </c>
      <c r="X30" s="75">
        <v>0.138283</v>
      </c>
      <c r="Y30" s="94" t="s">
        <v>93</v>
      </c>
      <c r="Z30" s="95">
        <v>10.643</v>
      </c>
      <c r="AA30" s="95">
        <v>0.152588</v>
      </c>
      <c r="AB30" s="74" t="s">
        <v>94</v>
      </c>
      <c r="AC30" s="75">
        <v>10.6488</v>
      </c>
      <c r="AD30" s="75">
        <v>0.212669</v>
      </c>
      <c r="AE30" s="80"/>
      <c r="AF30" s="81"/>
      <c r="AG30" s="81"/>
      <c r="AH30" s="80"/>
      <c r="AI30" s="81"/>
      <c r="AJ30" s="81"/>
      <c r="AK30" s="80"/>
      <c r="AL30" s="81"/>
      <c r="AM30" s="81"/>
      <c r="AN30" s="80"/>
      <c r="AO30" s="81"/>
      <c r="AP30" s="81"/>
      <c r="AQ30" s="80"/>
      <c r="AR30" s="81"/>
      <c r="AS30" s="81"/>
    </row>
    <row r="31">
      <c r="A31" s="16">
        <f t="shared" si="3"/>
        <v>24</v>
      </c>
      <c r="B31" s="39" t="s">
        <v>95</v>
      </c>
      <c r="D31" s="78"/>
      <c r="H31" s="97">
        <f t="shared" si="1"/>
        <v>10.6772</v>
      </c>
      <c r="I31" s="70"/>
      <c r="J31" s="71"/>
      <c r="K31" s="71"/>
      <c r="L31" s="72"/>
      <c r="M31" s="44" t="str">
        <f t="array" ref="M31">iferror(index('Kovats n-alkanes'!B$7:B$31,match(I31,'Kovats n-alkanes'!C$7:C$31,1)),"")</f>
        <v/>
      </c>
      <c r="N31" s="44" t="str">
        <f t="shared" si="2"/>
        <v/>
      </c>
      <c r="O31" s="44" t="str">
        <f>iferror(100*(M31+(I31-vlookup(M31,'Kovats n-alkanes'!B$7:C$31,2,TRUE))/(vlookup(N31,'Kovats n-alkanes'!B$7:C$31,2,TRUE)-vlookup(M31,'Kovats n-alkanes'!B$7:C$31,2,TRUE))),I31)</f>
        <v/>
      </c>
      <c r="P31" s="48">
        <v>1.0</v>
      </c>
      <c r="Q31" s="48">
        <v>1.0</v>
      </c>
      <c r="R31" s="79"/>
      <c r="S31" s="74" t="s">
        <v>91</v>
      </c>
      <c r="T31" s="75">
        <v>10.6772</v>
      </c>
      <c r="U31" s="75">
        <v>0.197411</v>
      </c>
      <c r="V31" s="84"/>
      <c r="W31" s="84"/>
      <c r="X31" s="84"/>
      <c r="Y31" s="84"/>
      <c r="Z31" s="83"/>
      <c r="AA31" s="83"/>
      <c r="AB31" s="83"/>
      <c r="AC31" s="83"/>
      <c r="AD31" s="83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80"/>
      <c r="AR31" s="81"/>
      <c r="AS31" s="81"/>
    </row>
    <row r="32">
      <c r="A32" s="16">
        <f t="shared" si="3"/>
        <v>25</v>
      </c>
      <c r="B32" s="93" t="s">
        <v>53</v>
      </c>
      <c r="D32" s="85"/>
      <c r="E32" s="47"/>
      <c r="F32" s="89"/>
      <c r="G32" s="16"/>
      <c r="H32" s="69">
        <f t="shared" si="1"/>
        <v>11.4185</v>
      </c>
      <c r="I32" s="70"/>
      <c r="J32" s="71"/>
      <c r="K32" s="71"/>
      <c r="L32" s="72"/>
      <c r="M32" s="44" t="str">
        <f t="array" ref="M32">iferror(index('Kovats n-alkanes'!B$7:B$31,match(I32,'Kovats n-alkanes'!C$7:C$31,1)),"")</f>
        <v/>
      </c>
      <c r="N32" s="44" t="str">
        <f t="shared" si="2"/>
        <v/>
      </c>
      <c r="O32" s="44" t="str">
        <f>iferror(100*(M32+(I32-vlookup(M32,'Kovats n-alkanes'!B$7:C$31,2,TRUE))/(vlookup(N32,'Kovats n-alkanes'!B$7:C$31,2,TRUE)-vlookup(M32,'Kovats n-alkanes'!B$7:C$31,2,TRUE))),I32)</f>
        <v/>
      </c>
      <c r="P32" s="48">
        <v>1.0</v>
      </c>
      <c r="Q32" s="48">
        <v>1.0</v>
      </c>
      <c r="S32" s="94" t="s">
        <v>91</v>
      </c>
      <c r="T32" s="95">
        <v>11.3633</v>
      </c>
      <c r="U32" s="95">
        <v>0.1688</v>
      </c>
      <c r="V32" s="74" t="s">
        <v>92</v>
      </c>
      <c r="W32" s="75">
        <v>11.4312</v>
      </c>
      <c r="X32" s="75">
        <v>0.135422</v>
      </c>
      <c r="Y32" s="98" t="s">
        <v>93</v>
      </c>
      <c r="Z32" s="95">
        <v>11.4297</v>
      </c>
      <c r="AA32" s="95">
        <v>0.073433</v>
      </c>
      <c r="AB32" s="74" t="s">
        <v>94</v>
      </c>
      <c r="AC32" s="75">
        <v>11.4498</v>
      </c>
      <c r="AD32" s="75">
        <v>0.04673</v>
      </c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</row>
    <row r="33">
      <c r="A33" s="16">
        <f t="shared" si="3"/>
        <v>26</v>
      </c>
      <c r="B33" s="107" t="s">
        <v>95</v>
      </c>
      <c r="C33" s="44"/>
      <c r="D33" s="85"/>
      <c r="E33" s="47"/>
      <c r="F33" s="89"/>
      <c r="G33" s="16"/>
      <c r="H33" s="97">
        <f t="shared" si="1"/>
        <v>16.5397</v>
      </c>
      <c r="I33" s="70"/>
      <c r="J33" s="71"/>
      <c r="K33" s="71"/>
      <c r="L33" s="72"/>
      <c r="M33" s="44" t="str">
        <f t="array" ref="M33">iferror(index('Kovats n-alkanes'!B$7:B$31,match(I33,'Kovats n-alkanes'!C$7:C$31,1)),"")</f>
        <v/>
      </c>
      <c r="N33" s="44" t="str">
        <f t="shared" si="2"/>
        <v/>
      </c>
      <c r="O33" s="44" t="str">
        <f>iferror(100*(M33+(I33-vlookup(M33,'Kovats n-alkanes'!B$7:C$31,2,TRUE))/(vlookup(N33,'Kovats n-alkanes'!B$7:C$31,2,TRUE)-vlookup(M33,'Kovats n-alkanes'!B$7:C$31,2,TRUE))),I33)</f>
        <v/>
      </c>
      <c r="P33" s="48">
        <v>1.0</v>
      </c>
      <c r="Q33" s="48">
        <v>1.0</v>
      </c>
      <c r="S33" s="84"/>
      <c r="T33" s="84"/>
      <c r="U33" s="84"/>
      <c r="V33" s="84"/>
      <c r="W33" s="84"/>
      <c r="X33" s="84"/>
      <c r="Y33" s="84"/>
      <c r="Z33" s="83"/>
      <c r="AA33" s="83"/>
      <c r="AB33" s="74" t="s">
        <v>94</v>
      </c>
      <c r="AC33" s="75">
        <v>16.5397</v>
      </c>
      <c r="AD33" s="75">
        <v>0.53215</v>
      </c>
      <c r="AE33" s="76"/>
      <c r="AF33" s="76"/>
      <c r="AG33" s="76"/>
      <c r="AH33" s="76"/>
      <c r="AI33" s="76"/>
      <c r="AJ33" s="76"/>
      <c r="AK33" s="76"/>
      <c r="AL33" s="76"/>
      <c r="AM33" s="76"/>
      <c r="AN33" s="80"/>
      <c r="AO33" s="81"/>
      <c r="AP33" s="81"/>
      <c r="AQ33" s="76"/>
      <c r="AR33" s="76"/>
      <c r="AS33" s="76"/>
    </row>
    <row r="34">
      <c r="A34" s="16" t="str">
        <f t="shared" si="3"/>
        <v/>
      </c>
      <c r="B34" s="96"/>
      <c r="C34" s="44"/>
      <c r="D34" s="85"/>
      <c r="E34" s="47"/>
      <c r="F34" s="89"/>
      <c r="G34" s="16"/>
      <c r="H34" s="99"/>
      <c r="I34" s="70"/>
      <c r="J34" s="71"/>
      <c r="K34" s="71"/>
      <c r="L34" s="72"/>
      <c r="M34" s="44" t="str">
        <f t="array" ref="M34">iferror(index('Kovats n-alkanes'!B$7:B$31,match(I34,'Kovats n-alkanes'!C$7:C$31,1)),"")</f>
        <v/>
      </c>
      <c r="N34" s="44" t="str">
        <f t="shared" si="2"/>
        <v/>
      </c>
      <c r="O34" s="44" t="str">
        <f>iferror(100*(M34+(I34-vlookup(M34,'Kovats n-alkanes'!B$7:C$31,2,TRUE))/(vlookup(N34,'Kovats n-alkanes'!B$7:C$31,2,TRUE)-vlookup(M34,'Kovats n-alkanes'!B$7:C$31,2,TRUE))),I34)</f>
        <v/>
      </c>
      <c r="P34" s="48">
        <v>1.0</v>
      </c>
      <c r="Q34" s="48">
        <v>1.0</v>
      </c>
      <c r="R34" s="79"/>
      <c r="S34" s="80"/>
      <c r="T34" s="81"/>
      <c r="U34" s="81"/>
      <c r="V34" s="80"/>
      <c r="W34" s="81"/>
      <c r="X34" s="81"/>
      <c r="Y34" s="80"/>
      <c r="Z34" s="81"/>
      <c r="AA34" s="81"/>
      <c r="AB34" s="80"/>
      <c r="AC34" s="81"/>
      <c r="AD34" s="81"/>
      <c r="AE34" s="76"/>
      <c r="AF34" s="76"/>
      <c r="AG34" s="76"/>
      <c r="AH34" s="80"/>
      <c r="AI34" s="81"/>
      <c r="AJ34" s="81"/>
      <c r="AK34" s="76"/>
      <c r="AL34" s="76"/>
      <c r="AM34" s="76"/>
      <c r="AN34" s="80"/>
      <c r="AO34" s="81"/>
      <c r="AP34" s="81"/>
      <c r="AQ34" s="76"/>
      <c r="AR34" s="76"/>
      <c r="AS34" s="76"/>
    </row>
    <row r="35">
      <c r="A35" s="16" t="str">
        <f t="shared" si="3"/>
        <v/>
      </c>
      <c r="B35" s="96"/>
      <c r="C35" s="44"/>
      <c r="D35" s="85"/>
      <c r="E35" s="47"/>
      <c r="F35" s="89"/>
      <c r="G35" s="16"/>
      <c r="H35" s="99"/>
      <c r="I35" s="70"/>
      <c r="J35" s="71"/>
      <c r="K35" s="71"/>
      <c r="L35" s="72"/>
      <c r="M35" s="44" t="str">
        <f t="array" ref="M35">iferror(index('Kovats n-alkanes'!B$7:B$31,match(I35,'Kovats n-alkanes'!C$7:C$31,1)),"")</f>
        <v/>
      </c>
      <c r="N35" s="44" t="str">
        <f t="shared" si="2"/>
        <v/>
      </c>
      <c r="O35" s="44" t="str">
        <f>iferror(100*(M35+(I35-vlookup(M35,'Kovats n-alkanes'!B$7:C$31,2,TRUE))/(vlookup(N35,'Kovats n-alkanes'!B$7:C$31,2,TRUE)-vlookup(M35,'Kovats n-alkanes'!B$7:C$31,2,TRUE))),I35)</f>
        <v/>
      </c>
      <c r="P35" s="48">
        <v>1.0</v>
      </c>
      <c r="Q35" s="48">
        <v>1.0</v>
      </c>
      <c r="R35" s="79"/>
      <c r="S35" s="92"/>
      <c r="T35" s="92"/>
      <c r="U35" s="92"/>
      <c r="V35" s="92"/>
      <c r="W35" s="92"/>
      <c r="X35" s="92"/>
      <c r="Y35" s="92"/>
      <c r="Z35" s="76"/>
      <c r="AA35" s="76"/>
      <c r="AB35" s="80"/>
      <c r="AC35" s="81"/>
      <c r="AD35" s="81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>
      <c r="A36" s="16" t="str">
        <f t="shared" si="3"/>
        <v/>
      </c>
      <c r="B36" s="96"/>
      <c r="D36" s="78"/>
      <c r="H36" s="99"/>
      <c r="I36" s="70"/>
      <c r="J36" s="71"/>
      <c r="K36" s="71"/>
      <c r="L36" s="72"/>
      <c r="M36" s="44" t="str">
        <f t="array" ref="M36">iferror(index('Kovats n-alkanes'!B$7:B$31,match(I36,'Kovats n-alkanes'!C$7:C$31,1)),"")</f>
        <v/>
      </c>
      <c r="N36" s="44" t="str">
        <f t="shared" si="2"/>
        <v/>
      </c>
      <c r="O36" s="44" t="str">
        <f>iferror(100*(M36+(I36-vlookup(M36,'Kovats n-alkanes'!B$7:C$31,2,TRUE))/(vlookup(N36,'Kovats n-alkanes'!B$7:C$31,2,TRUE)-vlookup(M36,'Kovats n-alkanes'!B$7:C$31,2,TRUE))),I36)</f>
        <v/>
      </c>
      <c r="P36" s="48">
        <v>1.0</v>
      </c>
      <c r="Q36" s="48">
        <v>1.0</v>
      </c>
      <c r="R36" s="79"/>
      <c r="S36" s="92"/>
      <c r="T36" s="92"/>
      <c r="U36" s="92"/>
      <c r="V36" s="80"/>
      <c r="W36" s="81"/>
      <c r="X36" s="81"/>
      <c r="Y36" s="92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</row>
    <row r="37">
      <c r="A37" s="16" t="str">
        <f t="shared" si="3"/>
        <v/>
      </c>
      <c r="B37" s="96"/>
      <c r="D37" s="85"/>
      <c r="E37" s="47"/>
      <c r="F37" s="89"/>
      <c r="G37" s="16"/>
      <c r="H37" s="99"/>
      <c r="I37" s="70"/>
      <c r="J37" s="71"/>
      <c r="K37" s="71"/>
      <c r="L37" s="72"/>
      <c r="M37" s="44" t="str">
        <f t="array" ref="M37">iferror(index('Kovats n-alkanes'!B$7:B$31,match(I37,'Kovats n-alkanes'!C$7:C$31,1)),"")</f>
        <v/>
      </c>
      <c r="N37" s="44" t="str">
        <f t="shared" si="2"/>
        <v/>
      </c>
      <c r="O37" s="44" t="str">
        <f>iferror(100*(M37+(I37-vlookup(M37,'Kovats n-alkanes'!B$7:C$31,2,TRUE))/(vlookup(N37,'Kovats n-alkanes'!B$7:C$31,2,TRUE)-vlookup(M37,'Kovats n-alkanes'!B$7:C$31,2,TRUE))),I37)</f>
        <v/>
      </c>
      <c r="P37" s="48">
        <v>1.0</v>
      </c>
      <c r="Q37" s="48">
        <v>1.0</v>
      </c>
      <c r="S37" s="80"/>
      <c r="T37" s="81"/>
      <c r="U37" s="81"/>
      <c r="V37" s="80"/>
      <c r="W37" s="81"/>
      <c r="X37" s="81"/>
      <c r="Y37" s="92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</row>
    <row r="38">
      <c r="A38" s="16" t="str">
        <f t="shared" si="3"/>
        <v/>
      </c>
      <c r="B38" s="96"/>
      <c r="C38" s="44"/>
      <c r="D38" s="85"/>
      <c r="E38" s="47"/>
      <c r="F38" s="89"/>
      <c r="G38" s="16"/>
      <c r="H38" s="99"/>
      <c r="I38" s="70"/>
      <c r="J38" s="71"/>
      <c r="K38" s="71"/>
      <c r="L38" s="72"/>
      <c r="M38" s="44" t="str">
        <f t="array" ref="M38">iferror(index('Kovats n-alkanes'!B$7:B$31,match(I38,'Kovats n-alkanes'!C$7:C$31,1)),"")</f>
        <v/>
      </c>
      <c r="N38" s="44" t="str">
        <f t="shared" si="2"/>
        <v/>
      </c>
      <c r="O38" s="44" t="str">
        <f>iferror(100*(M38+(I38-vlookup(M38,'Kovats n-alkanes'!B$7:C$31,2,TRUE))/(vlookup(N38,'Kovats n-alkanes'!B$7:C$31,2,TRUE)-vlookup(M38,'Kovats n-alkanes'!B$7:C$31,2,TRUE))),I38)</f>
        <v/>
      </c>
      <c r="P38" s="48">
        <v>1.0</v>
      </c>
      <c r="Q38" s="48">
        <v>1.0</v>
      </c>
      <c r="S38" s="80"/>
      <c r="T38" s="81"/>
      <c r="U38" s="81"/>
      <c r="V38" s="80"/>
      <c r="W38" s="81"/>
      <c r="X38" s="81"/>
      <c r="Y38" s="80"/>
      <c r="Z38" s="81"/>
      <c r="AA38" s="81"/>
      <c r="AB38" s="76"/>
      <c r="AC38" s="76"/>
      <c r="AD38" s="76"/>
      <c r="AE38" s="76"/>
      <c r="AF38" s="76"/>
      <c r="AG38" s="76"/>
      <c r="AH38" s="80"/>
      <c r="AI38" s="81"/>
      <c r="AJ38" s="81"/>
      <c r="AK38" s="76"/>
      <c r="AL38" s="76"/>
      <c r="AM38" s="76"/>
      <c r="AN38" s="80"/>
      <c r="AO38" s="81"/>
      <c r="AP38" s="81"/>
      <c r="AQ38" s="76"/>
      <c r="AR38" s="76"/>
      <c r="AS38" s="76"/>
    </row>
    <row r="39">
      <c r="A39" s="16" t="str">
        <f t="shared" si="3"/>
        <v/>
      </c>
      <c r="B39" s="96"/>
      <c r="C39" s="44"/>
      <c r="D39" s="85"/>
      <c r="E39" s="47"/>
      <c r="F39" s="89"/>
      <c r="G39" s="16"/>
      <c r="H39" s="99"/>
      <c r="I39" s="70"/>
      <c r="J39" s="71"/>
      <c r="K39" s="71"/>
      <c r="L39" s="72"/>
      <c r="M39" s="44" t="str">
        <f t="array" ref="M39">iferror(index('Kovats n-alkanes'!B$7:B$31,match(I39,'Kovats n-alkanes'!C$7:C$31,1)),"")</f>
        <v/>
      </c>
      <c r="N39" s="44" t="str">
        <f t="shared" si="2"/>
        <v/>
      </c>
      <c r="O39" s="44" t="str">
        <f>iferror(100*(M39+(I39-vlookup(M39,'Kovats n-alkanes'!B$7:C$31,2,TRUE))/(vlookup(N39,'Kovats n-alkanes'!B$7:C$31,2,TRUE)-vlookup(M39,'Kovats n-alkanes'!B$7:C$31,2,TRUE))),I39)</f>
        <v/>
      </c>
      <c r="P39" s="48">
        <v>1.0</v>
      </c>
      <c r="Q39" s="48">
        <v>1.0</v>
      </c>
      <c r="R39" s="79"/>
      <c r="S39" s="92"/>
      <c r="T39" s="92"/>
      <c r="U39" s="92"/>
      <c r="V39" s="92"/>
      <c r="W39" s="92"/>
      <c r="X39" s="92"/>
      <c r="Y39" s="92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80"/>
      <c r="AO39" s="81"/>
      <c r="AP39" s="81"/>
      <c r="AQ39" s="76"/>
      <c r="AR39" s="76"/>
      <c r="AS39" s="76"/>
    </row>
    <row r="40">
      <c r="A40" s="16" t="str">
        <f t="shared" si="3"/>
        <v/>
      </c>
      <c r="B40" s="96"/>
      <c r="C40" s="44"/>
      <c r="D40" s="85"/>
      <c r="E40" s="47"/>
      <c r="F40" s="89"/>
      <c r="G40" s="16"/>
      <c r="H40" s="99"/>
      <c r="I40" s="70"/>
      <c r="J40" s="71"/>
      <c r="K40" s="71"/>
      <c r="L40" s="72"/>
      <c r="M40" s="44" t="str">
        <f t="array" ref="M40">iferror(index('Kovats n-alkanes'!B$7:B$31,match(I40,'Kovats n-alkanes'!C$7:C$31,1)),"")</f>
        <v/>
      </c>
      <c r="N40" s="44" t="str">
        <f t="shared" si="2"/>
        <v/>
      </c>
      <c r="O40" s="44" t="str">
        <f>iferror(100*(M40+(I40-vlookup(M40,'Kovats n-alkanes'!B$7:C$31,2,TRUE))/(vlookup(N40,'Kovats n-alkanes'!B$7:C$31,2,TRUE)-vlookup(M40,'Kovats n-alkanes'!B$7:C$31,2,TRUE))),I40)</f>
        <v/>
      </c>
      <c r="P40" s="48">
        <v>1.0</v>
      </c>
      <c r="Q40" s="48">
        <v>1.0</v>
      </c>
      <c r="R40" s="79"/>
      <c r="S40" s="92"/>
      <c r="T40" s="92"/>
      <c r="U40" s="92"/>
      <c r="V40" s="92"/>
      <c r="W40" s="92"/>
      <c r="X40" s="92"/>
      <c r="Y40" s="80"/>
      <c r="Z40" s="81"/>
      <c r="AA40" s="81"/>
      <c r="AB40" s="80"/>
      <c r="AC40" s="81"/>
      <c r="AD40" s="81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</row>
    <row r="41">
      <c r="A41" s="16" t="str">
        <f t="shared" si="3"/>
        <v/>
      </c>
      <c r="B41" s="96"/>
      <c r="D41" s="78"/>
      <c r="H41" s="99"/>
      <c r="I41" s="70"/>
      <c r="J41" s="71"/>
      <c r="K41" s="71"/>
      <c r="L41" s="72"/>
      <c r="M41" s="44" t="str">
        <f t="array" ref="M41">iferror(index('Kovats n-alkanes'!B$7:B$31,match(I41,'Kovats n-alkanes'!C$7:C$31,1)),"")</f>
        <v/>
      </c>
      <c r="N41" s="44" t="str">
        <f t="shared" si="2"/>
        <v/>
      </c>
      <c r="O41" s="44" t="str">
        <f>iferror(100*(M41+(I41-vlookup(M41,'Kovats n-alkanes'!B$7:C$31,2,TRUE))/(vlookup(N41,'Kovats n-alkanes'!B$7:C$31,2,TRUE)-vlookup(M41,'Kovats n-alkanes'!B$7:C$31,2,TRUE))),I41)</f>
        <v/>
      </c>
      <c r="P41" s="48">
        <v>1.0</v>
      </c>
      <c r="Q41" s="48">
        <v>1.0</v>
      </c>
      <c r="R41" s="79"/>
      <c r="S41" s="80"/>
      <c r="T41" s="81"/>
      <c r="U41" s="81"/>
      <c r="V41" s="80"/>
      <c r="W41" s="81"/>
      <c r="X41" s="81"/>
      <c r="Y41" s="80"/>
      <c r="Z41" s="81"/>
      <c r="AA41" s="81"/>
      <c r="AB41" s="80"/>
      <c r="AC41" s="81"/>
      <c r="AD41" s="81"/>
      <c r="AE41" s="76"/>
      <c r="AF41" s="76"/>
      <c r="AG41" s="76"/>
      <c r="AH41" s="80"/>
      <c r="AI41" s="81"/>
      <c r="AJ41" s="81"/>
      <c r="AK41" s="80"/>
      <c r="AL41" s="81"/>
      <c r="AM41" s="81"/>
      <c r="AN41" s="80"/>
      <c r="AO41" s="81"/>
      <c r="AP41" s="81"/>
      <c r="AQ41" s="80"/>
      <c r="AR41" s="81"/>
      <c r="AS41" s="81"/>
    </row>
    <row r="42">
      <c r="A42" s="16" t="str">
        <f t="shared" si="3"/>
        <v/>
      </c>
      <c r="B42" s="96"/>
      <c r="D42" s="85"/>
      <c r="E42" s="47"/>
      <c r="F42" s="89"/>
      <c r="G42" s="16"/>
      <c r="H42" s="99"/>
      <c r="I42" s="70"/>
      <c r="J42" s="71"/>
      <c r="K42" s="71"/>
      <c r="L42" s="72"/>
      <c r="M42" s="44" t="str">
        <f t="array" ref="M42">iferror(index('Kovats n-alkanes'!B$7:B$31,match(I42,'Kovats n-alkanes'!C$7:C$31,1)),"")</f>
        <v/>
      </c>
      <c r="N42" s="44" t="str">
        <f t="shared" si="2"/>
        <v/>
      </c>
      <c r="O42" s="44" t="str">
        <f>iferror(100*(M42+(I42-vlookup(M42,'Kovats n-alkanes'!B$7:C$31,2,TRUE))/(vlookup(N42,'Kovats n-alkanes'!B$7:C$31,2,TRUE)-vlookup(M42,'Kovats n-alkanes'!B$7:C$31,2,TRUE))),I42)</f>
        <v/>
      </c>
      <c r="P42" s="48">
        <v>1.0</v>
      </c>
      <c r="Q42" s="48">
        <v>1.0</v>
      </c>
      <c r="S42" s="92"/>
      <c r="T42" s="92"/>
      <c r="U42" s="92"/>
      <c r="V42" s="92"/>
      <c r="W42" s="92"/>
      <c r="X42" s="92"/>
      <c r="Y42" s="80"/>
      <c r="Z42" s="81"/>
      <c r="AA42" s="81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</row>
    <row r="43">
      <c r="A43" s="16" t="str">
        <f t="shared" si="3"/>
        <v/>
      </c>
      <c r="B43" s="44"/>
      <c r="C43" s="44"/>
      <c r="D43" s="85"/>
      <c r="E43" s="47"/>
      <c r="F43" s="89"/>
      <c r="G43" s="16"/>
      <c r="H43" s="99"/>
      <c r="I43" s="70"/>
      <c r="J43" s="71"/>
      <c r="K43" s="71"/>
      <c r="L43" s="72"/>
      <c r="M43" s="44" t="str">
        <f t="array" ref="M43">iferror(index('Kovats n-alkanes'!B$7:B$31,match(I43,'Kovats n-alkanes'!C$7:C$31,1)),"")</f>
        <v/>
      </c>
      <c r="N43" s="44" t="str">
        <f t="shared" si="2"/>
        <v/>
      </c>
      <c r="O43" s="44" t="str">
        <f>iferror(100*(M43+(I43-vlookup(M43,'Kovats n-alkanes'!B$7:C$31,2,TRUE))/(vlookup(N43,'Kovats n-alkanes'!B$7:C$31,2,TRUE)-vlookup(M43,'Kovats n-alkanes'!B$7:C$31,2,TRUE))),I43)</f>
        <v/>
      </c>
      <c r="P43" s="48">
        <v>1.0</v>
      </c>
      <c r="Q43" s="48">
        <v>1.0</v>
      </c>
      <c r="S43" s="92"/>
      <c r="T43" s="92"/>
      <c r="U43" s="92"/>
      <c r="V43" s="80"/>
      <c r="W43" s="81"/>
      <c r="X43" s="81"/>
      <c r="Y43" s="92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</row>
    <row r="44">
      <c r="A44" s="16" t="str">
        <f t="shared" si="3"/>
        <v/>
      </c>
      <c r="B44" s="44"/>
      <c r="C44" s="44"/>
      <c r="D44" s="85"/>
      <c r="E44" s="47"/>
      <c r="F44" s="89"/>
      <c r="G44" s="16"/>
      <c r="H44" s="99"/>
      <c r="I44" s="70"/>
      <c r="J44" s="71"/>
      <c r="K44" s="71"/>
      <c r="L44" s="72"/>
      <c r="M44" s="44" t="str">
        <f t="array" ref="M44">iferror(index('Kovats n-alkanes'!B$7:B$31,match(I44,'Kovats n-alkanes'!C$7:C$31,1)),"")</f>
        <v/>
      </c>
      <c r="N44" s="44" t="str">
        <f t="shared" si="2"/>
        <v/>
      </c>
      <c r="O44" s="44" t="str">
        <f>iferror(100*(M44+(I44-vlookup(M44,'Kovats n-alkanes'!B$7:C$31,2,TRUE))/(vlookup(N44,'Kovats n-alkanes'!B$7:C$31,2,TRUE)-vlookup(M44,'Kovats n-alkanes'!B$7:C$31,2,TRUE))),I44)</f>
        <v/>
      </c>
      <c r="P44" s="48">
        <v>1.0</v>
      </c>
      <c r="Q44" s="48">
        <v>1.0</v>
      </c>
      <c r="R44" s="79"/>
      <c r="S44" s="80"/>
      <c r="T44" s="81"/>
      <c r="U44" s="81"/>
      <c r="V44" s="80"/>
      <c r="W44" s="81"/>
      <c r="X44" s="81"/>
      <c r="Y44" s="80"/>
      <c r="Z44" s="81"/>
      <c r="AA44" s="81"/>
      <c r="AB44" s="80"/>
      <c r="AC44" s="81"/>
      <c r="AD44" s="81"/>
      <c r="AE44" s="76"/>
      <c r="AF44" s="76"/>
      <c r="AG44" s="76"/>
      <c r="AH44" s="80"/>
      <c r="AI44" s="81"/>
      <c r="AJ44" s="81"/>
      <c r="AK44" s="80"/>
      <c r="AL44" s="81"/>
      <c r="AM44" s="81"/>
      <c r="AN44" s="80"/>
      <c r="AO44" s="81"/>
      <c r="AP44" s="81"/>
      <c r="AQ44" s="76"/>
      <c r="AR44" s="76"/>
      <c r="AS44" s="76"/>
    </row>
    <row r="45">
      <c r="A45" s="16" t="str">
        <f t="shared" si="3"/>
        <v/>
      </c>
      <c r="B45" s="44"/>
      <c r="C45" s="44"/>
      <c r="D45" s="85"/>
      <c r="E45" s="47"/>
      <c r="F45" s="89"/>
      <c r="G45" s="16"/>
      <c r="H45" s="99"/>
      <c r="I45" s="70"/>
      <c r="J45" s="71"/>
      <c r="K45" s="71"/>
      <c r="L45" s="72"/>
      <c r="M45" s="44" t="str">
        <f t="array" ref="M45">iferror(index('Kovats n-alkanes'!B$7:B$31,match(I45,'Kovats n-alkanes'!C$7:C$31,1)),"")</f>
        <v/>
      </c>
      <c r="N45" s="44" t="str">
        <f t="shared" si="2"/>
        <v/>
      </c>
      <c r="O45" s="44" t="str">
        <f>iferror(100*(M45+(I45-vlookup(M45,'Kovats n-alkanes'!B$7:C$31,2,TRUE))/(vlookup(N45,'Kovats n-alkanes'!B$7:C$31,2,TRUE)-vlookup(M45,'Kovats n-alkanes'!B$7:C$31,2,TRUE))),I45)</f>
        <v/>
      </c>
      <c r="P45" s="48">
        <v>1.0</v>
      </c>
      <c r="Q45" s="48">
        <v>1.0</v>
      </c>
      <c r="R45" s="79"/>
      <c r="S45" s="92"/>
      <c r="T45" s="92"/>
      <c r="U45" s="92"/>
      <c r="V45" s="80"/>
      <c r="W45" s="81"/>
      <c r="X45" s="81"/>
      <c r="Y45" s="80"/>
      <c r="Z45" s="81"/>
      <c r="AA45" s="81"/>
      <c r="AB45" s="80"/>
      <c r="AC45" s="81"/>
      <c r="AD45" s="81"/>
      <c r="AE45" s="76"/>
      <c r="AF45" s="76"/>
      <c r="AG45" s="76"/>
      <c r="AH45" s="80"/>
      <c r="AI45" s="81"/>
      <c r="AJ45" s="81"/>
      <c r="AK45" s="76"/>
      <c r="AL45" s="76"/>
      <c r="AM45" s="76"/>
      <c r="AN45" s="80"/>
      <c r="AO45" s="81"/>
      <c r="AP45" s="81"/>
      <c r="AQ45" s="76"/>
      <c r="AR45" s="76"/>
      <c r="AS45" s="76"/>
    </row>
    <row r="46">
      <c r="A46" s="16" t="str">
        <f t="shared" si="3"/>
        <v/>
      </c>
      <c r="B46" s="44"/>
      <c r="D46" s="78"/>
      <c r="H46" s="99"/>
      <c r="I46" s="70"/>
      <c r="J46" s="71"/>
      <c r="K46" s="71"/>
      <c r="L46" s="72"/>
      <c r="M46" s="44" t="str">
        <f t="array" ref="M46">iferror(index('Kovats n-alkanes'!B$7:B$31,match(I46,'Kovats n-alkanes'!C$7:C$31,1)),"")</f>
        <v/>
      </c>
      <c r="N46" s="44" t="str">
        <f t="shared" si="2"/>
        <v/>
      </c>
      <c r="O46" s="44" t="str">
        <f>iferror(100*(M46+(I46-vlookup(M46,'Kovats n-alkanes'!B$7:C$31,2,TRUE))/(vlookup(N46,'Kovats n-alkanes'!B$7:C$31,2,TRUE)-vlookup(M46,'Kovats n-alkanes'!B$7:C$31,2,TRUE))),I46)</f>
        <v/>
      </c>
      <c r="P46" s="48">
        <v>1.0</v>
      </c>
      <c r="Q46" s="48">
        <v>1.0</v>
      </c>
      <c r="R46" s="79"/>
      <c r="S46" s="92"/>
      <c r="T46" s="92"/>
      <c r="U46" s="92"/>
      <c r="V46" s="92"/>
      <c r="W46" s="92"/>
      <c r="X46" s="92"/>
      <c r="Y46" s="92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80"/>
      <c r="AO46" s="81"/>
      <c r="AP46" s="81"/>
      <c r="AQ46" s="76"/>
      <c r="AR46" s="76"/>
      <c r="AS46" s="76"/>
    </row>
    <row r="47">
      <c r="A47" s="16" t="str">
        <f t="shared" si="3"/>
        <v/>
      </c>
      <c r="B47" s="44"/>
      <c r="D47" s="85"/>
      <c r="E47" s="47"/>
      <c r="F47" s="89"/>
      <c r="G47" s="16"/>
      <c r="H47" s="99"/>
      <c r="I47" s="70"/>
      <c r="J47" s="71"/>
      <c r="K47" s="71"/>
      <c r="L47" s="72"/>
      <c r="M47" s="44" t="str">
        <f t="array" ref="M47">iferror(index('Kovats n-alkanes'!B$7:B$31,match(I47,'Kovats n-alkanes'!C$7:C$31,1)),"")</f>
        <v/>
      </c>
      <c r="N47" s="44" t="str">
        <f t="shared" si="2"/>
        <v/>
      </c>
      <c r="O47" s="44" t="str">
        <f>iferror(100*(M47+(I47-vlookup(M47,'Kovats n-alkanes'!B$7:C$31,2,TRUE))/(vlookup(N47,'Kovats n-alkanes'!B$7:C$31,2,TRUE)-vlookup(M47,'Kovats n-alkanes'!B$7:C$31,2,TRUE))),I47)</f>
        <v/>
      </c>
      <c r="P47" s="48">
        <v>1.0</v>
      </c>
      <c r="Q47" s="48">
        <v>1.0</v>
      </c>
      <c r="S47" s="80"/>
      <c r="T47" s="81"/>
      <c r="U47" s="81"/>
      <c r="V47" s="80"/>
      <c r="W47" s="81"/>
      <c r="X47" s="81"/>
      <c r="Y47" s="80"/>
      <c r="Z47" s="81"/>
      <c r="AA47" s="81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80"/>
      <c r="AO47" s="81"/>
      <c r="AP47" s="81"/>
      <c r="AQ47" s="76"/>
      <c r="AR47" s="76"/>
      <c r="AS47" s="76"/>
    </row>
    <row r="48">
      <c r="A48" s="16" t="str">
        <f t="shared" si="3"/>
        <v/>
      </c>
      <c r="B48" s="44"/>
      <c r="C48" s="44"/>
      <c r="D48" s="85"/>
      <c r="E48" s="47"/>
      <c r="F48" s="89"/>
      <c r="G48" s="16"/>
      <c r="H48" s="99"/>
      <c r="I48" s="70"/>
      <c r="J48" s="71"/>
      <c r="K48" s="71"/>
      <c r="L48" s="72"/>
      <c r="M48" s="44" t="str">
        <f t="array" ref="M48">iferror(index('Kovats n-alkanes'!B$7:B$31,match(I48,'Kovats n-alkanes'!C$7:C$31,1)),"")</f>
        <v/>
      </c>
      <c r="N48" s="44" t="str">
        <f t="shared" si="2"/>
        <v/>
      </c>
      <c r="O48" s="44" t="str">
        <f>iferror(100*(M48+(I48-vlookup(M48,'Kovats n-alkanes'!B$7:C$31,2,TRUE))/(vlookup(N48,'Kovats n-alkanes'!B$7:C$31,2,TRUE)-vlookup(M48,'Kovats n-alkanes'!B$7:C$31,2,TRUE))),I48)</f>
        <v/>
      </c>
      <c r="P48" s="48">
        <v>1.0</v>
      </c>
      <c r="Q48" s="48">
        <v>1.0</v>
      </c>
      <c r="S48" s="92"/>
      <c r="T48" s="92"/>
      <c r="U48" s="92"/>
      <c r="V48" s="92"/>
      <c r="W48" s="92"/>
      <c r="X48" s="92"/>
      <c r="Y48" s="80"/>
      <c r="Z48" s="81"/>
      <c r="AA48" s="81"/>
      <c r="AB48" s="80"/>
      <c r="AC48" s="81"/>
      <c r="AD48" s="81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80"/>
      <c r="AR48" s="81"/>
      <c r="AS48" s="81"/>
    </row>
    <row r="49">
      <c r="A49" s="16" t="str">
        <f t="shared" si="3"/>
        <v/>
      </c>
      <c r="B49" s="44"/>
      <c r="C49" s="44"/>
      <c r="D49" s="85"/>
      <c r="E49" s="47"/>
      <c r="F49" s="89"/>
      <c r="G49" s="16"/>
      <c r="H49" s="99"/>
      <c r="I49" s="70"/>
      <c r="J49" s="71"/>
      <c r="K49" s="71"/>
      <c r="L49" s="72"/>
      <c r="M49" s="44" t="str">
        <f t="array" ref="M49">iferror(index('Kovats n-alkanes'!B$7:B$31,match(I49,'Kovats n-alkanes'!C$7:C$31,1)),"")</f>
        <v/>
      </c>
      <c r="N49" s="44" t="str">
        <f t="shared" si="2"/>
        <v/>
      </c>
      <c r="O49" s="44" t="str">
        <f>iferror(100*(M49+(I49-vlookup(M49,'Kovats n-alkanes'!B$7:C$31,2,TRUE))/(vlookup(N49,'Kovats n-alkanes'!B$7:C$31,2,TRUE)-vlookup(M49,'Kovats n-alkanes'!B$7:C$31,2,TRUE))),I49)</f>
        <v/>
      </c>
      <c r="P49" s="48">
        <v>1.0</v>
      </c>
      <c r="Q49" s="48">
        <v>1.0</v>
      </c>
      <c r="R49" s="79"/>
      <c r="Z49" s="79"/>
      <c r="AA49" s="79"/>
      <c r="AB49" s="79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</row>
    <row r="50">
      <c r="A50" s="16" t="str">
        <f t="shared" si="3"/>
        <v/>
      </c>
      <c r="B50" s="44"/>
      <c r="C50" s="44"/>
      <c r="D50" s="85"/>
      <c r="E50" s="47"/>
      <c r="F50" s="89"/>
      <c r="G50" s="16"/>
      <c r="H50" s="99"/>
      <c r="I50" s="70"/>
      <c r="J50" s="71"/>
      <c r="K50" s="71"/>
      <c r="L50" s="72"/>
      <c r="M50" s="44" t="str">
        <f t="array" ref="M50">iferror(index('Kovats n-alkanes'!B$7:B$31,match(I50,'Kovats n-alkanes'!C$7:C$31,1)),"")</f>
        <v/>
      </c>
      <c r="N50" s="44" t="str">
        <f t="shared" si="2"/>
        <v/>
      </c>
      <c r="O50" s="44" t="str">
        <f>iferror(100*(M50+(I50-vlookup(M50,'Kovats n-alkanes'!B$7:C$31,2,TRUE))/(vlookup(N50,'Kovats n-alkanes'!B$7:C$31,2,TRUE)-vlookup(M50,'Kovats n-alkanes'!B$7:C$31,2,TRUE))),I50)</f>
        <v/>
      </c>
      <c r="P50" s="48">
        <v>1.0</v>
      </c>
      <c r="Q50" s="48">
        <v>1.0</v>
      </c>
      <c r="R50" s="79"/>
      <c r="Z50" s="79"/>
      <c r="AA50" s="79"/>
      <c r="AB50" s="79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</row>
    <row r="51">
      <c r="A51" s="16" t="str">
        <f t="shared" si="3"/>
        <v/>
      </c>
      <c r="B51" s="44"/>
      <c r="D51" s="78"/>
      <c r="H51" s="99"/>
      <c r="I51" s="70"/>
      <c r="J51" s="71"/>
      <c r="K51" s="71"/>
      <c r="L51" s="72"/>
      <c r="M51" s="44" t="str">
        <f t="array" ref="M51">iferror(index('Kovats n-alkanes'!B$7:B$31,match(I51,'Kovats n-alkanes'!C$7:C$31,1)),"")</f>
        <v/>
      </c>
      <c r="N51" s="44" t="str">
        <f t="shared" si="2"/>
        <v/>
      </c>
      <c r="O51" s="44" t="str">
        <f>iferror(100*(M51+(I51-vlookup(M51,'Kovats n-alkanes'!B$7:C$31,2,TRUE))/(vlookup(N51,'Kovats n-alkanes'!B$7:C$31,2,TRUE)-vlookup(M51,'Kovats n-alkanes'!B$7:C$31,2,TRUE))),I51)</f>
        <v/>
      </c>
      <c r="P51" s="48">
        <v>1.0</v>
      </c>
      <c r="Q51" s="48">
        <v>1.0</v>
      </c>
      <c r="R51" s="79"/>
      <c r="S51" s="79"/>
      <c r="T51" s="100"/>
      <c r="U51" s="100"/>
      <c r="V51" s="79"/>
      <c r="W51" s="79"/>
      <c r="X51" s="79"/>
      <c r="Y51" s="79"/>
      <c r="Z51" s="79"/>
      <c r="AA51" s="79"/>
      <c r="AB51" s="79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</row>
    <row r="52">
      <c r="A52" s="16" t="str">
        <f t="shared" si="3"/>
        <v/>
      </c>
      <c r="B52" s="44"/>
      <c r="D52" s="85"/>
      <c r="E52" s="47"/>
      <c r="F52" s="89"/>
      <c r="G52" s="16"/>
      <c r="H52" s="99"/>
      <c r="I52" s="70"/>
      <c r="J52" s="71"/>
      <c r="K52" s="71"/>
      <c r="L52" s="72"/>
      <c r="M52" s="44" t="str">
        <f t="array" ref="M52">iferror(index('Kovats n-alkanes'!B$7:B$31,match(I52,'Kovats n-alkanes'!C$7:C$31,1)),"")</f>
        <v/>
      </c>
      <c r="N52" s="44" t="str">
        <f t="shared" si="2"/>
        <v/>
      </c>
      <c r="O52" s="44" t="str">
        <f>iferror(100*(M52+(I52-vlookup(M52,'Kovats n-alkanes'!B$7:C$31,2,TRUE))/(vlookup(N52,'Kovats n-alkanes'!B$7:C$31,2,TRUE)-vlookup(M52,'Kovats n-alkanes'!B$7:C$31,2,TRUE))),I52)</f>
        <v/>
      </c>
      <c r="P52" s="48">
        <v>1.0</v>
      </c>
      <c r="Q52" s="48">
        <v>1.0</v>
      </c>
      <c r="S52" s="79"/>
      <c r="T52" s="100"/>
      <c r="U52" s="100"/>
      <c r="V52" s="79"/>
      <c r="W52" s="79"/>
      <c r="X52" s="79"/>
      <c r="Y52" s="79"/>
      <c r="Z52" s="79"/>
      <c r="AA52" s="79"/>
      <c r="AB52" s="79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</row>
    <row r="53">
      <c r="A53" s="16" t="str">
        <f t="shared" si="3"/>
        <v/>
      </c>
      <c r="B53" s="44"/>
      <c r="C53" s="44"/>
      <c r="D53" s="85"/>
      <c r="E53" s="47"/>
      <c r="F53" s="89"/>
      <c r="G53" s="16"/>
      <c r="H53" s="99"/>
      <c r="I53" s="70"/>
      <c r="J53" s="71"/>
      <c r="K53" s="71"/>
      <c r="L53" s="72"/>
      <c r="M53" s="44" t="str">
        <f t="array" ref="M53">iferror(index('Kovats n-alkanes'!B$7:B$31,match(I53,'Kovats n-alkanes'!C$7:C$31,1)),"")</f>
        <v/>
      </c>
      <c r="N53" s="44" t="str">
        <f t="shared" si="2"/>
        <v/>
      </c>
      <c r="O53" s="44" t="str">
        <f>iferror(100*(M53+(I53-vlookup(M53,'Kovats n-alkanes'!B$7:C$31,2,TRUE))/(vlookup(N53,'Kovats n-alkanes'!B$7:C$31,2,TRUE)-vlookup(M53,'Kovats n-alkanes'!B$7:C$31,2,TRUE))),I53)</f>
        <v/>
      </c>
      <c r="P53" s="48">
        <v>1.0</v>
      </c>
      <c r="Q53" s="48">
        <v>1.0</v>
      </c>
      <c r="S53" s="79"/>
      <c r="T53" s="100"/>
      <c r="U53" s="100"/>
      <c r="V53" s="79"/>
      <c r="W53" s="79"/>
      <c r="X53" s="79"/>
      <c r="Y53" s="79"/>
      <c r="Z53" s="79"/>
      <c r="AA53" s="79"/>
      <c r="AB53" s="79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</row>
    <row r="54">
      <c r="A54" s="16" t="str">
        <f t="shared" si="3"/>
        <v/>
      </c>
      <c r="B54" s="44"/>
      <c r="C54" s="44"/>
      <c r="D54" s="85"/>
      <c r="E54" s="47"/>
      <c r="F54" s="89"/>
      <c r="G54" s="16"/>
      <c r="H54" s="99"/>
      <c r="I54" s="70"/>
      <c r="J54" s="71"/>
      <c r="K54" s="71"/>
      <c r="L54" s="72"/>
      <c r="M54" s="44" t="str">
        <f t="array" ref="M54">iferror(index('Kovats n-alkanes'!B$7:B$31,match(I54,'Kovats n-alkanes'!C$7:C$31,1)),"")</f>
        <v/>
      </c>
      <c r="N54" s="44" t="str">
        <f t="shared" si="2"/>
        <v/>
      </c>
      <c r="O54" s="44" t="str">
        <f>iferror(100*(M54+(I54-vlookup(M54,'Kovats n-alkanes'!B$7:C$31,2,TRUE))/(vlookup(N54,'Kovats n-alkanes'!B$7:C$31,2,TRUE)-vlookup(M54,'Kovats n-alkanes'!B$7:C$31,2,TRUE))),I54)</f>
        <v/>
      </c>
      <c r="P54" s="48">
        <v>1.0</v>
      </c>
      <c r="Q54" s="48">
        <v>1.0</v>
      </c>
      <c r="R54" s="79"/>
      <c r="S54" s="79"/>
      <c r="T54" s="100"/>
      <c r="U54" s="100"/>
      <c r="V54" s="79"/>
      <c r="W54" s="79"/>
      <c r="X54" s="79"/>
      <c r="Y54" s="79"/>
      <c r="Z54" s="79"/>
      <c r="AA54" s="79"/>
      <c r="AB54" s="79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</row>
    <row r="55">
      <c r="A55" s="16" t="str">
        <f t="shared" si="3"/>
        <v/>
      </c>
      <c r="B55" s="44"/>
      <c r="C55" s="44"/>
      <c r="D55" s="85"/>
      <c r="E55" s="47"/>
      <c r="F55" s="89"/>
      <c r="G55" s="16"/>
      <c r="H55" s="99"/>
      <c r="I55" s="70"/>
      <c r="J55" s="71"/>
      <c r="K55" s="71"/>
      <c r="L55" s="72"/>
      <c r="M55" s="44" t="str">
        <f t="array" ref="M55">iferror(index('Kovats n-alkanes'!B$7:B$31,match(I55,'Kovats n-alkanes'!C$7:C$31,1)),"")</f>
        <v/>
      </c>
      <c r="N55" s="44" t="str">
        <f t="shared" si="2"/>
        <v/>
      </c>
      <c r="O55" s="44" t="str">
        <f>iferror(100*(M55+(I55-vlookup(M55,'Kovats n-alkanes'!B$7:C$31,2,TRUE))/(vlookup(N55,'Kovats n-alkanes'!B$7:C$31,2,TRUE)-vlookup(M55,'Kovats n-alkanes'!B$7:C$31,2,TRUE))),I55)</f>
        <v/>
      </c>
      <c r="P55" s="48">
        <v>1.0</v>
      </c>
      <c r="Q55" s="48">
        <v>1.0</v>
      </c>
      <c r="R55" s="79"/>
      <c r="S55" s="79"/>
      <c r="T55" s="100"/>
      <c r="U55" s="100"/>
      <c r="V55" s="79"/>
      <c r="W55" s="79"/>
      <c r="X55" s="79"/>
      <c r="Y55" s="79"/>
      <c r="Z55" s="79"/>
      <c r="AA55" s="79"/>
      <c r="AB55" s="79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</row>
    <row r="56">
      <c r="A56" s="16" t="str">
        <f t="shared" si="3"/>
        <v/>
      </c>
      <c r="B56" s="44"/>
      <c r="D56" s="78"/>
      <c r="H56" s="99"/>
      <c r="I56" s="70"/>
      <c r="J56" s="71"/>
      <c r="K56" s="71"/>
      <c r="L56" s="72"/>
      <c r="M56" s="44" t="str">
        <f t="array" ref="M56">iferror(index('Kovats n-alkanes'!B$7:B$31,match(I56,'Kovats n-alkanes'!C$7:C$31,1)),"")</f>
        <v/>
      </c>
      <c r="N56" s="44" t="str">
        <f t="shared" si="2"/>
        <v/>
      </c>
      <c r="O56" s="44" t="str">
        <f>iferror(100*(M56+(I56-vlookup(M56,'Kovats n-alkanes'!B$7:C$31,2,TRUE))/(vlookup(N56,'Kovats n-alkanes'!B$7:C$31,2,TRUE)-vlookup(M56,'Kovats n-alkanes'!B$7:C$31,2,TRUE))),I56)</f>
        <v/>
      </c>
      <c r="P56" s="48">
        <v>1.0</v>
      </c>
      <c r="Q56" s="48">
        <v>1.0</v>
      </c>
      <c r="R56" s="79"/>
      <c r="S56" s="79"/>
      <c r="T56" s="100"/>
      <c r="U56" s="100"/>
      <c r="V56" s="79"/>
      <c r="W56" s="79"/>
      <c r="X56" s="79"/>
      <c r="Y56" s="79"/>
      <c r="Z56" s="79"/>
      <c r="AA56" s="79"/>
      <c r="AB56" s="79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</row>
    <row r="57">
      <c r="A57" s="16" t="str">
        <f t="shared" si="3"/>
        <v/>
      </c>
      <c r="B57" s="44"/>
      <c r="D57" s="85"/>
      <c r="E57" s="47"/>
      <c r="F57" s="89"/>
      <c r="G57" s="16"/>
      <c r="H57" s="99"/>
      <c r="I57" s="70"/>
      <c r="J57" s="71"/>
      <c r="K57" s="71"/>
      <c r="L57" s="72"/>
      <c r="M57" s="44" t="str">
        <f t="array" ref="M57">iferror(index('Kovats n-alkanes'!B$7:B$31,match(I57,'Kovats n-alkanes'!C$7:C$31,1)),"")</f>
        <v/>
      </c>
      <c r="N57" s="44" t="str">
        <f t="shared" si="2"/>
        <v/>
      </c>
      <c r="O57" s="44" t="str">
        <f>iferror(100*(M57+(I57-vlookup(M57,'Kovats n-alkanes'!B$7:C$31,2,TRUE))/(vlookup(N57,'Kovats n-alkanes'!B$7:C$31,2,TRUE)-vlookup(M57,'Kovats n-alkanes'!B$7:C$31,2,TRUE))),I57)</f>
        <v/>
      </c>
      <c r="P57" s="48">
        <v>1.0</v>
      </c>
      <c r="Q57" s="48">
        <v>1.0</v>
      </c>
      <c r="S57" s="79"/>
      <c r="T57" s="100"/>
      <c r="U57" s="100"/>
      <c r="V57" s="79"/>
      <c r="W57" s="79"/>
      <c r="X57" s="79"/>
      <c r="Y57" s="79"/>
      <c r="Z57" s="79"/>
      <c r="AA57" s="79"/>
      <c r="AB57" s="79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</row>
    <row r="58">
      <c r="A58" s="16" t="str">
        <f t="shared" si="3"/>
        <v/>
      </c>
      <c r="B58" s="44"/>
      <c r="C58" s="44"/>
      <c r="D58" s="85"/>
      <c r="E58" s="47"/>
      <c r="F58" s="89"/>
      <c r="G58" s="16"/>
      <c r="H58" s="99"/>
      <c r="I58" s="70"/>
      <c r="J58" s="71" t="str">
        <f t="array" ref="J58">if(Q58 = 1, iferror(index('Kovats n-alkanes'!G$7:G$40,match(H58,'Kovats n-alkanes'!H$7:H$40,1))),iferror(index('Kovats n-alkanes'!I$7:I$40,match(H58,'Kovats n-alkanes'!J$7:J$40,1))))</f>
        <v/>
      </c>
      <c r="K58" s="71" t="str">
        <f t="shared" ref="K58:K210" si="4">if(J58="","",J58+1)</f>
        <v/>
      </c>
      <c r="L58" s="72" t="str">
        <f>if(Q58=1,iferror(100*(J58+(H58-vlookup(J58,'Kovats n-alkanes'!G$7:H$40,2,TRUE))/(vlookup(K58,'Kovats n-alkanes'!G$7:H$40,2,TRUE)-vlookup(J58,'Kovats n-alkanes'!G$7:H$40,2,TRUE))),H58),iferror(100*(J58+(H58-vlookup(J58,'Kovats n-alkanes'!I$7:J$40,2,TRUE))/(vlookup(K58,'Kovats n-alkanes'!I$7:J$40,2,TRUE)-vlookup(J58,'Kovats n-alkanes'!I$7:J$40,2,TRUE))),H58))</f>
        <v/>
      </c>
      <c r="M58" s="44" t="str">
        <f t="array" ref="M58">iferror(index('Kovats n-alkanes'!B$7:B$31,match(I58,'Kovats n-alkanes'!C$7:C$31,1)),"")</f>
        <v/>
      </c>
      <c r="N58" s="44" t="str">
        <f t="shared" si="2"/>
        <v/>
      </c>
      <c r="O58" s="44" t="str">
        <f>iferror(100*(M58+(I58-vlookup(M58,'Kovats n-alkanes'!B$7:C$31,2,TRUE))/(vlookup(N58,'Kovats n-alkanes'!B$7:C$31,2,TRUE)-vlookup(M58,'Kovats n-alkanes'!B$7:C$31,2,TRUE))),I58)</f>
        <v/>
      </c>
      <c r="P58" s="48">
        <v>1.0</v>
      </c>
      <c r="Q58" s="48">
        <v>1.0</v>
      </c>
      <c r="S58" s="79"/>
      <c r="T58" s="100"/>
      <c r="U58" s="100"/>
      <c r="V58" s="79"/>
      <c r="W58" s="79"/>
      <c r="X58" s="79"/>
      <c r="Y58" s="79"/>
      <c r="Z58" s="79"/>
      <c r="AA58" s="79"/>
      <c r="AB58" s="79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</row>
    <row r="59">
      <c r="A59" s="16" t="str">
        <f t="shared" si="3"/>
        <v/>
      </c>
      <c r="B59" s="44"/>
      <c r="C59" s="44"/>
      <c r="D59" s="85"/>
      <c r="E59" s="47"/>
      <c r="F59" s="89"/>
      <c r="G59" s="16"/>
      <c r="H59" s="99"/>
      <c r="I59" s="70"/>
      <c r="J59" s="71" t="str">
        <f t="array" ref="J59">if(Q59 = 1, iferror(index('Kovats n-alkanes'!G$7:G$40,match(H59,'Kovats n-alkanes'!H$7:H$40,1))),iferror(index('Kovats n-alkanes'!I$7:I$40,match(H59,'Kovats n-alkanes'!J$7:J$40,1))))</f>
        <v/>
      </c>
      <c r="K59" s="71" t="str">
        <f t="shared" si="4"/>
        <v/>
      </c>
      <c r="L59" s="72" t="str">
        <f>if(Q59=1,iferror(100*(J59+(H59-vlookup(J59,'Kovats n-alkanes'!G$7:H$40,2,TRUE))/(vlookup(K59,'Kovats n-alkanes'!G$7:H$40,2,TRUE)-vlookup(J59,'Kovats n-alkanes'!G$7:H$40,2,TRUE))),H59),iferror(100*(J59+(H59-vlookup(J59,'Kovats n-alkanes'!I$7:J$40,2,TRUE))/(vlookup(K59,'Kovats n-alkanes'!I$7:J$40,2,TRUE)-vlookup(J59,'Kovats n-alkanes'!I$7:J$40,2,TRUE))),H59))</f>
        <v/>
      </c>
      <c r="M59" s="44" t="str">
        <f t="array" ref="M59">iferror(index('Kovats n-alkanes'!B$7:B$31,match(I59,'Kovats n-alkanes'!C$7:C$31,1)),"")</f>
        <v/>
      </c>
      <c r="N59" s="44" t="str">
        <f t="shared" si="2"/>
        <v/>
      </c>
      <c r="O59" s="44" t="str">
        <f>iferror(100*(M59+(I59-vlookup(M59,'Kovats n-alkanes'!B$7:C$31,2,TRUE))/(vlookup(N59,'Kovats n-alkanes'!B$7:C$31,2,TRUE)-vlookup(M59,'Kovats n-alkanes'!B$7:C$31,2,TRUE))),I59)</f>
        <v/>
      </c>
      <c r="P59" s="48">
        <v>1.0</v>
      </c>
      <c r="Q59" s="48">
        <v>1.0</v>
      </c>
      <c r="R59" s="79"/>
      <c r="S59" s="79"/>
      <c r="T59" s="100"/>
      <c r="U59" s="100"/>
      <c r="V59" s="79"/>
      <c r="W59" s="79"/>
      <c r="X59" s="79"/>
      <c r="Y59" s="79"/>
      <c r="Z59" s="79"/>
      <c r="AA59" s="79"/>
      <c r="AB59" s="79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</row>
    <row r="60">
      <c r="A60" s="16" t="str">
        <f t="shared" si="3"/>
        <v/>
      </c>
      <c r="B60" s="44"/>
      <c r="C60" s="44"/>
      <c r="D60" s="85"/>
      <c r="E60" s="47"/>
      <c r="F60" s="89"/>
      <c r="G60" s="16"/>
      <c r="H60" s="99"/>
      <c r="I60" s="70"/>
      <c r="J60" s="71" t="str">
        <f t="array" ref="J60">if(Q60 = 1, iferror(index('Kovats n-alkanes'!G$7:G$40,match(H60,'Kovats n-alkanes'!H$7:H$40,1))),iferror(index('Kovats n-alkanes'!I$7:I$40,match(H60,'Kovats n-alkanes'!J$7:J$40,1))))</f>
        <v/>
      </c>
      <c r="K60" s="71" t="str">
        <f t="shared" si="4"/>
        <v/>
      </c>
      <c r="L60" s="72" t="str">
        <f>if(Q60=1,iferror(100*(J60+(H60-vlookup(J60,'Kovats n-alkanes'!G$7:H$40,2,TRUE))/(vlookup(K60,'Kovats n-alkanes'!G$7:H$40,2,TRUE)-vlookup(J60,'Kovats n-alkanes'!G$7:H$40,2,TRUE))),H60),iferror(100*(J60+(H60-vlookup(J60,'Kovats n-alkanes'!I$7:J$40,2,TRUE))/(vlookup(K60,'Kovats n-alkanes'!I$7:J$40,2,TRUE)-vlookup(J60,'Kovats n-alkanes'!I$7:J$40,2,TRUE))),H60))</f>
        <v/>
      </c>
      <c r="M60" s="44" t="str">
        <f t="array" ref="M60">iferror(index('Kovats n-alkanes'!B$7:B$31,match(I60,'Kovats n-alkanes'!C$7:C$31,1)),"")</f>
        <v/>
      </c>
      <c r="N60" s="44" t="str">
        <f t="shared" si="2"/>
        <v/>
      </c>
      <c r="O60" s="44" t="str">
        <f>iferror(100*(M60+(I60-vlookup(M60,'Kovats n-alkanes'!B$7:C$31,2,TRUE))/(vlookup(N60,'Kovats n-alkanes'!B$7:C$31,2,TRUE)-vlookup(M60,'Kovats n-alkanes'!B$7:C$31,2,TRUE))),I60)</f>
        <v/>
      </c>
      <c r="P60" s="48">
        <v>1.0</v>
      </c>
      <c r="Q60" s="48">
        <v>1.0</v>
      </c>
      <c r="R60" s="79"/>
      <c r="S60" s="79"/>
      <c r="T60" s="100"/>
      <c r="U60" s="100"/>
      <c r="V60" s="79"/>
      <c r="W60" s="79"/>
      <c r="X60" s="79"/>
      <c r="Y60" s="79"/>
      <c r="Z60" s="79"/>
      <c r="AA60" s="79"/>
      <c r="AB60" s="79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</row>
    <row r="61">
      <c r="A61" s="16" t="str">
        <f t="shared" si="3"/>
        <v/>
      </c>
      <c r="B61" s="44"/>
      <c r="D61" s="78"/>
      <c r="H61" s="99"/>
      <c r="I61" s="70"/>
      <c r="J61" s="71" t="str">
        <f t="array" ref="J61">if(Q61 = 1, iferror(index('Kovats n-alkanes'!G$7:G$40,match(H61,'Kovats n-alkanes'!H$7:H$40,1))),iferror(index('Kovats n-alkanes'!I$7:I$40,match(H61,'Kovats n-alkanes'!J$7:J$40,1))))</f>
        <v/>
      </c>
      <c r="K61" s="71" t="str">
        <f t="shared" si="4"/>
        <v/>
      </c>
      <c r="L61" s="72" t="str">
        <f>if(Q61=1,iferror(100*(J61+(H61-vlookup(J61,'Kovats n-alkanes'!G$7:H$40,2,TRUE))/(vlookup(K61,'Kovats n-alkanes'!G$7:H$40,2,TRUE)-vlookup(J61,'Kovats n-alkanes'!G$7:H$40,2,TRUE))),H61),iferror(100*(J61+(H61-vlookup(J61,'Kovats n-alkanes'!I$7:J$40,2,TRUE))/(vlookup(K61,'Kovats n-alkanes'!I$7:J$40,2,TRUE)-vlookup(J61,'Kovats n-alkanes'!I$7:J$40,2,TRUE))),H61))</f>
        <v/>
      </c>
      <c r="M61" s="44" t="str">
        <f t="array" ref="M61">iferror(index('Kovats n-alkanes'!B$7:B$31,match(I61,'Kovats n-alkanes'!C$7:C$31,1)),"")</f>
        <v/>
      </c>
      <c r="N61" s="44" t="str">
        <f t="shared" si="2"/>
        <v/>
      </c>
      <c r="O61" s="44" t="str">
        <f>iferror(100*(M61+(I61-vlookup(M61,'Kovats n-alkanes'!B$7:C$31,2,TRUE))/(vlookup(N61,'Kovats n-alkanes'!B$7:C$31,2,TRUE)-vlookup(M61,'Kovats n-alkanes'!B$7:C$31,2,TRUE))),I61)</f>
        <v/>
      </c>
      <c r="P61" s="48">
        <v>1.0</v>
      </c>
      <c r="Q61" s="48">
        <v>1.0</v>
      </c>
      <c r="R61" s="79"/>
      <c r="S61" s="79"/>
      <c r="T61" s="100"/>
      <c r="U61" s="100"/>
      <c r="V61" s="79"/>
      <c r="W61" s="79"/>
      <c r="X61" s="79"/>
      <c r="Y61" s="79"/>
      <c r="Z61" s="79"/>
      <c r="AA61" s="79"/>
      <c r="AB61" s="79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</row>
    <row r="62">
      <c r="A62" s="16" t="str">
        <f t="shared" si="3"/>
        <v/>
      </c>
      <c r="B62" s="44"/>
      <c r="D62" s="85"/>
      <c r="E62" s="47"/>
      <c r="F62" s="89"/>
      <c r="G62" s="16"/>
      <c r="H62" s="99"/>
      <c r="I62" s="70"/>
      <c r="J62" s="71" t="str">
        <f t="array" ref="J62">if(Q62 = 1, iferror(index('Kovats n-alkanes'!G$7:G$40,match(H62,'Kovats n-alkanes'!H$7:H$40,1))),iferror(index('Kovats n-alkanes'!I$7:I$40,match(H62,'Kovats n-alkanes'!J$7:J$40,1))))</f>
        <v/>
      </c>
      <c r="K62" s="71" t="str">
        <f t="shared" si="4"/>
        <v/>
      </c>
      <c r="L62" s="72" t="str">
        <f>if(Q62=1,iferror(100*(J62+(H62-vlookup(J62,'Kovats n-alkanes'!G$7:H$40,2,TRUE))/(vlookup(K62,'Kovats n-alkanes'!G$7:H$40,2,TRUE)-vlookup(J62,'Kovats n-alkanes'!G$7:H$40,2,TRUE))),H62),iferror(100*(J62+(H62-vlookup(J62,'Kovats n-alkanes'!I$7:J$40,2,TRUE))/(vlookup(K62,'Kovats n-alkanes'!I$7:J$40,2,TRUE)-vlookup(J62,'Kovats n-alkanes'!I$7:J$40,2,TRUE))),H62))</f>
        <v/>
      </c>
      <c r="M62" s="44" t="str">
        <f t="array" ref="M62">iferror(index('Kovats n-alkanes'!B$7:B$31,match(I62,'Kovats n-alkanes'!C$7:C$31,1)),"")</f>
        <v/>
      </c>
      <c r="N62" s="44" t="str">
        <f t="shared" si="2"/>
        <v/>
      </c>
      <c r="O62" s="44" t="str">
        <f>iferror(100*(M62+(I62-vlookup(M62,'Kovats n-alkanes'!B$7:C$31,2,TRUE))/(vlookup(N62,'Kovats n-alkanes'!B$7:C$31,2,TRUE)-vlookup(M62,'Kovats n-alkanes'!B$7:C$31,2,TRUE))),I62)</f>
        <v/>
      </c>
      <c r="P62" s="48">
        <v>1.0</v>
      </c>
      <c r="Q62" s="48">
        <v>1.0</v>
      </c>
      <c r="S62" s="79"/>
      <c r="T62" s="100"/>
      <c r="U62" s="100"/>
      <c r="V62" s="79"/>
      <c r="W62" s="79"/>
      <c r="X62" s="79"/>
      <c r="Y62" s="79"/>
      <c r="Z62" s="79"/>
      <c r="AA62" s="79"/>
      <c r="AB62" s="79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</row>
    <row r="63">
      <c r="A63" s="16" t="str">
        <f t="shared" si="3"/>
        <v/>
      </c>
      <c r="B63" s="44"/>
      <c r="C63" s="44"/>
      <c r="D63" s="85"/>
      <c r="E63" s="47"/>
      <c r="F63" s="89"/>
      <c r="G63" s="16"/>
      <c r="H63" s="99"/>
      <c r="I63" s="70"/>
      <c r="J63" s="71" t="str">
        <f t="array" ref="J63">if(Q63 = 1, iferror(index('Kovats n-alkanes'!G$7:G$40,match(H63,'Kovats n-alkanes'!H$7:H$40,1))),iferror(index('Kovats n-alkanes'!I$7:I$40,match(H63,'Kovats n-alkanes'!J$7:J$40,1))))</f>
        <v/>
      </c>
      <c r="K63" s="71" t="str">
        <f t="shared" si="4"/>
        <v/>
      </c>
      <c r="L63" s="72" t="str">
        <f>if(Q63=1,iferror(100*(J63+(H63-vlookup(J63,'Kovats n-alkanes'!G$7:H$40,2,TRUE))/(vlookup(K63,'Kovats n-alkanes'!G$7:H$40,2,TRUE)-vlookup(J63,'Kovats n-alkanes'!G$7:H$40,2,TRUE))),H63),iferror(100*(J63+(H63-vlookup(J63,'Kovats n-alkanes'!I$7:J$40,2,TRUE))/(vlookup(K63,'Kovats n-alkanes'!I$7:J$40,2,TRUE)-vlookup(J63,'Kovats n-alkanes'!I$7:J$40,2,TRUE))),H63))</f>
        <v/>
      </c>
      <c r="M63" s="44" t="str">
        <f t="array" ref="M63">iferror(index('Kovats n-alkanes'!B$7:B$31,match(I63,'Kovats n-alkanes'!C$7:C$31,1)),"")</f>
        <v/>
      </c>
      <c r="N63" s="44" t="str">
        <f t="shared" si="2"/>
        <v/>
      </c>
      <c r="O63" s="44" t="str">
        <f>iferror(100*(M63+(I63-vlookup(M63,'Kovats n-alkanes'!B$7:C$31,2,TRUE))/(vlookup(N63,'Kovats n-alkanes'!B$7:C$31,2,TRUE)-vlookup(M63,'Kovats n-alkanes'!B$7:C$31,2,TRUE))),I63)</f>
        <v/>
      </c>
      <c r="P63" s="48">
        <v>1.0</v>
      </c>
      <c r="Q63" s="48">
        <v>1.0</v>
      </c>
      <c r="S63" s="79"/>
      <c r="T63" s="100"/>
      <c r="U63" s="100"/>
      <c r="V63" s="79"/>
      <c r="W63" s="79"/>
      <c r="X63" s="79"/>
      <c r="Y63" s="79"/>
      <c r="Z63" s="79"/>
      <c r="AA63" s="79"/>
      <c r="AB63" s="79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</row>
    <row r="64">
      <c r="A64" s="16" t="str">
        <f t="shared" si="3"/>
        <v/>
      </c>
      <c r="B64" s="44"/>
      <c r="C64" s="44"/>
      <c r="D64" s="85"/>
      <c r="E64" s="47"/>
      <c r="F64" s="89"/>
      <c r="G64" s="16"/>
      <c r="H64" s="99"/>
      <c r="I64" s="70"/>
      <c r="J64" s="71" t="str">
        <f t="array" ref="J64">if(Q64 = 1, iferror(index('Kovats n-alkanes'!G$7:G$40,match(H64,'Kovats n-alkanes'!H$7:H$40,1))),iferror(index('Kovats n-alkanes'!I$7:I$40,match(H64,'Kovats n-alkanes'!J$7:J$40,1))))</f>
        <v/>
      </c>
      <c r="K64" s="71" t="str">
        <f t="shared" si="4"/>
        <v/>
      </c>
      <c r="L64" s="72" t="str">
        <f>if(Q64=1,iferror(100*(J64+(H64-vlookup(J64,'Kovats n-alkanes'!G$7:H$40,2,TRUE))/(vlookup(K64,'Kovats n-alkanes'!G$7:H$40,2,TRUE)-vlookup(J64,'Kovats n-alkanes'!G$7:H$40,2,TRUE))),H64),iferror(100*(J64+(H64-vlookup(J64,'Kovats n-alkanes'!I$7:J$40,2,TRUE))/(vlookup(K64,'Kovats n-alkanes'!I$7:J$40,2,TRUE)-vlookup(J64,'Kovats n-alkanes'!I$7:J$40,2,TRUE))),H64))</f>
        <v/>
      </c>
      <c r="M64" s="44" t="str">
        <f t="array" ref="M64">iferror(index('Kovats n-alkanes'!B$7:B$31,match(I64,'Kovats n-alkanes'!C$7:C$31,1)),"")</f>
        <v/>
      </c>
      <c r="N64" s="44" t="str">
        <f t="shared" si="2"/>
        <v/>
      </c>
      <c r="O64" s="44" t="str">
        <f>iferror(100*(M64+(I64-vlookup(M64,'Kovats n-alkanes'!B$7:C$31,2,TRUE))/(vlookup(N64,'Kovats n-alkanes'!B$7:C$31,2,TRUE)-vlookup(M64,'Kovats n-alkanes'!B$7:C$31,2,TRUE))),I64)</f>
        <v/>
      </c>
      <c r="P64" s="48">
        <v>1.0</v>
      </c>
      <c r="Q64" s="48">
        <v>1.0</v>
      </c>
      <c r="R64" s="79"/>
      <c r="S64" s="79"/>
      <c r="T64" s="100"/>
      <c r="U64" s="100"/>
      <c r="V64" s="79"/>
      <c r="W64" s="79"/>
      <c r="X64" s="79"/>
      <c r="Y64" s="79"/>
      <c r="Z64" s="79"/>
      <c r="AA64" s="79"/>
      <c r="AB64" s="79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</row>
    <row r="65">
      <c r="A65" s="16" t="str">
        <f t="shared" si="3"/>
        <v/>
      </c>
      <c r="B65" s="44"/>
      <c r="C65" s="44"/>
      <c r="D65" s="85"/>
      <c r="E65" s="47"/>
      <c r="F65" s="89"/>
      <c r="G65" s="16"/>
      <c r="H65" s="99"/>
      <c r="I65" s="70"/>
      <c r="J65" s="71" t="str">
        <f t="array" ref="J65">if(Q65 = 1, iferror(index('Kovats n-alkanes'!G$7:G$40,match(H65,'Kovats n-alkanes'!H$7:H$40,1))),iferror(index('Kovats n-alkanes'!I$7:I$40,match(H65,'Kovats n-alkanes'!J$7:J$40,1))))</f>
        <v/>
      </c>
      <c r="K65" s="71" t="str">
        <f t="shared" si="4"/>
        <v/>
      </c>
      <c r="L65" s="72" t="str">
        <f>if(Q65=1,iferror(100*(J65+(H65-vlookup(J65,'Kovats n-alkanes'!G$7:H$40,2,TRUE))/(vlookup(K65,'Kovats n-alkanes'!G$7:H$40,2,TRUE)-vlookup(J65,'Kovats n-alkanes'!G$7:H$40,2,TRUE))),H65),iferror(100*(J65+(H65-vlookup(J65,'Kovats n-alkanes'!I$7:J$40,2,TRUE))/(vlookup(K65,'Kovats n-alkanes'!I$7:J$40,2,TRUE)-vlookup(J65,'Kovats n-alkanes'!I$7:J$40,2,TRUE))),H65))</f>
        <v/>
      </c>
      <c r="M65" s="44" t="str">
        <f t="array" ref="M65">iferror(index('Kovats n-alkanes'!B$7:B$31,match(I65,'Kovats n-alkanes'!C$7:C$31,1)),"")</f>
        <v/>
      </c>
      <c r="N65" s="44" t="str">
        <f t="shared" si="2"/>
        <v/>
      </c>
      <c r="O65" s="44" t="str">
        <f>iferror(100*(M65+(I65-vlookup(M65,'Kovats n-alkanes'!B$7:C$31,2,TRUE))/(vlookup(N65,'Kovats n-alkanes'!B$7:C$31,2,TRUE)-vlookup(M65,'Kovats n-alkanes'!B$7:C$31,2,TRUE))),I65)</f>
        <v/>
      </c>
      <c r="P65" s="48">
        <v>1.0</v>
      </c>
      <c r="Q65" s="48">
        <v>1.0</v>
      </c>
      <c r="R65" s="79"/>
      <c r="S65" s="79"/>
      <c r="T65" s="100"/>
      <c r="U65" s="100"/>
      <c r="V65" s="79"/>
      <c r="W65" s="79"/>
      <c r="X65" s="79"/>
      <c r="Y65" s="79"/>
      <c r="Z65" s="79"/>
      <c r="AA65" s="79"/>
      <c r="AB65" s="79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</row>
    <row r="66">
      <c r="A66" s="16" t="str">
        <f t="shared" si="3"/>
        <v/>
      </c>
      <c r="B66" s="44"/>
      <c r="D66" s="78"/>
      <c r="H66" s="99"/>
      <c r="I66" s="70"/>
      <c r="J66" s="71" t="str">
        <f t="array" ref="J66">if(Q66 = 1, iferror(index('Kovats n-alkanes'!G$7:G$40,match(H66,'Kovats n-alkanes'!H$7:H$40,1))),iferror(index('Kovats n-alkanes'!I$7:I$40,match(H66,'Kovats n-alkanes'!J$7:J$40,1))))</f>
        <v/>
      </c>
      <c r="K66" s="71" t="str">
        <f t="shared" si="4"/>
        <v/>
      </c>
      <c r="L66" s="72" t="str">
        <f>if(Q66=1,iferror(100*(J66+(H66-vlookup(J66,'Kovats n-alkanes'!G$7:H$40,2,TRUE))/(vlookup(K66,'Kovats n-alkanes'!G$7:H$40,2,TRUE)-vlookup(J66,'Kovats n-alkanes'!G$7:H$40,2,TRUE))),H66),iferror(100*(J66+(H66-vlookup(J66,'Kovats n-alkanes'!I$7:J$40,2,TRUE))/(vlookup(K66,'Kovats n-alkanes'!I$7:J$40,2,TRUE)-vlookup(J66,'Kovats n-alkanes'!I$7:J$40,2,TRUE))),H66))</f>
        <v/>
      </c>
      <c r="M66" s="44" t="str">
        <f t="array" ref="M66">iferror(index('Kovats n-alkanes'!B$7:B$31,match(I66,'Kovats n-alkanes'!C$7:C$31,1)),"")</f>
        <v/>
      </c>
      <c r="N66" s="44" t="str">
        <f t="shared" si="2"/>
        <v/>
      </c>
      <c r="O66" s="44" t="str">
        <f>iferror(100*(M66+(I66-vlookup(M66,'Kovats n-alkanes'!B$7:C$31,2,TRUE))/(vlookup(N66,'Kovats n-alkanes'!B$7:C$31,2,TRUE)-vlookup(M66,'Kovats n-alkanes'!B$7:C$31,2,TRUE))),I66)</f>
        <v/>
      </c>
      <c r="P66" s="48">
        <v>1.0</v>
      </c>
      <c r="Q66" s="48">
        <v>1.0</v>
      </c>
      <c r="R66" s="79"/>
      <c r="S66" s="79"/>
      <c r="T66" s="100"/>
      <c r="U66" s="100"/>
      <c r="V66" s="79"/>
      <c r="W66" s="79"/>
      <c r="X66" s="79"/>
      <c r="Y66" s="79"/>
      <c r="Z66" s="79"/>
      <c r="AA66" s="79"/>
      <c r="AB66" s="79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</row>
    <row r="67">
      <c r="A67" s="16" t="str">
        <f t="shared" si="3"/>
        <v/>
      </c>
      <c r="B67" s="44"/>
      <c r="D67" s="85"/>
      <c r="E67" s="47"/>
      <c r="F67" s="89"/>
      <c r="G67" s="16"/>
      <c r="H67" s="99"/>
      <c r="I67" s="70"/>
      <c r="J67" s="71" t="str">
        <f t="array" ref="J67">if(Q67 = 1, iferror(index('Kovats n-alkanes'!G$7:G$40,match(H67,'Kovats n-alkanes'!H$7:H$40,1))),iferror(index('Kovats n-alkanes'!I$7:I$40,match(H67,'Kovats n-alkanes'!J$7:J$40,1))))</f>
        <v/>
      </c>
      <c r="K67" s="71" t="str">
        <f t="shared" si="4"/>
        <v/>
      </c>
      <c r="L67" s="72" t="str">
        <f>if(Q67=1,iferror(100*(J67+(H67-vlookup(J67,'Kovats n-alkanes'!G$7:H$40,2,TRUE))/(vlookup(K67,'Kovats n-alkanes'!G$7:H$40,2,TRUE)-vlookup(J67,'Kovats n-alkanes'!G$7:H$40,2,TRUE))),H67),iferror(100*(J67+(H67-vlookup(J67,'Kovats n-alkanes'!I$7:J$40,2,TRUE))/(vlookup(K67,'Kovats n-alkanes'!I$7:J$40,2,TRUE)-vlookup(J67,'Kovats n-alkanes'!I$7:J$40,2,TRUE))),H67))</f>
        <v/>
      </c>
      <c r="M67" s="44" t="str">
        <f t="array" ref="M67">iferror(index('Kovats n-alkanes'!B$7:B$31,match(I67,'Kovats n-alkanes'!C$7:C$31,1)),"")</f>
        <v/>
      </c>
      <c r="N67" s="44" t="str">
        <f t="shared" si="2"/>
        <v/>
      </c>
      <c r="O67" s="44" t="str">
        <f>iferror(100*(M67+(I67-vlookup(M67,'Kovats n-alkanes'!B$7:C$31,2,TRUE))/(vlookup(N67,'Kovats n-alkanes'!B$7:C$31,2,TRUE)-vlookup(M67,'Kovats n-alkanes'!B$7:C$31,2,TRUE))),I67)</f>
        <v/>
      </c>
      <c r="P67" s="48">
        <v>1.0</v>
      </c>
      <c r="Q67" s="48">
        <v>1.0</v>
      </c>
      <c r="S67" s="79"/>
      <c r="T67" s="100"/>
      <c r="U67" s="100"/>
      <c r="V67" s="79"/>
      <c r="W67" s="79"/>
      <c r="X67" s="79"/>
      <c r="Y67" s="79"/>
      <c r="Z67" s="79"/>
      <c r="AA67" s="79"/>
      <c r="AB67" s="79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</row>
    <row r="68">
      <c r="A68" s="16" t="str">
        <f t="shared" si="3"/>
        <v/>
      </c>
      <c r="B68" s="44"/>
      <c r="C68" s="44"/>
      <c r="D68" s="85"/>
      <c r="E68" s="47"/>
      <c r="F68" s="89"/>
      <c r="G68" s="16"/>
      <c r="H68" s="99"/>
      <c r="I68" s="70"/>
      <c r="J68" s="71" t="str">
        <f t="array" ref="J68">if(Q68 = 1, iferror(index('Kovats n-alkanes'!G$7:G$40,match(H68,'Kovats n-alkanes'!H$7:H$40,1))),iferror(index('Kovats n-alkanes'!I$7:I$40,match(H68,'Kovats n-alkanes'!J$7:J$40,1))))</f>
        <v/>
      </c>
      <c r="K68" s="71" t="str">
        <f t="shared" si="4"/>
        <v/>
      </c>
      <c r="L68" s="72" t="str">
        <f>if(Q68=1,iferror(100*(J68+(H68-vlookup(J68,'Kovats n-alkanes'!G$7:H$40,2,TRUE))/(vlookup(K68,'Kovats n-alkanes'!G$7:H$40,2,TRUE)-vlookup(J68,'Kovats n-alkanes'!G$7:H$40,2,TRUE))),H68),iferror(100*(J68+(H68-vlookup(J68,'Kovats n-alkanes'!I$7:J$40,2,TRUE))/(vlookup(K68,'Kovats n-alkanes'!I$7:J$40,2,TRUE)-vlookup(J68,'Kovats n-alkanes'!I$7:J$40,2,TRUE))),H68))</f>
        <v/>
      </c>
      <c r="M68" s="44" t="str">
        <f t="array" ref="M68">iferror(index('Kovats n-alkanes'!B$7:B$31,match(I68,'Kovats n-alkanes'!C$7:C$31,1)),"")</f>
        <v/>
      </c>
      <c r="N68" s="44" t="str">
        <f t="shared" si="2"/>
        <v/>
      </c>
      <c r="O68" s="44" t="str">
        <f>iferror(100*(M68+(I68-vlookup(M68,'Kovats n-alkanes'!B$7:C$31,2,TRUE))/(vlookup(N68,'Kovats n-alkanes'!B$7:C$31,2,TRUE)-vlookup(M68,'Kovats n-alkanes'!B$7:C$31,2,TRUE))),I68)</f>
        <v/>
      </c>
      <c r="P68" s="48">
        <v>1.0</v>
      </c>
      <c r="Q68" s="48">
        <v>1.0</v>
      </c>
      <c r="S68" s="79"/>
      <c r="T68" s="100"/>
      <c r="U68" s="100"/>
      <c r="V68" s="79"/>
      <c r="W68" s="79"/>
      <c r="X68" s="79"/>
      <c r="Y68" s="79"/>
      <c r="Z68" s="79"/>
      <c r="AA68" s="79"/>
      <c r="AB68" s="79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</row>
    <row r="69">
      <c r="A69" s="16" t="str">
        <f t="shared" si="3"/>
        <v/>
      </c>
      <c r="B69" s="44"/>
      <c r="C69" s="44"/>
      <c r="D69" s="85"/>
      <c r="E69" s="47"/>
      <c r="F69" s="89"/>
      <c r="G69" s="16"/>
      <c r="H69" s="99"/>
      <c r="I69" s="70"/>
      <c r="J69" s="71" t="str">
        <f t="array" ref="J69">if(Q69 = 1, iferror(index('Kovats n-alkanes'!G$7:G$40,match(H69,'Kovats n-alkanes'!H$7:H$40,1))),iferror(index('Kovats n-alkanes'!I$7:I$40,match(H69,'Kovats n-alkanes'!J$7:J$40,1))))</f>
        <v/>
      </c>
      <c r="K69" s="71" t="str">
        <f t="shared" si="4"/>
        <v/>
      </c>
      <c r="L69" s="72" t="str">
        <f>if(Q69=1,iferror(100*(J69+(H69-vlookup(J69,'Kovats n-alkanes'!G$7:H$40,2,TRUE))/(vlookup(K69,'Kovats n-alkanes'!G$7:H$40,2,TRUE)-vlookup(J69,'Kovats n-alkanes'!G$7:H$40,2,TRUE))),H69),iferror(100*(J69+(H69-vlookup(J69,'Kovats n-alkanes'!I$7:J$40,2,TRUE))/(vlookup(K69,'Kovats n-alkanes'!I$7:J$40,2,TRUE)-vlookup(J69,'Kovats n-alkanes'!I$7:J$40,2,TRUE))),H69))</f>
        <v/>
      </c>
      <c r="M69" s="44" t="str">
        <f t="array" ref="M69">iferror(index('Kovats n-alkanes'!B$7:B$31,match(I69,'Kovats n-alkanes'!C$7:C$31,1)),"")</f>
        <v/>
      </c>
      <c r="N69" s="44" t="str">
        <f t="shared" si="2"/>
        <v/>
      </c>
      <c r="O69" s="44" t="str">
        <f>iferror(100*(M69+(I69-vlookup(M69,'Kovats n-alkanes'!B$7:C$31,2,TRUE))/(vlookup(N69,'Kovats n-alkanes'!B$7:C$31,2,TRUE)-vlookup(M69,'Kovats n-alkanes'!B$7:C$31,2,TRUE))),I69)</f>
        <v/>
      </c>
      <c r="P69" s="48">
        <v>1.0</v>
      </c>
      <c r="Q69" s="48">
        <v>1.0</v>
      </c>
      <c r="R69" s="79"/>
      <c r="S69" s="79"/>
      <c r="T69" s="100"/>
      <c r="U69" s="100"/>
      <c r="V69" s="79"/>
      <c r="W69" s="79"/>
      <c r="X69" s="79"/>
      <c r="Y69" s="79"/>
      <c r="Z69" s="79"/>
      <c r="AA69" s="79"/>
      <c r="AB69" s="79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</row>
    <row r="70">
      <c r="A70" s="16" t="str">
        <f t="shared" si="3"/>
        <v/>
      </c>
      <c r="B70" s="44"/>
      <c r="C70" s="44"/>
      <c r="D70" s="85"/>
      <c r="E70" s="47"/>
      <c r="F70" s="89"/>
      <c r="G70" s="16"/>
      <c r="H70" s="99"/>
      <c r="I70" s="70"/>
      <c r="J70" s="71" t="str">
        <f t="array" ref="J70">if(Q70 = 1, iferror(index('Kovats n-alkanes'!G$7:G$40,match(H70,'Kovats n-alkanes'!H$7:H$40,1))),iferror(index('Kovats n-alkanes'!I$7:I$40,match(H70,'Kovats n-alkanes'!J$7:J$40,1))))</f>
        <v/>
      </c>
      <c r="K70" s="71" t="str">
        <f t="shared" si="4"/>
        <v/>
      </c>
      <c r="L70" s="72" t="str">
        <f>if(Q70=1,iferror(100*(J70+(H70-vlookup(J70,'Kovats n-alkanes'!G$7:H$40,2,TRUE))/(vlookup(K70,'Kovats n-alkanes'!G$7:H$40,2,TRUE)-vlookup(J70,'Kovats n-alkanes'!G$7:H$40,2,TRUE))),H70),iferror(100*(J70+(H70-vlookup(J70,'Kovats n-alkanes'!I$7:J$40,2,TRUE))/(vlookup(K70,'Kovats n-alkanes'!I$7:J$40,2,TRUE)-vlookup(J70,'Kovats n-alkanes'!I$7:J$40,2,TRUE))),H70))</f>
        <v/>
      </c>
      <c r="M70" s="44" t="str">
        <f t="array" ref="M70">iferror(index('Kovats n-alkanes'!B$7:B$31,match(I70,'Kovats n-alkanes'!C$7:C$31,1)),"")</f>
        <v/>
      </c>
      <c r="N70" s="44" t="str">
        <f t="shared" si="2"/>
        <v/>
      </c>
      <c r="O70" s="44" t="str">
        <f>iferror(100*(M70+(I70-vlookup(M70,'Kovats n-alkanes'!B$7:C$31,2,TRUE))/(vlookup(N70,'Kovats n-alkanes'!B$7:C$31,2,TRUE)-vlookup(M70,'Kovats n-alkanes'!B$7:C$31,2,TRUE))),I70)</f>
        <v/>
      </c>
      <c r="P70" s="48">
        <v>1.0</v>
      </c>
      <c r="Q70" s="48">
        <v>1.0</v>
      </c>
      <c r="R70" s="79"/>
      <c r="S70" s="79"/>
      <c r="T70" s="100"/>
      <c r="U70" s="100"/>
      <c r="V70" s="79"/>
      <c r="W70" s="79"/>
      <c r="X70" s="79"/>
      <c r="Y70" s="79"/>
      <c r="Z70" s="79"/>
      <c r="AA70" s="79"/>
      <c r="AB70" s="79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</row>
    <row r="71">
      <c r="A71" s="16" t="str">
        <f t="shared" si="3"/>
        <v/>
      </c>
      <c r="B71" s="44"/>
      <c r="D71" s="101"/>
      <c r="F71" s="102"/>
      <c r="H71" s="99"/>
      <c r="I71" s="70"/>
      <c r="J71" s="71" t="str">
        <f t="array" ref="J71">if(Q71 = 1, iferror(index('Kovats n-alkanes'!G$7:G$40,match(H71,'Kovats n-alkanes'!H$7:H$40,1))),iferror(index('Kovats n-alkanes'!I$7:I$40,match(H71,'Kovats n-alkanes'!J$7:J$40,1))))</f>
        <v/>
      </c>
      <c r="K71" s="71" t="str">
        <f t="shared" si="4"/>
        <v/>
      </c>
      <c r="L71" s="72" t="str">
        <f>if(Q71=1,iferror(100*(J71+(H71-vlookup(J71,'Kovats n-alkanes'!G$7:H$40,2,TRUE))/(vlookup(K71,'Kovats n-alkanes'!G$7:H$40,2,TRUE)-vlookup(J71,'Kovats n-alkanes'!G$7:H$40,2,TRUE))),H71),iferror(100*(J71+(H71-vlookup(J71,'Kovats n-alkanes'!I$7:J$40,2,TRUE))/(vlookup(K71,'Kovats n-alkanes'!I$7:J$40,2,TRUE)-vlookup(J71,'Kovats n-alkanes'!I$7:J$40,2,TRUE))),H71))</f>
        <v/>
      </c>
      <c r="M71" s="44" t="str">
        <f t="array" ref="M71">iferror(index('Kovats n-alkanes'!B$7:B$31,match(I71,'Kovats n-alkanes'!C$7:C$31,1)),"")</f>
        <v/>
      </c>
      <c r="N71" s="44" t="str">
        <f t="shared" si="2"/>
        <v/>
      </c>
      <c r="O71" s="44" t="str">
        <f>iferror(100*(M71+(I71-vlookup(M71,'Kovats n-alkanes'!B$7:C$31,2,TRUE))/(vlookup(N71,'Kovats n-alkanes'!B$7:C$31,2,TRUE)-vlookup(M71,'Kovats n-alkanes'!B$7:C$31,2,TRUE))),I71)</f>
        <v/>
      </c>
      <c r="P71" s="48">
        <v>1.0</v>
      </c>
      <c r="Q71" s="48">
        <v>1.0</v>
      </c>
      <c r="R71" s="79"/>
      <c r="S71" s="79"/>
      <c r="T71" s="100"/>
      <c r="U71" s="100"/>
      <c r="V71" s="79"/>
      <c r="W71" s="79"/>
      <c r="X71" s="79"/>
      <c r="Y71" s="79"/>
      <c r="Z71" s="79"/>
      <c r="AA71" s="79"/>
      <c r="AB71" s="79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</row>
    <row r="72">
      <c r="A72" s="16" t="str">
        <f t="shared" si="3"/>
        <v/>
      </c>
      <c r="B72" s="44"/>
      <c r="D72" s="101"/>
      <c r="F72" s="102"/>
      <c r="H72" s="99"/>
      <c r="I72" s="70"/>
      <c r="J72" s="71" t="str">
        <f t="array" ref="J72">if(Q72 = 1, iferror(index('Kovats n-alkanes'!G$7:G$40,match(H72,'Kovats n-alkanes'!H$7:H$40,1))),iferror(index('Kovats n-alkanes'!I$7:I$40,match(H72,'Kovats n-alkanes'!J$7:J$40,1))))</f>
        <v/>
      </c>
      <c r="K72" s="71" t="str">
        <f t="shared" si="4"/>
        <v/>
      </c>
      <c r="L72" s="72" t="str">
        <f>if(Q72=1,iferror(100*(J72+(H72-vlookup(J72,'Kovats n-alkanes'!G$7:H$40,2,TRUE))/(vlookup(K72,'Kovats n-alkanes'!G$7:H$40,2,TRUE)-vlookup(J72,'Kovats n-alkanes'!G$7:H$40,2,TRUE))),H72),iferror(100*(J72+(H72-vlookup(J72,'Kovats n-alkanes'!I$7:J$40,2,TRUE))/(vlookup(K72,'Kovats n-alkanes'!I$7:J$40,2,TRUE)-vlookup(J72,'Kovats n-alkanes'!I$7:J$40,2,TRUE))),H72))</f>
        <v/>
      </c>
      <c r="M72" s="44" t="str">
        <f t="array" ref="M72">iferror(index('Kovats n-alkanes'!B$7:B$31,match(I72,'Kovats n-alkanes'!C$7:C$31,1)),"")</f>
        <v/>
      </c>
      <c r="N72" s="44" t="str">
        <f t="shared" si="2"/>
        <v/>
      </c>
      <c r="O72" s="44" t="str">
        <f>iferror(100*(M72+(I72-vlookup(M72,'Kovats n-alkanes'!B$7:C$31,2,TRUE))/(vlookup(N72,'Kovats n-alkanes'!B$7:C$31,2,TRUE)-vlookup(M72,'Kovats n-alkanes'!B$7:C$31,2,TRUE))),I72)</f>
        <v/>
      </c>
      <c r="P72" s="48">
        <v>1.0</v>
      </c>
      <c r="Q72" s="48">
        <v>1.0</v>
      </c>
      <c r="R72" s="79"/>
      <c r="S72" s="79"/>
      <c r="T72" s="100"/>
      <c r="U72" s="100"/>
      <c r="V72" s="79"/>
      <c r="W72" s="79"/>
      <c r="X72" s="79"/>
      <c r="Y72" s="79"/>
      <c r="Z72" s="79"/>
      <c r="AA72" s="79"/>
      <c r="AB72" s="79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</row>
    <row r="73">
      <c r="A73" s="16" t="str">
        <f t="shared" si="3"/>
        <v/>
      </c>
      <c r="B73" s="44"/>
      <c r="D73" s="101"/>
      <c r="F73" s="102"/>
      <c r="H73" s="99"/>
      <c r="I73" s="70"/>
      <c r="J73" s="71" t="str">
        <f t="array" ref="J73">if(Q73 = 1, iferror(index('Kovats n-alkanes'!G$7:G$40,match(H73,'Kovats n-alkanes'!H$7:H$40,1))),iferror(index('Kovats n-alkanes'!I$7:I$40,match(H73,'Kovats n-alkanes'!J$7:J$40,1))))</f>
        <v/>
      </c>
      <c r="K73" s="71" t="str">
        <f t="shared" si="4"/>
        <v/>
      </c>
      <c r="L73" s="72" t="str">
        <f>if(Q73=1,iferror(100*(J73+(H73-vlookup(J73,'Kovats n-alkanes'!G$7:H$40,2,TRUE))/(vlookup(K73,'Kovats n-alkanes'!G$7:H$40,2,TRUE)-vlookup(J73,'Kovats n-alkanes'!G$7:H$40,2,TRUE))),H73),iferror(100*(J73+(H73-vlookup(J73,'Kovats n-alkanes'!I$7:J$40,2,TRUE))/(vlookup(K73,'Kovats n-alkanes'!I$7:J$40,2,TRUE)-vlookup(J73,'Kovats n-alkanes'!I$7:J$40,2,TRUE))),H73))</f>
        <v/>
      </c>
      <c r="M73" s="44" t="str">
        <f t="array" ref="M73">iferror(index('Kovats n-alkanes'!B$7:B$31,match(I73,'Kovats n-alkanes'!C$7:C$31,1)),"")</f>
        <v/>
      </c>
      <c r="N73" s="44" t="str">
        <f t="shared" si="2"/>
        <v/>
      </c>
      <c r="O73" s="44" t="str">
        <f>iferror(100*(M73+(I73-vlookup(M73,'Kovats n-alkanes'!B$7:C$31,2,TRUE))/(vlookup(N73,'Kovats n-alkanes'!B$7:C$31,2,TRUE)-vlookup(M73,'Kovats n-alkanes'!B$7:C$31,2,TRUE))),I73)</f>
        <v/>
      </c>
      <c r="P73" s="48">
        <v>1.0</v>
      </c>
      <c r="Q73" s="48">
        <v>1.0</v>
      </c>
      <c r="R73" s="79"/>
      <c r="S73" s="79"/>
      <c r="T73" s="100"/>
      <c r="U73" s="100"/>
      <c r="V73" s="79"/>
      <c r="W73" s="79"/>
      <c r="X73" s="79"/>
      <c r="Y73" s="79"/>
      <c r="Z73" s="79"/>
      <c r="AA73" s="79"/>
      <c r="AB73" s="79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</row>
    <row r="74">
      <c r="A74" s="16" t="str">
        <f t="shared" si="3"/>
        <v/>
      </c>
      <c r="B74" s="44"/>
      <c r="D74" s="101"/>
      <c r="F74" s="102"/>
      <c r="H74" s="99"/>
      <c r="I74" s="70"/>
      <c r="J74" s="71" t="str">
        <f t="array" ref="J74">if(Q74 = 1, iferror(index('Kovats n-alkanes'!G$7:G$40,match(H74,'Kovats n-alkanes'!H$7:H$40,1))),iferror(index('Kovats n-alkanes'!I$7:I$40,match(H74,'Kovats n-alkanes'!J$7:J$40,1))))</f>
        <v/>
      </c>
      <c r="K74" s="71" t="str">
        <f t="shared" si="4"/>
        <v/>
      </c>
      <c r="L74" s="72" t="str">
        <f>if(Q74=1,iferror(100*(J74+(H74-vlookup(J74,'Kovats n-alkanes'!G$7:H$40,2,TRUE))/(vlookup(K74,'Kovats n-alkanes'!G$7:H$40,2,TRUE)-vlookup(J74,'Kovats n-alkanes'!G$7:H$40,2,TRUE))),H74),iferror(100*(J74+(H74-vlookup(J74,'Kovats n-alkanes'!I$7:J$40,2,TRUE))/(vlookup(K74,'Kovats n-alkanes'!I$7:J$40,2,TRUE)-vlookup(J74,'Kovats n-alkanes'!I$7:J$40,2,TRUE))),H74))</f>
        <v/>
      </c>
      <c r="M74" s="44" t="str">
        <f t="array" ref="M74">iferror(index('Kovats n-alkanes'!B$7:B$31,match(I74,'Kovats n-alkanes'!C$7:C$31,1)),"")</f>
        <v/>
      </c>
      <c r="N74" s="44" t="str">
        <f t="shared" si="2"/>
        <v/>
      </c>
      <c r="O74" s="44" t="str">
        <f>iferror(100*(M74+(I74-vlookup(M74,'Kovats n-alkanes'!B$7:C$31,2,TRUE))/(vlookup(N74,'Kovats n-alkanes'!B$7:C$31,2,TRUE)-vlookup(M74,'Kovats n-alkanes'!B$7:C$31,2,TRUE))),I74)</f>
        <v/>
      </c>
      <c r="P74" s="48">
        <v>1.0</v>
      </c>
      <c r="Q74" s="48">
        <v>1.0</v>
      </c>
      <c r="R74" s="79"/>
      <c r="S74" s="79"/>
      <c r="T74" s="100"/>
      <c r="U74" s="100"/>
      <c r="V74" s="79"/>
      <c r="W74" s="79"/>
      <c r="X74" s="79"/>
      <c r="Y74" s="79"/>
      <c r="Z74" s="79"/>
      <c r="AA74" s="79"/>
      <c r="AB74" s="79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</row>
    <row r="75">
      <c r="A75" s="16" t="str">
        <f t="shared" si="3"/>
        <v/>
      </c>
      <c r="B75" s="44"/>
      <c r="D75" s="101"/>
      <c r="F75" s="102"/>
      <c r="H75" s="99"/>
      <c r="I75" s="70"/>
      <c r="J75" s="71" t="str">
        <f t="array" ref="J75">if(Q75 = 1, iferror(index('Kovats n-alkanes'!G$7:G$40,match(H75,'Kovats n-alkanes'!H$7:H$40,1))),iferror(index('Kovats n-alkanes'!I$7:I$40,match(H75,'Kovats n-alkanes'!J$7:J$40,1))))</f>
        <v/>
      </c>
      <c r="K75" s="71" t="str">
        <f t="shared" si="4"/>
        <v/>
      </c>
      <c r="L75" s="72" t="str">
        <f>if(Q75=1,iferror(100*(J75+(H75-vlookup(J75,'Kovats n-alkanes'!G$7:H$40,2,TRUE))/(vlookup(K75,'Kovats n-alkanes'!G$7:H$40,2,TRUE)-vlookup(J75,'Kovats n-alkanes'!G$7:H$40,2,TRUE))),H75),iferror(100*(J75+(H75-vlookup(J75,'Kovats n-alkanes'!I$7:J$40,2,TRUE))/(vlookup(K75,'Kovats n-alkanes'!I$7:J$40,2,TRUE)-vlookup(J75,'Kovats n-alkanes'!I$7:J$40,2,TRUE))),H75))</f>
        <v/>
      </c>
      <c r="M75" s="44" t="str">
        <f t="array" ref="M75">iferror(index('Kovats n-alkanes'!B$7:B$31,match(I75,'Kovats n-alkanes'!C$7:C$31,1)),"")</f>
        <v/>
      </c>
      <c r="N75" s="44" t="str">
        <f t="shared" si="2"/>
        <v/>
      </c>
      <c r="O75" s="44" t="str">
        <f>iferror(100*(M75+(I75-vlookup(M75,'Kovats n-alkanes'!B$7:C$31,2,TRUE))/(vlookup(N75,'Kovats n-alkanes'!B$7:C$31,2,TRUE)-vlookup(M75,'Kovats n-alkanes'!B$7:C$31,2,TRUE))),I75)</f>
        <v/>
      </c>
      <c r="P75" s="48">
        <v>1.0</v>
      </c>
      <c r="Q75" s="48">
        <v>1.0</v>
      </c>
      <c r="R75" s="79"/>
      <c r="S75" s="79"/>
      <c r="T75" s="100"/>
      <c r="U75" s="100"/>
      <c r="V75" s="79"/>
      <c r="W75" s="79"/>
      <c r="X75" s="79"/>
      <c r="Y75" s="79"/>
      <c r="Z75" s="79"/>
      <c r="AA75" s="79"/>
      <c r="AB75" s="79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</row>
    <row r="76">
      <c r="A76" s="16" t="str">
        <f t="shared" si="3"/>
        <v/>
      </c>
      <c r="B76" s="44"/>
      <c r="D76" s="101"/>
      <c r="F76" s="102"/>
      <c r="H76" s="99"/>
      <c r="I76" s="70"/>
      <c r="J76" s="71" t="str">
        <f t="array" ref="J76">if(Q76 = 1, iferror(index('Kovats n-alkanes'!G$7:G$40,match(H76,'Kovats n-alkanes'!H$7:H$40,1))),iferror(index('Kovats n-alkanes'!I$7:I$40,match(H76,'Kovats n-alkanes'!J$7:J$40,1))))</f>
        <v/>
      </c>
      <c r="K76" s="71" t="str">
        <f t="shared" si="4"/>
        <v/>
      </c>
      <c r="L76" s="72" t="str">
        <f>if(Q76=1,iferror(100*(J76+(H76-vlookup(J76,'Kovats n-alkanes'!G$7:H$40,2,TRUE))/(vlookup(K76,'Kovats n-alkanes'!G$7:H$40,2,TRUE)-vlookup(J76,'Kovats n-alkanes'!G$7:H$40,2,TRUE))),H76),iferror(100*(J76+(H76-vlookup(J76,'Kovats n-alkanes'!I$7:J$40,2,TRUE))/(vlookup(K76,'Kovats n-alkanes'!I$7:J$40,2,TRUE)-vlookup(J76,'Kovats n-alkanes'!I$7:J$40,2,TRUE))),H76))</f>
        <v/>
      </c>
      <c r="M76" s="44" t="str">
        <f t="array" ref="M76">iferror(index('Kovats n-alkanes'!B$7:B$31,match(I76,'Kovats n-alkanes'!C$7:C$31,1)),"")</f>
        <v/>
      </c>
      <c r="N76" s="44" t="str">
        <f t="shared" si="2"/>
        <v/>
      </c>
      <c r="O76" s="44" t="str">
        <f>iferror(100*(M76+(I76-vlookup(M76,'Kovats n-alkanes'!B$7:C$31,2,TRUE))/(vlookup(N76,'Kovats n-alkanes'!B$7:C$31,2,TRUE)-vlookup(M76,'Kovats n-alkanes'!B$7:C$31,2,TRUE))),I76)</f>
        <v/>
      </c>
      <c r="P76" s="48">
        <v>1.0</v>
      </c>
      <c r="Q76" s="48">
        <v>1.0</v>
      </c>
      <c r="R76" s="79"/>
      <c r="S76" s="79"/>
      <c r="T76" s="100"/>
      <c r="U76" s="100"/>
      <c r="V76" s="79"/>
      <c r="W76" s="79"/>
      <c r="X76" s="79"/>
      <c r="Y76" s="79"/>
      <c r="Z76" s="79"/>
      <c r="AA76" s="79"/>
      <c r="AB76" s="79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</row>
    <row r="77">
      <c r="A77" s="16" t="str">
        <f t="shared" si="3"/>
        <v/>
      </c>
      <c r="D77" s="101"/>
      <c r="F77" s="102"/>
      <c r="H77" s="99"/>
      <c r="I77" s="70"/>
      <c r="J77" s="71" t="str">
        <f t="array" ref="J77">if(Q77 = 1, iferror(index('Kovats n-alkanes'!G$7:G$40,match(H77,'Kovats n-alkanes'!H$7:H$40,1))),iferror(index('Kovats n-alkanes'!I$7:I$40,match(H77,'Kovats n-alkanes'!J$7:J$40,1))))</f>
        <v/>
      </c>
      <c r="K77" s="71" t="str">
        <f t="shared" si="4"/>
        <v/>
      </c>
      <c r="L77" s="72" t="str">
        <f>if(Q77=1,iferror(100*(J77+(H77-vlookup(J77,'Kovats n-alkanes'!G$7:H$40,2,TRUE))/(vlookup(K77,'Kovats n-alkanes'!G$7:H$40,2,TRUE)-vlookup(J77,'Kovats n-alkanes'!G$7:H$40,2,TRUE))),H77),iferror(100*(J77+(H77-vlookup(J77,'Kovats n-alkanes'!I$7:J$40,2,TRUE))/(vlookup(K77,'Kovats n-alkanes'!I$7:J$40,2,TRUE)-vlookup(J77,'Kovats n-alkanes'!I$7:J$40,2,TRUE))),H77))</f>
        <v/>
      </c>
      <c r="M77" s="44" t="str">
        <f t="array" ref="M77">iferror(index('Kovats n-alkanes'!B$7:B$31,match(I77,'Kovats n-alkanes'!C$7:C$31,1)),"")</f>
        <v/>
      </c>
      <c r="N77" s="44" t="str">
        <f t="shared" si="2"/>
        <v/>
      </c>
      <c r="O77" s="44" t="str">
        <f>iferror(100*(M77+(I77-vlookup(M77,'Kovats n-alkanes'!B$7:C$31,2,TRUE))/(vlookup(N77,'Kovats n-alkanes'!B$7:C$31,2,TRUE)-vlookup(M77,'Kovats n-alkanes'!B$7:C$31,2,TRUE))),I77)</f>
        <v/>
      </c>
      <c r="P77" s="48">
        <v>1.0</v>
      </c>
      <c r="Q77" s="48">
        <v>1.0</v>
      </c>
      <c r="R77" s="79"/>
      <c r="S77" s="79"/>
      <c r="T77" s="100"/>
      <c r="U77" s="100"/>
      <c r="V77" s="79"/>
      <c r="W77" s="79"/>
      <c r="X77" s="79"/>
      <c r="Y77" s="79"/>
      <c r="Z77" s="79"/>
      <c r="AA77" s="79"/>
      <c r="AB77" s="79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</row>
    <row r="78">
      <c r="A78" s="16" t="str">
        <f t="shared" si="3"/>
        <v/>
      </c>
      <c r="D78" s="101"/>
      <c r="F78" s="102"/>
      <c r="H78" s="103"/>
      <c r="I78" s="104"/>
      <c r="J78" s="71" t="str">
        <f t="array" ref="J78">if(Q78 = 1, iferror(index('Kovats n-alkanes'!G$7:G$40,match(H78,'Kovats n-alkanes'!H$7:H$40,1))),iferror(index('Kovats n-alkanes'!I$7:I$40,match(H78,'Kovats n-alkanes'!J$7:J$40,1))))</f>
        <v/>
      </c>
      <c r="K78" s="71" t="str">
        <f t="shared" si="4"/>
        <v/>
      </c>
      <c r="L78" s="72" t="str">
        <f>if(Q78=1,iferror(100*(J78+(H78-vlookup(J78,'Kovats n-alkanes'!G$7:H$40,2,TRUE))/(vlookup(K78,'Kovats n-alkanes'!G$7:H$40,2,TRUE)-vlookup(J78,'Kovats n-alkanes'!G$7:H$40,2,TRUE))),H78),iferror(100*(J78+(H78-vlookup(J78,'Kovats n-alkanes'!I$7:J$40,2,TRUE))/(vlookup(K78,'Kovats n-alkanes'!I$7:J$40,2,TRUE)-vlookup(J78,'Kovats n-alkanes'!I$7:J$40,2,TRUE))),H78))</f>
        <v/>
      </c>
      <c r="M78" s="44" t="str">
        <f t="array" ref="M78">iferror(index('Kovats n-alkanes'!B$7:B$31,match(I78,'Kovats n-alkanes'!C$7:C$31,1)),"")</f>
        <v/>
      </c>
      <c r="N78" s="44" t="str">
        <f t="shared" si="2"/>
        <v/>
      </c>
      <c r="O78" s="44" t="str">
        <f>iferror(100*(M78+(I78-vlookup(M78,'Kovats n-alkanes'!B$7:C$31,2,TRUE))/(vlookup(N78,'Kovats n-alkanes'!B$7:C$31,2,TRUE)-vlookup(M78,'Kovats n-alkanes'!B$7:C$31,2,TRUE))),I78)</f>
        <v/>
      </c>
      <c r="P78" s="48">
        <v>1.0</v>
      </c>
      <c r="Q78" s="48">
        <v>1.0</v>
      </c>
      <c r="R78" s="79"/>
      <c r="S78" s="79"/>
      <c r="T78" s="100"/>
      <c r="U78" s="100"/>
      <c r="V78" s="79"/>
      <c r="W78" s="79"/>
      <c r="X78" s="79"/>
      <c r="Y78" s="79"/>
      <c r="Z78" s="79"/>
      <c r="AA78" s="79"/>
      <c r="AB78" s="79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</row>
    <row r="79">
      <c r="A79" s="16" t="str">
        <f t="shared" si="3"/>
        <v/>
      </c>
      <c r="D79" s="101"/>
      <c r="F79" s="102"/>
      <c r="H79" s="99"/>
      <c r="I79" s="70"/>
      <c r="J79" s="71" t="str">
        <f t="array" ref="J79">if(Q79 = 1, iferror(index('Kovats n-alkanes'!G$7:G$40,match(H79,'Kovats n-alkanes'!H$7:H$40,1))),iferror(index('Kovats n-alkanes'!I$7:I$40,match(H79,'Kovats n-alkanes'!J$7:J$40,1))))</f>
        <v/>
      </c>
      <c r="K79" s="71" t="str">
        <f t="shared" si="4"/>
        <v/>
      </c>
      <c r="L79" s="72" t="str">
        <f>if(Q79=1,iferror(100*(J79+(H79-vlookup(J79,'Kovats n-alkanes'!G$7:H$40,2,TRUE))/(vlookup(K79,'Kovats n-alkanes'!G$7:H$40,2,TRUE)-vlookup(J79,'Kovats n-alkanes'!G$7:H$40,2,TRUE))),H79),iferror(100*(J79+(H79-vlookup(J79,'Kovats n-alkanes'!I$7:J$40,2,TRUE))/(vlookup(K79,'Kovats n-alkanes'!I$7:J$40,2,TRUE)-vlookup(J79,'Kovats n-alkanes'!I$7:J$40,2,TRUE))),H79))</f>
        <v/>
      </c>
      <c r="M79" s="44" t="str">
        <f t="array" ref="M79">iferror(index('Kovats n-alkanes'!B$7:B$31,match(I79,'Kovats n-alkanes'!C$7:C$31,1)),"")</f>
        <v/>
      </c>
      <c r="N79" s="44" t="str">
        <f t="shared" si="2"/>
        <v/>
      </c>
      <c r="O79" s="44" t="str">
        <f>iferror(100*(M79+(I79-vlookup(M79,'Kovats n-alkanes'!B$7:C$31,2,TRUE))/(vlookup(N79,'Kovats n-alkanes'!B$7:C$31,2,TRUE)-vlookup(M79,'Kovats n-alkanes'!B$7:C$31,2,TRUE))),I79)</f>
        <v/>
      </c>
      <c r="P79" s="48">
        <v>1.0</v>
      </c>
      <c r="Q79" s="48">
        <v>1.0</v>
      </c>
      <c r="R79" s="79"/>
      <c r="S79" s="79"/>
      <c r="T79" s="100"/>
      <c r="U79" s="100"/>
      <c r="V79" s="79"/>
      <c r="W79" s="79"/>
      <c r="X79" s="79"/>
      <c r="Y79" s="79"/>
      <c r="Z79" s="79"/>
      <c r="AA79" s="79"/>
      <c r="AB79" s="79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</row>
    <row r="80">
      <c r="A80" s="16" t="str">
        <f t="shared" si="3"/>
        <v/>
      </c>
      <c r="D80" s="101"/>
      <c r="F80" s="102"/>
      <c r="H80" s="99"/>
      <c r="I80" s="70"/>
      <c r="J80" s="71" t="str">
        <f t="array" ref="J80">if(Q80 = 1, iferror(index('Kovats n-alkanes'!G$7:G$40,match(H80,'Kovats n-alkanes'!H$7:H$40,1))),iferror(index('Kovats n-alkanes'!I$7:I$40,match(H80,'Kovats n-alkanes'!J$7:J$40,1))))</f>
        <v/>
      </c>
      <c r="K80" s="71" t="str">
        <f t="shared" si="4"/>
        <v/>
      </c>
      <c r="L80" s="72" t="str">
        <f>if(Q80=1,iferror(100*(J80+(H80-vlookup(J80,'Kovats n-alkanes'!G$7:H$40,2,TRUE))/(vlookup(K80,'Kovats n-alkanes'!G$7:H$40,2,TRUE)-vlookup(J80,'Kovats n-alkanes'!G$7:H$40,2,TRUE))),H80),iferror(100*(J80+(H80-vlookup(J80,'Kovats n-alkanes'!I$7:J$40,2,TRUE))/(vlookup(K80,'Kovats n-alkanes'!I$7:J$40,2,TRUE)-vlookup(J80,'Kovats n-alkanes'!I$7:J$40,2,TRUE))),H80))</f>
        <v/>
      </c>
      <c r="M80" s="44" t="str">
        <f t="array" ref="M80">iferror(index('Kovats n-alkanes'!B$7:B$31,match(I80,'Kovats n-alkanes'!C$7:C$31,1)),"")</f>
        <v/>
      </c>
      <c r="N80" s="44" t="str">
        <f t="shared" si="2"/>
        <v/>
      </c>
      <c r="O80" s="44" t="str">
        <f>iferror(100*(M80+(I80-vlookup(M80,'Kovats n-alkanes'!B$7:C$31,2,TRUE))/(vlookup(N80,'Kovats n-alkanes'!B$7:C$31,2,TRUE)-vlookup(M80,'Kovats n-alkanes'!B$7:C$31,2,TRUE))),I80)</f>
        <v/>
      </c>
      <c r="P80" s="48">
        <v>1.0</v>
      </c>
      <c r="Q80" s="48">
        <v>1.0</v>
      </c>
      <c r="R80" s="79"/>
      <c r="S80" s="79"/>
      <c r="T80" s="100"/>
      <c r="U80" s="100"/>
      <c r="V80" s="79"/>
      <c r="W80" s="79"/>
      <c r="X80" s="79"/>
      <c r="Y80" s="79"/>
      <c r="Z80" s="79"/>
      <c r="AA80" s="79"/>
      <c r="AB80" s="79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</row>
    <row r="81">
      <c r="A81" s="16" t="str">
        <f t="shared" si="3"/>
        <v/>
      </c>
      <c r="D81" s="101"/>
      <c r="F81" s="102"/>
      <c r="H81" s="99"/>
      <c r="I81" s="70"/>
      <c r="J81" s="71" t="str">
        <f t="array" ref="J81">if(Q81 = 1, iferror(index('Kovats n-alkanes'!G$7:G$40,match(H81,'Kovats n-alkanes'!H$7:H$40,1))),iferror(index('Kovats n-alkanes'!I$7:I$40,match(H81,'Kovats n-alkanes'!J$7:J$40,1))))</f>
        <v/>
      </c>
      <c r="K81" s="71" t="str">
        <f t="shared" si="4"/>
        <v/>
      </c>
      <c r="L81" s="72" t="str">
        <f>if(Q81=1,iferror(100*(J81+(H81-vlookup(J81,'Kovats n-alkanes'!G$7:H$40,2,TRUE))/(vlookup(K81,'Kovats n-alkanes'!G$7:H$40,2,TRUE)-vlookup(J81,'Kovats n-alkanes'!G$7:H$40,2,TRUE))),H81),iferror(100*(J81+(H81-vlookup(J81,'Kovats n-alkanes'!I$7:J$40,2,TRUE))/(vlookup(K81,'Kovats n-alkanes'!I$7:J$40,2,TRUE)-vlookup(J81,'Kovats n-alkanes'!I$7:J$40,2,TRUE))),H81))</f>
        <v/>
      </c>
      <c r="M81" s="44" t="str">
        <f t="array" ref="M81">iferror(index('Kovats n-alkanes'!B$7:B$31,match(I81,'Kovats n-alkanes'!C$7:C$31,1)),"")</f>
        <v/>
      </c>
      <c r="N81" s="44" t="str">
        <f t="shared" si="2"/>
        <v/>
      </c>
      <c r="O81" s="44" t="str">
        <f>iferror(100*(M81+(I81-vlookup(M81,'Kovats n-alkanes'!B$7:C$31,2,TRUE))/(vlookup(N81,'Kovats n-alkanes'!B$7:C$31,2,TRUE)-vlookup(M81,'Kovats n-alkanes'!B$7:C$31,2,TRUE))),I81)</f>
        <v/>
      </c>
      <c r="P81" s="48">
        <v>1.0</v>
      </c>
      <c r="Q81" s="48">
        <v>1.0</v>
      </c>
      <c r="R81" s="79"/>
      <c r="S81" s="79"/>
      <c r="T81" s="100"/>
      <c r="U81" s="100"/>
      <c r="V81" s="79"/>
      <c r="W81" s="79"/>
      <c r="X81" s="79"/>
      <c r="Y81" s="79"/>
      <c r="Z81" s="79"/>
      <c r="AA81" s="79"/>
      <c r="AB81" s="79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</row>
    <row r="82">
      <c r="A82" s="16" t="str">
        <f t="shared" si="3"/>
        <v/>
      </c>
      <c r="D82" s="101"/>
      <c r="F82" s="102"/>
      <c r="H82" s="99"/>
      <c r="I82" s="70"/>
      <c r="J82" s="71" t="str">
        <f t="array" ref="J82">if(Q82 = 1, iferror(index('Kovats n-alkanes'!G$7:G$40,match(H82,'Kovats n-alkanes'!H$7:H$40,1))),iferror(index('Kovats n-alkanes'!I$7:I$40,match(H82,'Kovats n-alkanes'!J$7:J$40,1))))</f>
        <v/>
      </c>
      <c r="K82" s="71" t="str">
        <f t="shared" si="4"/>
        <v/>
      </c>
      <c r="L82" s="72" t="str">
        <f>if(Q82=1,iferror(100*(J82+(H82-vlookup(J82,'Kovats n-alkanes'!G$7:H$40,2,TRUE))/(vlookup(K82,'Kovats n-alkanes'!G$7:H$40,2,TRUE)-vlookup(J82,'Kovats n-alkanes'!G$7:H$40,2,TRUE))),H82),iferror(100*(J82+(H82-vlookup(J82,'Kovats n-alkanes'!I$7:J$40,2,TRUE))/(vlookup(K82,'Kovats n-alkanes'!I$7:J$40,2,TRUE)-vlookup(J82,'Kovats n-alkanes'!I$7:J$40,2,TRUE))),H82))</f>
        <v/>
      </c>
      <c r="M82" s="44" t="str">
        <f t="array" ref="M82">iferror(index('Kovats n-alkanes'!B$7:B$31,match(I82,'Kovats n-alkanes'!C$7:C$31,1)),"")</f>
        <v/>
      </c>
      <c r="N82" s="44" t="str">
        <f t="shared" si="2"/>
        <v/>
      </c>
      <c r="O82" s="44" t="str">
        <f>iferror(100*(M82+(I82-vlookup(M82,'Kovats n-alkanes'!B$7:C$31,2,TRUE))/(vlookup(N82,'Kovats n-alkanes'!B$7:C$31,2,TRUE)-vlookup(M82,'Kovats n-alkanes'!B$7:C$31,2,TRUE))),I82)</f>
        <v/>
      </c>
      <c r="P82" s="48">
        <v>1.0</v>
      </c>
      <c r="Q82" s="48">
        <v>1.0</v>
      </c>
      <c r="R82" s="79"/>
      <c r="S82" s="79"/>
      <c r="T82" s="100"/>
      <c r="U82" s="100"/>
      <c r="V82" s="79"/>
      <c r="W82" s="79"/>
      <c r="X82" s="79"/>
      <c r="Y82" s="79"/>
      <c r="Z82" s="79"/>
      <c r="AA82" s="79"/>
      <c r="AB82" s="79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</row>
    <row r="83">
      <c r="D83" s="101"/>
      <c r="F83" s="102"/>
      <c r="H83" s="99"/>
      <c r="I83" s="70"/>
      <c r="J83" s="71" t="str">
        <f t="array" ref="J83">if(Q83 = 1, iferror(index('Kovats n-alkanes'!G$7:G$40,match(H83,'Kovats n-alkanes'!H$7:H$40,1))),iferror(index('Kovats n-alkanes'!I$7:I$40,match(H83,'Kovats n-alkanes'!J$7:J$40,1))))</f>
        <v/>
      </c>
      <c r="K83" s="71" t="str">
        <f t="shared" si="4"/>
        <v/>
      </c>
      <c r="L83" s="72" t="str">
        <f>if(Q83=1,iferror(100*(J83+(H83-vlookup(J83,'Kovats n-alkanes'!G$7:H$40,2,TRUE))/(vlookup(K83,'Kovats n-alkanes'!G$7:H$40,2,TRUE)-vlookup(J83,'Kovats n-alkanes'!G$7:H$40,2,TRUE))),H83),iferror(100*(J83+(H83-vlookup(J83,'Kovats n-alkanes'!I$7:J$40,2,TRUE))/(vlookup(K83,'Kovats n-alkanes'!I$7:J$40,2,TRUE)-vlookup(J83,'Kovats n-alkanes'!I$7:J$40,2,TRUE))),H83))</f>
        <v/>
      </c>
      <c r="M83" s="44" t="str">
        <f t="array" ref="M83">iferror(index('Kovats n-alkanes'!B$7:B$31,match(I83,'Kovats n-alkanes'!C$7:C$31,1)),"")</f>
        <v/>
      </c>
      <c r="N83" s="44" t="str">
        <f t="shared" si="2"/>
        <v/>
      </c>
      <c r="O83" s="44" t="str">
        <f>iferror(100*(M83+(I83-vlookup(M83,'Kovats n-alkanes'!B$7:C$31,2,TRUE))/(vlookup(N83,'Kovats n-alkanes'!B$7:C$31,2,TRUE)-vlookup(M83,'Kovats n-alkanes'!B$7:C$31,2,TRUE))),I83)</f>
        <v/>
      </c>
      <c r="P83" s="48">
        <v>1.0</v>
      </c>
      <c r="Q83" s="48">
        <v>1.0</v>
      </c>
      <c r="R83" s="79"/>
      <c r="S83" s="79"/>
      <c r="T83" s="100"/>
      <c r="U83" s="100"/>
      <c r="V83" s="79"/>
      <c r="W83" s="79"/>
      <c r="X83" s="79"/>
      <c r="Y83" s="79"/>
      <c r="Z83" s="79"/>
      <c r="AA83" s="79"/>
      <c r="AB83" s="79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</row>
    <row r="84">
      <c r="D84" s="101"/>
      <c r="F84" s="102"/>
      <c r="H84" s="99"/>
      <c r="I84" s="70"/>
      <c r="J84" s="71" t="str">
        <f t="array" ref="J84">if(Q84 = 1, iferror(index('Kovats n-alkanes'!G$7:G$40,match(H84,'Kovats n-alkanes'!H$7:H$40,1))),iferror(index('Kovats n-alkanes'!I$7:I$40,match(H84,'Kovats n-alkanes'!J$7:J$40,1))))</f>
        <v/>
      </c>
      <c r="K84" s="71" t="str">
        <f t="shared" si="4"/>
        <v/>
      </c>
      <c r="L84" s="72" t="str">
        <f>if(Q84=1,iferror(100*(J84+(H84-vlookup(J84,'Kovats n-alkanes'!G$7:H$40,2,TRUE))/(vlookup(K84,'Kovats n-alkanes'!G$7:H$40,2,TRUE)-vlookup(J84,'Kovats n-alkanes'!G$7:H$40,2,TRUE))),H84),iferror(100*(J84+(H84-vlookup(J84,'Kovats n-alkanes'!I$7:J$40,2,TRUE))/(vlookup(K84,'Kovats n-alkanes'!I$7:J$40,2,TRUE)-vlookup(J84,'Kovats n-alkanes'!I$7:J$40,2,TRUE))),H84))</f>
        <v/>
      </c>
      <c r="M84" s="44" t="str">
        <f t="array" ref="M84">iferror(index('Kovats n-alkanes'!B$7:B$31,match(I84,'Kovats n-alkanes'!C$7:C$31,1)),"")</f>
        <v/>
      </c>
      <c r="N84" s="44" t="str">
        <f t="shared" si="2"/>
        <v/>
      </c>
      <c r="O84" s="44" t="str">
        <f>iferror(100*(M84+(I84-vlookup(M84,'Kovats n-alkanes'!B$7:C$31,2,TRUE))/(vlookup(N84,'Kovats n-alkanes'!B$7:C$31,2,TRUE)-vlookup(M84,'Kovats n-alkanes'!B$7:C$31,2,TRUE))),I84)</f>
        <v/>
      </c>
      <c r="P84" s="48">
        <v>1.0</v>
      </c>
      <c r="Q84" s="48">
        <v>1.0</v>
      </c>
      <c r="R84" s="79"/>
      <c r="S84" s="79"/>
      <c r="T84" s="100"/>
      <c r="U84" s="100"/>
      <c r="V84" s="79"/>
      <c r="W84" s="79"/>
      <c r="X84" s="79"/>
      <c r="Y84" s="79"/>
      <c r="Z84" s="79"/>
      <c r="AA84" s="79"/>
      <c r="AB84" s="79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</row>
    <row r="85">
      <c r="D85" s="101"/>
      <c r="F85" s="102"/>
      <c r="H85" s="99"/>
      <c r="I85" s="70"/>
      <c r="J85" s="71" t="str">
        <f t="array" ref="J85">if(Q85 = 1, iferror(index('Kovats n-alkanes'!G$7:G$40,match(H85,'Kovats n-alkanes'!H$7:H$40,1))),iferror(index('Kovats n-alkanes'!I$7:I$40,match(H85,'Kovats n-alkanes'!J$7:J$40,1))))</f>
        <v/>
      </c>
      <c r="K85" s="71" t="str">
        <f t="shared" si="4"/>
        <v/>
      </c>
      <c r="L85" s="72" t="str">
        <f>if(Q85=1,iferror(100*(J85+(H85-vlookup(J85,'Kovats n-alkanes'!G$7:H$40,2,TRUE))/(vlookup(K85,'Kovats n-alkanes'!G$7:H$40,2,TRUE)-vlookup(J85,'Kovats n-alkanes'!G$7:H$40,2,TRUE))),H85),iferror(100*(J85+(H85-vlookup(J85,'Kovats n-alkanes'!I$7:J$40,2,TRUE))/(vlookup(K85,'Kovats n-alkanes'!I$7:J$40,2,TRUE)-vlookup(J85,'Kovats n-alkanes'!I$7:J$40,2,TRUE))),H85))</f>
        <v/>
      </c>
      <c r="M85" s="44" t="str">
        <f t="array" ref="M85">iferror(index('Kovats n-alkanes'!B$7:B$31,match(I85,'Kovats n-alkanes'!C$7:C$31,1)),"")</f>
        <v/>
      </c>
      <c r="N85" s="44" t="str">
        <f t="shared" si="2"/>
        <v/>
      </c>
      <c r="O85" s="44" t="str">
        <f>iferror(100*(M85+(I85-vlookup(M85,'Kovats n-alkanes'!B$7:C$31,2,TRUE))/(vlookup(N85,'Kovats n-alkanes'!B$7:C$31,2,TRUE)-vlookup(M85,'Kovats n-alkanes'!B$7:C$31,2,TRUE))),I85)</f>
        <v/>
      </c>
      <c r="P85" s="48">
        <v>1.0</v>
      </c>
      <c r="Q85" s="48">
        <v>1.0</v>
      </c>
      <c r="R85" s="79"/>
      <c r="S85" s="79"/>
      <c r="T85" s="100"/>
      <c r="U85" s="100"/>
      <c r="V85" s="79"/>
      <c r="W85" s="79"/>
      <c r="X85" s="79"/>
      <c r="Y85" s="79"/>
      <c r="Z85" s="79"/>
      <c r="AA85" s="79"/>
      <c r="AB85" s="79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</row>
    <row r="86">
      <c r="D86" s="101"/>
      <c r="F86" s="102"/>
      <c r="H86" s="99"/>
      <c r="I86" s="70"/>
      <c r="J86" s="71" t="str">
        <f t="array" ref="J86">if(Q86 = 1, iferror(index('Kovats n-alkanes'!G$7:G$40,match(H86,'Kovats n-alkanes'!H$7:H$40,1))),iferror(index('Kovats n-alkanes'!I$7:I$40,match(H86,'Kovats n-alkanes'!J$7:J$40,1))))</f>
        <v/>
      </c>
      <c r="K86" s="71" t="str">
        <f t="shared" si="4"/>
        <v/>
      </c>
      <c r="L86" s="72" t="str">
        <f>if(Q86=1,iferror(100*(J86+(H86-vlookup(J86,'Kovats n-alkanes'!G$7:H$40,2,TRUE))/(vlookup(K86,'Kovats n-alkanes'!G$7:H$40,2,TRUE)-vlookup(J86,'Kovats n-alkanes'!G$7:H$40,2,TRUE))),H86),iferror(100*(J86+(H86-vlookup(J86,'Kovats n-alkanes'!I$7:J$40,2,TRUE))/(vlookup(K86,'Kovats n-alkanes'!I$7:J$40,2,TRUE)-vlookup(J86,'Kovats n-alkanes'!I$7:J$40,2,TRUE))),H86))</f>
        <v/>
      </c>
      <c r="M86" s="44" t="str">
        <f t="array" ref="M86">iferror(index('Kovats n-alkanes'!B$7:B$31,match(I86,'Kovats n-alkanes'!C$7:C$31,1)),"")</f>
        <v/>
      </c>
      <c r="N86" s="44" t="str">
        <f t="shared" si="2"/>
        <v/>
      </c>
      <c r="O86" s="44" t="str">
        <f>iferror(100*(M86+(I86-vlookup(M86,'Kovats n-alkanes'!B$7:C$31,2,TRUE))/(vlookup(N86,'Kovats n-alkanes'!B$7:C$31,2,TRUE)-vlookup(M86,'Kovats n-alkanes'!B$7:C$31,2,TRUE))),I86)</f>
        <v/>
      </c>
      <c r="P86" s="48">
        <v>1.0</v>
      </c>
      <c r="Q86" s="48">
        <v>1.0</v>
      </c>
      <c r="R86" s="79"/>
      <c r="S86" s="79"/>
      <c r="T86" s="100"/>
      <c r="U86" s="100"/>
      <c r="V86" s="79"/>
      <c r="W86" s="79"/>
      <c r="X86" s="79"/>
      <c r="Y86" s="79"/>
      <c r="Z86" s="79"/>
      <c r="AA86" s="79"/>
      <c r="AB86" s="79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</row>
    <row r="87">
      <c r="D87" s="101"/>
      <c r="F87" s="102"/>
      <c r="H87" s="99"/>
      <c r="I87" s="70"/>
      <c r="J87" s="71" t="str">
        <f t="array" ref="J87">if(Q87 = 1, iferror(index('Kovats n-alkanes'!G$7:G$40,match(H87,'Kovats n-alkanes'!H$7:H$40,1))),iferror(index('Kovats n-alkanes'!I$7:I$40,match(H87,'Kovats n-alkanes'!J$7:J$40,1))))</f>
        <v/>
      </c>
      <c r="K87" s="71" t="str">
        <f t="shared" si="4"/>
        <v/>
      </c>
      <c r="L87" s="72" t="str">
        <f>if(Q87=1,iferror(100*(J87+(H87-vlookup(J87,'Kovats n-alkanes'!G$7:H$40,2,TRUE))/(vlookup(K87,'Kovats n-alkanes'!G$7:H$40,2,TRUE)-vlookup(J87,'Kovats n-alkanes'!G$7:H$40,2,TRUE))),H87),iferror(100*(J87+(H87-vlookup(J87,'Kovats n-alkanes'!I$7:J$40,2,TRUE))/(vlookup(K87,'Kovats n-alkanes'!I$7:J$40,2,TRUE)-vlookup(J87,'Kovats n-alkanes'!I$7:J$40,2,TRUE))),H87))</f>
        <v/>
      </c>
      <c r="M87" s="44" t="str">
        <f t="array" ref="M87">iferror(index('Kovats n-alkanes'!B$7:B$31,match(I87,'Kovats n-alkanes'!C$7:C$31,1)),"")</f>
        <v/>
      </c>
      <c r="N87" s="44" t="str">
        <f t="shared" si="2"/>
        <v/>
      </c>
      <c r="O87" s="44" t="str">
        <f>iferror(100*(M87+(I87-vlookup(M87,'Kovats n-alkanes'!B$7:C$31,2,TRUE))/(vlookup(N87,'Kovats n-alkanes'!B$7:C$31,2,TRUE)-vlookup(M87,'Kovats n-alkanes'!B$7:C$31,2,TRUE))),I87)</f>
        <v/>
      </c>
      <c r="P87" s="48">
        <v>1.0</v>
      </c>
      <c r="Q87" s="48">
        <v>1.0</v>
      </c>
      <c r="R87" s="79"/>
      <c r="S87" s="79"/>
      <c r="T87" s="100"/>
      <c r="U87" s="100"/>
      <c r="V87" s="79"/>
      <c r="W87" s="79"/>
      <c r="X87" s="79"/>
      <c r="Y87" s="79"/>
      <c r="Z87" s="79"/>
      <c r="AA87" s="79"/>
      <c r="AB87" s="79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</row>
    <row r="88">
      <c r="D88" s="101"/>
      <c r="F88" s="102"/>
      <c r="H88" s="99"/>
      <c r="I88" s="70"/>
      <c r="J88" s="71" t="str">
        <f t="array" ref="J88">if(Q88 = 1, iferror(index('Kovats n-alkanes'!G$7:G$40,match(H88,'Kovats n-alkanes'!H$7:H$40,1))),iferror(index('Kovats n-alkanes'!I$7:I$40,match(H88,'Kovats n-alkanes'!J$7:J$40,1))))</f>
        <v/>
      </c>
      <c r="K88" s="71" t="str">
        <f t="shared" si="4"/>
        <v/>
      </c>
      <c r="L88" s="72" t="str">
        <f>if(Q88=1,iferror(100*(J88+(H88-vlookup(J88,'Kovats n-alkanes'!G$7:H$40,2,TRUE))/(vlookup(K88,'Kovats n-alkanes'!G$7:H$40,2,TRUE)-vlookup(J88,'Kovats n-alkanes'!G$7:H$40,2,TRUE))),H88),iferror(100*(J88+(H88-vlookup(J88,'Kovats n-alkanes'!I$7:J$40,2,TRUE))/(vlookup(K88,'Kovats n-alkanes'!I$7:J$40,2,TRUE)-vlookup(J88,'Kovats n-alkanes'!I$7:J$40,2,TRUE))),H88))</f>
        <v/>
      </c>
      <c r="M88" s="44" t="str">
        <f t="array" ref="M88">iferror(index('Kovats n-alkanes'!B$7:B$31,match(I88,'Kovats n-alkanes'!C$7:C$31,1)),"")</f>
        <v/>
      </c>
      <c r="N88" s="44" t="str">
        <f t="shared" si="2"/>
        <v/>
      </c>
      <c r="O88" s="44" t="str">
        <f>iferror(100*(M88+(I88-vlookup(M88,'Kovats n-alkanes'!B$7:C$31,2,TRUE))/(vlookup(N88,'Kovats n-alkanes'!B$7:C$31,2,TRUE)-vlookup(M88,'Kovats n-alkanes'!B$7:C$31,2,TRUE))),I88)</f>
        <v/>
      </c>
      <c r="P88" s="48">
        <v>1.0</v>
      </c>
      <c r="Q88" s="48">
        <v>1.0</v>
      </c>
      <c r="R88" s="79"/>
      <c r="S88" s="79"/>
      <c r="T88" s="100"/>
      <c r="U88" s="100"/>
      <c r="V88" s="79"/>
      <c r="W88" s="79"/>
      <c r="X88" s="79"/>
      <c r="Y88" s="79"/>
      <c r="Z88" s="79"/>
      <c r="AA88" s="79"/>
      <c r="AB88" s="79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</row>
    <row r="89">
      <c r="D89" s="101"/>
      <c r="F89" s="102"/>
      <c r="H89" s="99"/>
      <c r="I89" s="70"/>
      <c r="J89" s="71" t="str">
        <f t="array" ref="J89">if(Q89 = 1, iferror(index('Kovats n-alkanes'!G$7:G$40,match(H89,'Kovats n-alkanes'!H$7:H$40,1))),iferror(index('Kovats n-alkanes'!I$7:I$40,match(H89,'Kovats n-alkanes'!J$7:J$40,1))))</f>
        <v/>
      </c>
      <c r="K89" s="71" t="str">
        <f t="shared" si="4"/>
        <v/>
      </c>
      <c r="L89" s="72" t="str">
        <f>if(Q89=1,iferror(100*(J89+(H89-vlookup(J89,'Kovats n-alkanes'!G$7:H$40,2,TRUE))/(vlookup(K89,'Kovats n-alkanes'!G$7:H$40,2,TRUE)-vlookup(J89,'Kovats n-alkanes'!G$7:H$40,2,TRUE))),H89),iferror(100*(J89+(H89-vlookup(J89,'Kovats n-alkanes'!I$7:J$40,2,TRUE))/(vlookup(K89,'Kovats n-alkanes'!I$7:J$40,2,TRUE)-vlookup(J89,'Kovats n-alkanes'!I$7:J$40,2,TRUE))),H89))</f>
        <v/>
      </c>
      <c r="M89" s="44" t="str">
        <f t="array" ref="M89">iferror(index('Kovats n-alkanes'!B$7:B$31,match(I89,'Kovats n-alkanes'!C$7:C$31,1)),"")</f>
        <v/>
      </c>
      <c r="N89" s="44" t="str">
        <f t="shared" si="2"/>
        <v/>
      </c>
      <c r="O89" s="44" t="str">
        <f>iferror(100*(M89+(I89-vlookup(M89,'Kovats n-alkanes'!B$7:C$31,2,TRUE))/(vlookup(N89,'Kovats n-alkanes'!B$7:C$31,2,TRUE)-vlookup(M89,'Kovats n-alkanes'!B$7:C$31,2,TRUE))),I89)</f>
        <v/>
      </c>
      <c r="P89" s="48">
        <v>1.0</v>
      </c>
      <c r="Q89" s="48">
        <v>1.0</v>
      </c>
      <c r="R89" s="79"/>
      <c r="S89" s="79"/>
      <c r="T89" s="100"/>
      <c r="U89" s="100"/>
      <c r="V89" s="79"/>
      <c r="W89" s="79"/>
      <c r="X89" s="79"/>
      <c r="Y89" s="79"/>
      <c r="Z89" s="79"/>
      <c r="AA89" s="79"/>
      <c r="AB89" s="79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</row>
    <row r="90">
      <c r="D90" s="101"/>
      <c r="F90" s="102"/>
      <c r="H90" s="99"/>
      <c r="I90" s="70"/>
      <c r="J90" s="71" t="str">
        <f t="array" ref="J90">if(Q90 = 1, iferror(index('Kovats n-alkanes'!G$7:G$40,match(H90,'Kovats n-alkanes'!H$7:H$40,1))),iferror(index('Kovats n-alkanes'!I$7:I$40,match(H90,'Kovats n-alkanes'!J$7:J$40,1))))</f>
        <v/>
      </c>
      <c r="K90" s="71" t="str">
        <f t="shared" si="4"/>
        <v/>
      </c>
      <c r="L90" s="72" t="str">
        <f>if(Q90=1,iferror(100*(J90+(H90-vlookup(J90,'Kovats n-alkanes'!G$7:H$40,2,TRUE))/(vlookup(K90,'Kovats n-alkanes'!G$7:H$40,2,TRUE)-vlookup(J90,'Kovats n-alkanes'!G$7:H$40,2,TRUE))),H90),iferror(100*(J90+(H90-vlookup(J90,'Kovats n-alkanes'!I$7:J$40,2,TRUE))/(vlookup(K90,'Kovats n-alkanes'!I$7:J$40,2,TRUE)-vlookup(J90,'Kovats n-alkanes'!I$7:J$40,2,TRUE))),H90))</f>
        <v/>
      </c>
      <c r="M90" s="44" t="str">
        <f t="array" ref="M90">iferror(index('Kovats n-alkanes'!B$7:B$31,match(I90,'Kovats n-alkanes'!C$7:C$31,1)),"")</f>
        <v/>
      </c>
      <c r="N90" s="44" t="str">
        <f t="shared" si="2"/>
        <v/>
      </c>
      <c r="O90" s="44" t="str">
        <f>iferror(100*(M90+(I90-vlookup(M90,'Kovats n-alkanes'!B$7:C$31,2,TRUE))/(vlookup(N90,'Kovats n-alkanes'!B$7:C$31,2,TRUE)-vlookup(M90,'Kovats n-alkanes'!B$7:C$31,2,TRUE))),I90)</f>
        <v/>
      </c>
      <c r="P90" s="48">
        <v>1.0</v>
      </c>
      <c r="Q90" s="48">
        <v>1.0</v>
      </c>
      <c r="R90" s="79"/>
      <c r="S90" s="79"/>
      <c r="T90" s="100"/>
      <c r="U90" s="100"/>
      <c r="V90" s="79"/>
      <c r="W90" s="79"/>
      <c r="X90" s="79"/>
      <c r="Y90" s="79"/>
      <c r="Z90" s="79"/>
      <c r="AA90" s="79"/>
      <c r="AB90" s="79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</row>
    <row r="91">
      <c r="D91" s="101"/>
      <c r="F91" s="102"/>
      <c r="H91" s="99"/>
      <c r="I91" s="70"/>
      <c r="J91" s="71" t="str">
        <f t="array" ref="J91">if(Q91 = 1, iferror(index('Kovats n-alkanes'!G$7:G$40,match(H91,'Kovats n-alkanes'!H$7:H$40,1))),iferror(index('Kovats n-alkanes'!I$7:I$40,match(H91,'Kovats n-alkanes'!J$7:J$40,1))))</f>
        <v/>
      </c>
      <c r="K91" s="71" t="str">
        <f t="shared" si="4"/>
        <v/>
      </c>
      <c r="L91" s="72" t="str">
        <f>if(Q91=1,iferror(100*(J91+(H91-vlookup(J91,'Kovats n-alkanes'!G$7:H$40,2,TRUE))/(vlookup(K91,'Kovats n-alkanes'!G$7:H$40,2,TRUE)-vlookup(J91,'Kovats n-alkanes'!G$7:H$40,2,TRUE))),H91),iferror(100*(J91+(H91-vlookup(J91,'Kovats n-alkanes'!I$7:J$40,2,TRUE))/(vlookup(K91,'Kovats n-alkanes'!I$7:J$40,2,TRUE)-vlookup(J91,'Kovats n-alkanes'!I$7:J$40,2,TRUE))),H91))</f>
        <v/>
      </c>
      <c r="M91" s="44" t="str">
        <f t="array" ref="M91">iferror(index('Kovats n-alkanes'!B$7:B$31,match(I91,'Kovats n-alkanes'!C$7:C$31,1)),"")</f>
        <v/>
      </c>
      <c r="N91" s="44" t="str">
        <f t="shared" si="2"/>
        <v/>
      </c>
      <c r="O91" s="44" t="str">
        <f>iferror(100*(M91+(I91-vlookup(M91,'Kovats n-alkanes'!B$7:C$31,2,TRUE))/(vlookup(N91,'Kovats n-alkanes'!B$7:C$31,2,TRUE)-vlookup(M91,'Kovats n-alkanes'!B$7:C$31,2,TRUE))),I91)</f>
        <v/>
      </c>
      <c r="P91" s="48">
        <v>1.0</v>
      </c>
      <c r="Q91" s="48">
        <v>1.0</v>
      </c>
      <c r="R91" s="79"/>
      <c r="S91" s="79"/>
      <c r="T91" s="100"/>
      <c r="U91" s="100"/>
      <c r="V91" s="79"/>
      <c r="W91" s="79"/>
      <c r="X91" s="79"/>
      <c r="Y91" s="79"/>
      <c r="Z91" s="79"/>
      <c r="AA91" s="79"/>
      <c r="AB91" s="79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</row>
    <row r="92">
      <c r="D92" s="101"/>
      <c r="F92" s="102"/>
      <c r="H92" s="99"/>
      <c r="I92" s="70"/>
      <c r="J92" s="71" t="str">
        <f t="array" ref="J92">if(Q92 = 1, iferror(index('Kovats n-alkanes'!G$7:G$40,match(H92,'Kovats n-alkanes'!H$7:H$40,1))),iferror(index('Kovats n-alkanes'!I$7:I$40,match(H92,'Kovats n-alkanes'!J$7:J$40,1))))</f>
        <v/>
      </c>
      <c r="K92" s="71" t="str">
        <f t="shared" si="4"/>
        <v/>
      </c>
      <c r="L92" s="72" t="str">
        <f>if(Q92=1,iferror(100*(J92+(H92-vlookup(J92,'Kovats n-alkanes'!G$7:H$40,2,TRUE))/(vlookup(K92,'Kovats n-alkanes'!G$7:H$40,2,TRUE)-vlookup(J92,'Kovats n-alkanes'!G$7:H$40,2,TRUE))),H92),iferror(100*(J92+(H92-vlookup(J92,'Kovats n-alkanes'!I$7:J$40,2,TRUE))/(vlookup(K92,'Kovats n-alkanes'!I$7:J$40,2,TRUE)-vlookup(J92,'Kovats n-alkanes'!I$7:J$40,2,TRUE))),H92))</f>
        <v/>
      </c>
      <c r="M92" s="44" t="str">
        <f t="array" ref="M92">iferror(index('Kovats n-alkanes'!B$7:B$31,match(I92,'Kovats n-alkanes'!C$7:C$31,1)),"")</f>
        <v/>
      </c>
      <c r="N92" s="44" t="str">
        <f t="shared" si="2"/>
        <v/>
      </c>
      <c r="O92" s="44" t="str">
        <f>iferror(100*(M92+(I92-vlookup(M92,'Kovats n-alkanes'!B$7:C$31,2,TRUE))/(vlookup(N92,'Kovats n-alkanes'!B$7:C$31,2,TRUE)-vlookup(M92,'Kovats n-alkanes'!B$7:C$31,2,TRUE))),I92)</f>
        <v/>
      </c>
      <c r="P92" s="48">
        <v>1.0</v>
      </c>
      <c r="Q92" s="48">
        <v>1.0</v>
      </c>
      <c r="R92" s="79"/>
      <c r="S92" s="79"/>
      <c r="T92" s="100"/>
      <c r="U92" s="100"/>
      <c r="V92" s="79"/>
      <c r="W92" s="79"/>
      <c r="X92" s="79"/>
      <c r="Y92" s="79"/>
      <c r="Z92" s="79"/>
      <c r="AA92" s="79"/>
      <c r="AB92" s="79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</row>
    <row r="93">
      <c r="D93" s="101"/>
      <c r="F93" s="102"/>
      <c r="H93" s="99"/>
      <c r="I93" s="70"/>
      <c r="J93" s="71" t="str">
        <f t="array" ref="J93">if(Q93 = 1, iferror(index('Kovats n-alkanes'!G$7:G$40,match(H93,'Kovats n-alkanes'!H$7:H$40,1))),iferror(index('Kovats n-alkanes'!I$7:I$40,match(H93,'Kovats n-alkanes'!J$7:J$40,1))))</f>
        <v/>
      </c>
      <c r="K93" s="71" t="str">
        <f t="shared" si="4"/>
        <v/>
      </c>
      <c r="L93" s="72" t="str">
        <f>if(Q93=1,iferror(100*(J93+(H93-vlookup(J93,'Kovats n-alkanes'!G$7:H$40,2,TRUE))/(vlookup(K93,'Kovats n-alkanes'!G$7:H$40,2,TRUE)-vlookup(J93,'Kovats n-alkanes'!G$7:H$40,2,TRUE))),H93),iferror(100*(J93+(H93-vlookup(J93,'Kovats n-alkanes'!I$7:J$40,2,TRUE))/(vlookup(K93,'Kovats n-alkanes'!I$7:J$40,2,TRUE)-vlookup(J93,'Kovats n-alkanes'!I$7:J$40,2,TRUE))),H93))</f>
        <v/>
      </c>
      <c r="M93" s="44" t="str">
        <f t="array" ref="M93">iferror(index('Kovats n-alkanes'!B$7:B$31,match(I93,'Kovats n-alkanes'!C$7:C$31,1)),"")</f>
        <v/>
      </c>
      <c r="N93" s="44" t="str">
        <f t="shared" si="2"/>
        <v/>
      </c>
      <c r="O93" s="44" t="str">
        <f>iferror(100*(M93+(I93-vlookup(M93,'Kovats n-alkanes'!B$7:C$31,2,TRUE))/(vlookup(N93,'Kovats n-alkanes'!B$7:C$31,2,TRUE)-vlookup(M93,'Kovats n-alkanes'!B$7:C$31,2,TRUE))),I93)</f>
        <v/>
      </c>
      <c r="P93" s="48">
        <v>1.0</v>
      </c>
      <c r="Q93" s="48">
        <v>1.0</v>
      </c>
      <c r="R93" s="79"/>
      <c r="S93" s="79"/>
      <c r="T93" s="100"/>
      <c r="U93" s="100"/>
      <c r="V93" s="79"/>
      <c r="W93" s="79"/>
      <c r="X93" s="79"/>
      <c r="Y93" s="79"/>
      <c r="Z93" s="79"/>
      <c r="AA93" s="79"/>
      <c r="AB93" s="79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</row>
    <row r="94">
      <c r="D94" s="101"/>
      <c r="F94" s="102"/>
      <c r="H94" s="99"/>
      <c r="I94" s="70"/>
      <c r="J94" s="71" t="str">
        <f t="array" ref="J94">if(Q94 = 1, iferror(index('Kovats n-alkanes'!G$7:G$40,match(H94,'Kovats n-alkanes'!H$7:H$40,1))),iferror(index('Kovats n-alkanes'!I$7:I$40,match(H94,'Kovats n-alkanes'!J$7:J$40,1))))</f>
        <v/>
      </c>
      <c r="K94" s="71" t="str">
        <f t="shared" si="4"/>
        <v/>
      </c>
      <c r="L94" s="72" t="str">
        <f>if(Q94=1,iferror(100*(J94+(H94-vlookup(J94,'Kovats n-alkanes'!G$7:H$40,2,TRUE))/(vlookup(K94,'Kovats n-alkanes'!G$7:H$40,2,TRUE)-vlookup(J94,'Kovats n-alkanes'!G$7:H$40,2,TRUE))),H94),iferror(100*(J94+(H94-vlookup(J94,'Kovats n-alkanes'!I$7:J$40,2,TRUE))/(vlookup(K94,'Kovats n-alkanes'!I$7:J$40,2,TRUE)-vlookup(J94,'Kovats n-alkanes'!I$7:J$40,2,TRUE))),H94))</f>
        <v/>
      </c>
      <c r="M94" s="44" t="str">
        <f t="array" ref="M94">iferror(index('Kovats n-alkanes'!B$7:B$31,match(I94,'Kovats n-alkanes'!C$7:C$31,1)),"")</f>
        <v/>
      </c>
      <c r="N94" s="44" t="str">
        <f t="shared" si="2"/>
        <v/>
      </c>
      <c r="O94" s="44" t="str">
        <f>iferror(100*(M94+(I94-vlookup(M94,'Kovats n-alkanes'!B$7:C$31,2,TRUE))/(vlookup(N94,'Kovats n-alkanes'!B$7:C$31,2,TRUE)-vlookup(M94,'Kovats n-alkanes'!B$7:C$31,2,TRUE))),I94)</f>
        <v/>
      </c>
      <c r="P94" s="48">
        <v>1.0</v>
      </c>
      <c r="Q94" s="48">
        <v>1.0</v>
      </c>
      <c r="R94" s="79"/>
      <c r="S94" s="79"/>
      <c r="T94" s="100"/>
      <c r="U94" s="100"/>
      <c r="V94" s="79"/>
      <c r="W94" s="79"/>
      <c r="X94" s="79"/>
      <c r="Y94" s="79"/>
      <c r="Z94" s="79"/>
      <c r="AA94" s="79"/>
      <c r="AB94" s="79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</row>
    <row r="95">
      <c r="D95" s="101"/>
      <c r="F95" s="102"/>
      <c r="H95" s="99"/>
      <c r="I95" s="70"/>
      <c r="J95" s="71" t="str">
        <f t="array" ref="J95">if(Q95 = 1, iferror(index('Kovats n-alkanes'!G$7:G$40,match(H95,'Kovats n-alkanes'!H$7:H$40,1))),iferror(index('Kovats n-alkanes'!I$7:I$40,match(H95,'Kovats n-alkanes'!J$7:J$40,1))))</f>
        <v/>
      </c>
      <c r="K95" s="71" t="str">
        <f t="shared" si="4"/>
        <v/>
      </c>
      <c r="L95" s="72" t="str">
        <f>if(Q95=1,iferror(100*(J95+(H95-vlookup(J95,'Kovats n-alkanes'!G$7:H$40,2,TRUE))/(vlookup(K95,'Kovats n-alkanes'!G$7:H$40,2,TRUE)-vlookup(J95,'Kovats n-alkanes'!G$7:H$40,2,TRUE))),H95),iferror(100*(J95+(H95-vlookup(J95,'Kovats n-alkanes'!I$7:J$40,2,TRUE))/(vlookup(K95,'Kovats n-alkanes'!I$7:J$40,2,TRUE)-vlookup(J95,'Kovats n-alkanes'!I$7:J$40,2,TRUE))),H95))</f>
        <v/>
      </c>
      <c r="M95" s="44" t="str">
        <f t="array" ref="M95">iferror(index('Kovats n-alkanes'!B$7:B$31,match(I95,'Kovats n-alkanes'!C$7:C$31,1)),"")</f>
        <v/>
      </c>
      <c r="N95" s="44" t="str">
        <f t="shared" si="2"/>
        <v/>
      </c>
      <c r="O95" s="44" t="str">
        <f>iferror(100*(M95+(I95-vlookup(M95,'Kovats n-alkanes'!B$7:C$31,2,TRUE))/(vlookup(N95,'Kovats n-alkanes'!B$7:C$31,2,TRUE)-vlookup(M95,'Kovats n-alkanes'!B$7:C$31,2,TRUE))),I95)</f>
        <v/>
      </c>
      <c r="P95" s="48">
        <v>1.0</v>
      </c>
      <c r="Q95" s="48">
        <v>1.0</v>
      </c>
      <c r="R95" s="79"/>
      <c r="S95" s="79"/>
      <c r="T95" s="100"/>
      <c r="U95" s="100"/>
      <c r="V95" s="79"/>
      <c r="W95" s="79"/>
      <c r="X95" s="79"/>
      <c r="Y95" s="79"/>
      <c r="Z95" s="79"/>
      <c r="AA95" s="79"/>
      <c r="AB95" s="79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</row>
    <row r="96">
      <c r="D96" s="101"/>
      <c r="F96" s="102"/>
      <c r="H96" s="99"/>
      <c r="I96" s="70"/>
      <c r="J96" s="71" t="str">
        <f t="array" ref="J96">if(Q96 = 1, iferror(index('Kovats n-alkanes'!G$7:G$40,match(H96,'Kovats n-alkanes'!H$7:H$40,1))),iferror(index('Kovats n-alkanes'!I$7:I$40,match(H96,'Kovats n-alkanes'!J$7:J$40,1))))</f>
        <v/>
      </c>
      <c r="K96" s="71" t="str">
        <f t="shared" si="4"/>
        <v/>
      </c>
      <c r="L96" s="72" t="str">
        <f>if(Q96=1,iferror(100*(J96+(H96-vlookup(J96,'Kovats n-alkanes'!G$7:H$40,2,TRUE))/(vlookup(K96,'Kovats n-alkanes'!G$7:H$40,2,TRUE)-vlookup(J96,'Kovats n-alkanes'!G$7:H$40,2,TRUE))),H96),iferror(100*(J96+(H96-vlookup(J96,'Kovats n-alkanes'!I$7:J$40,2,TRUE))/(vlookup(K96,'Kovats n-alkanes'!I$7:J$40,2,TRUE)-vlookup(J96,'Kovats n-alkanes'!I$7:J$40,2,TRUE))),H96))</f>
        <v/>
      </c>
      <c r="M96" s="44" t="str">
        <f t="array" ref="M96">iferror(index('Kovats n-alkanes'!B$7:B$31,match(I96,'Kovats n-alkanes'!C$7:C$31,1)),"")</f>
        <v/>
      </c>
      <c r="N96" s="44" t="str">
        <f t="shared" si="2"/>
        <v/>
      </c>
      <c r="O96" s="44" t="str">
        <f>iferror(100*(M96+(I96-vlookup(M96,'Kovats n-alkanes'!B$7:C$31,2,TRUE))/(vlookup(N96,'Kovats n-alkanes'!B$7:C$31,2,TRUE)-vlookup(M96,'Kovats n-alkanes'!B$7:C$31,2,TRUE))),I96)</f>
        <v/>
      </c>
      <c r="P96" s="48">
        <v>1.0</v>
      </c>
      <c r="Q96" s="48">
        <v>1.0</v>
      </c>
      <c r="R96" s="79"/>
      <c r="S96" s="79"/>
      <c r="T96" s="100"/>
      <c r="U96" s="100"/>
      <c r="V96" s="79"/>
      <c r="W96" s="79"/>
      <c r="X96" s="79"/>
      <c r="Y96" s="79"/>
      <c r="Z96" s="79"/>
      <c r="AA96" s="79"/>
      <c r="AB96" s="79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</row>
    <row r="97">
      <c r="D97" s="101"/>
      <c r="F97" s="102"/>
      <c r="H97" s="99"/>
      <c r="I97" s="70"/>
      <c r="J97" s="71" t="str">
        <f t="array" ref="J97">if(Q97 = 1, iferror(index('Kovats n-alkanes'!G$7:G$40,match(H97,'Kovats n-alkanes'!H$7:H$40,1))),iferror(index('Kovats n-alkanes'!I$7:I$40,match(H97,'Kovats n-alkanes'!J$7:J$40,1))))</f>
        <v/>
      </c>
      <c r="K97" s="71" t="str">
        <f t="shared" si="4"/>
        <v/>
      </c>
      <c r="L97" s="72" t="str">
        <f>if(Q97=1,iferror(100*(J97+(H97-vlookup(J97,'Kovats n-alkanes'!G$7:H$40,2,TRUE))/(vlookup(K97,'Kovats n-alkanes'!G$7:H$40,2,TRUE)-vlookup(J97,'Kovats n-alkanes'!G$7:H$40,2,TRUE))),H97),iferror(100*(J97+(H97-vlookup(J97,'Kovats n-alkanes'!I$7:J$40,2,TRUE))/(vlookup(K97,'Kovats n-alkanes'!I$7:J$40,2,TRUE)-vlookup(J97,'Kovats n-alkanes'!I$7:J$40,2,TRUE))),H97))</f>
        <v/>
      </c>
      <c r="M97" s="44" t="str">
        <f t="array" ref="M97">iferror(index('Kovats n-alkanes'!B$7:B$31,match(I97,'Kovats n-alkanes'!C$7:C$31,1)),"")</f>
        <v/>
      </c>
      <c r="N97" s="44" t="str">
        <f t="shared" si="2"/>
        <v/>
      </c>
      <c r="O97" s="44" t="str">
        <f>iferror(100*(M97+(I97-vlookup(M97,'Kovats n-alkanes'!B$7:C$31,2,TRUE))/(vlookup(N97,'Kovats n-alkanes'!B$7:C$31,2,TRUE)-vlookup(M97,'Kovats n-alkanes'!B$7:C$31,2,TRUE))),I97)</f>
        <v/>
      </c>
      <c r="P97" s="48">
        <v>1.0</v>
      </c>
      <c r="Q97" s="48">
        <v>1.0</v>
      </c>
      <c r="R97" s="79"/>
      <c r="S97" s="79"/>
      <c r="T97" s="100"/>
      <c r="U97" s="100"/>
      <c r="V97" s="79"/>
      <c r="W97" s="79"/>
      <c r="X97" s="79"/>
      <c r="Y97" s="79"/>
      <c r="Z97" s="79"/>
      <c r="AA97" s="79"/>
      <c r="AB97" s="79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</row>
    <row r="98">
      <c r="D98" s="101"/>
      <c r="F98" s="102"/>
      <c r="H98" s="99"/>
      <c r="I98" s="70"/>
      <c r="J98" s="71" t="str">
        <f t="array" ref="J98">if(Q98 = 1, iferror(index('Kovats n-alkanes'!G$7:G$40,match(H98,'Kovats n-alkanes'!H$7:H$40,1))),iferror(index('Kovats n-alkanes'!I$7:I$40,match(H98,'Kovats n-alkanes'!J$7:J$40,1))))</f>
        <v/>
      </c>
      <c r="K98" s="71" t="str">
        <f t="shared" si="4"/>
        <v/>
      </c>
      <c r="L98" s="72" t="str">
        <f>if(Q98=1,iferror(100*(J98+(H98-vlookup(J98,'Kovats n-alkanes'!G$7:H$40,2,TRUE))/(vlookup(K98,'Kovats n-alkanes'!G$7:H$40,2,TRUE)-vlookup(J98,'Kovats n-alkanes'!G$7:H$40,2,TRUE))),H98),iferror(100*(J98+(H98-vlookup(J98,'Kovats n-alkanes'!I$7:J$40,2,TRUE))/(vlookup(K98,'Kovats n-alkanes'!I$7:J$40,2,TRUE)-vlookup(J98,'Kovats n-alkanes'!I$7:J$40,2,TRUE))),H98))</f>
        <v/>
      </c>
      <c r="M98" s="44" t="str">
        <f t="array" ref="M98">iferror(index('Kovats n-alkanes'!B$7:B$31,match(I98,'Kovats n-alkanes'!C$7:C$31,1)),"")</f>
        <v/>
      </c>
      <c r="N98" s="44" t="str">
        <f t="shared" si="2"/>
        <v/>
      </c>
      <c r="O98" s="44" t="str">
        <f>iferror(100*(M98+(I98-vlookup(M98,'Kovats n-alkanes'!B$7:C$31,2,TRUE))/(vlookup(N98,'Kovats n-alkanes'!B$7:C$31,2,TRUE)-vlookup(M98,'Kovats n-alkanes'!B$7:C$31,2,TRUE))),I98)</f>
        <v/>
      </c>
      <c r="P98" s="48">
        <v>1.0</v>
      </c>
      <c r="Q98" s="48">
        <v>1.0</v>
      </c>
      <c r="R98" s="79"/>
      <c r="S98" s="79"/>
      <c r="T98" s="100"/>
      <c r="U98" s="100"/>
      <c r="V98" s="79"/>
      <c r="W98" s="79"/>
      <c r="X98" s="79"/>
      <c r="Y98" s="79"/>
      <c r="Z98" s="79"/>
      <c r="AA98" s="79"/>
      <c r="AB98" s="79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</row>
    <row r="99">
      <c r="D99" s="101"/>
      <c r="F99" s="102"/>
      <c r="H99" s="99"/>
      <c r="I99" s="70"/>
      <c r="J99" s="71" t="str">
        <f t="array" ref="J99">if(Q99 = 1, iferror(index('Kovats n-alkanes'!G$7:G$40,match(H99,'Kovats n-alkanes'!H$7:H$40,1))),iferror(index('Kovats n-alkanes'!I$7:I$40,match(H99,'Kovats n-alkanes'!J$7:J$40,1))))</f>
        <v/>
      </c>
      <c r="K99" s="71" t="str">
        <f t="shared" si="4"/>
        <v/>
      </c>
      <c r="L99" s="72" t="str">
        <f>if(Q99=1,iferror(100*(J99+(H99-vlookup(J99,'Kovats n-alkanes'!G$7:H$40,2,TRUE))/(vlookup(K99,'Kovats n-alkanes'!G$7:H$40,2,TRUE)-vlookup(J99,'Kovats n-alkanes'!G$7:H$40,2,TRUE))),H99),iferror(100*(J99+(H99-vlookup(J99,'Kovats n-alkanes'!I$7:J$40,2,TRUE))/(vlookup(K99,'Kovats n-alkanes'!I$7:J$40,2,TRUE)-vlookup(J99,'Kovats n-alkanes'!I$7:J$40,2,TRUE))),H99))</f>
        <v/>
      </c>
      <c r="M99" s="44" t="str">
        <f t="array" ref="M99">iferror(index('Kovats n-alkanes'!B$7:B$31,match(I99,'Kovats n-alkanes'!C$7:C$31,1)),"")</f>
        <v/>
      </c>
      <c r="N99" s="44" t="str">
        <f t="shared" si="2"/>
        <v/>
      </c>
      <c r="O99" s="44" t="str">
        <f>iferror(100*(M99+(I99-vlookup(M99,'Kovats n-alkanes'!B$7:C$31,2,TRUE))/(vlookup(N99,'Kovats n-alkanes'!B$7:C$31,2,TRUE)-vlookup(M99,'Kovats n-alkanes'!B$7:C$31,2,TRUE))),I99)</f>
        <v/>
      </c>
      <c r="P99" s="48">
        <v>1.0</v>
      </c>
      <c r="Q99" s="48">
        <v>1.0</v>
      </c>
      <c r="R99" s="79"/>
      <c r="S99" s="79"/>
      <c r="T99" s="100"/>
      <c r="U99" s="100"/>
      <c r="V99" s="79"/>
      <c r="W99" s="79"/>
      <c r="X99" s="79"/>
      <c r="Y99" s="79"/>
      <c r="Z99" s="79"/>
      <c r="AA99" s="79"/>
      <c r="AB99" s="79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</row>
    <row r="100">
      <c r="D100" s="101"/>
      <c r="F100" s="102"/>
      <c r="H100" s="99"/>
      <c r="I100" s="70"/>
      <c r="J100" s="71" t="str">
        <f t="array" ref="J100">if(Q100 = 1, iferror(index('Kovats n-alkanes'!G$7:G$40,match(H100,'Kovats n-alkanes'!H$7:H$40,1))),iferror(index('Kovats n-alkanes'!I$7:I$40,match(H100,'Kovats n-alkanes'!J$7:J$40,1))))</f>
        <v/>
      </c>
      <c r="K100" s="71" t="str">
        <f t="shared" si="4"/>
        <v/>
      </c>
      <c r="L100" s="72" t="str">
        <f>if(Q100=1,iferror(100*(J100+(H100-vlookup(J100,'Kovats n-alkanes'!G$7:H$40,2,TRUE))/(vlookup(K100,'Kovats n-alkanes'!G$7:H$40,2,TRUE)-vlookup(J100,'Kovats n-alkanes'!G$7:H$40,2,TRUE))),H100),iferror(100*(J100+(H100-vlookup(J100,'Kovats n-alkanes'!I$7:J$40,2,TRUE))/(vlookup(K100,'Kovats n-alkanes'!I$7:J$40,2,TRUE)-vlookup(J100,'Kovats n-alkanes'!I$7:J$40,2,TRUE))),H100))</f>
        <v/>
      </c>
      <c r="M100" s="44" t="str">
        <f t="array" ref="M100">iferror(index('Kovats n-alkanes'!B$7:B$31,match(I100,'Kovats n-alkanes'!C$7:C$31,1)),"")</f>
        <v/>
      </c>
      <c r="N100" s="44" t="str">
        <f t="shared" si="2"/>
        <v/>
      </c>
      <c r="O100" s="44" t="str">
        <f>iferror(100*(M100+(I100-vlookup(M100,'Kovats n-alkanes'!B$7:C$31,2,TRUE))/(vlookup(N100,'Kovats n-alkanes'!B$7:C$31,2,TRUE)-vlookup(M100,'Kovats n-alkanes'!B$7:C$31,2,TRUE))),I100)</f>
        <v/>
      </c>
      <c r="P100" s="48">
        <v>1.0</v>
      </c>
      <c r="Q100" s="48">
        <v>1.0</v>
      </c>
      <c r="R100" s="79"/>
      <c r="S100" s="79"/>
      <c r="T100" s="100"/>
      <c r="U100" s="100"/>
      <c r="V100" s="79"/>
      <c r="W100" s="79"/>
      <c r="X100" s="79"/>
      <c r="Y100" s="79"/>
      <c r="Z100" s="79"/>
      <c r="AA100" s="79"/>
      <c r="AB100" s="79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</row>
    <row r="101">
      <c r="D101" s="101"/>
      <c r="F101" s="102"/>
      <c r="H101" s="99"/>
      <c r="I101" s="70"/>
      <c r="J101" s="71" t="str">
        <f t="array" ref="J101">if(Q101 = 1, iferror(index('Kovats n-alkanes'!G$7:G$40,match(H101,'Kovats n-alkanes'!H$7:H$40,1))),iferror(index('Kovats n-alkanes'!I$7:I$40,match(H101,'Kovats n-alkanes'!J$7:J$40,1))))</f>
        <v/>
      </c>
      <c r="K101" s="71" t="str">
        <f t="shared" si="4"/>
        <v/>
      </c>
      <c r="L101" s="72" t="str">
        <f>if(Q101=1,iferror(100*(J101+(H101-vlookup(J101,'Kovats n-alkanes'!G$7:H$40,2,TRUE))/(vlookup(K101,'Kovats n-alkanes'!G$7:H$40,2,TRUE)-vlookup(J101,'Kovats n-alkanes'!G$7:H$40,2,TRUE))),H101),iferror(100*(J101+(H101-vlookup(J101,'Kovats n-alkanes'!I$7:J$40,2,TRUE))/(vlookup(K101,'Kovats n-alkanes'!I$7:J$40,2,TRUE)-vlookup(J101,'Kovats n-alkanes'!I$7:J$40,2,TRUE))),H101))</f>
        <v/>
      </c>
      <c r="M101" s="44" t="str">
        <f t="array" ref="M101">iferror(index('Kovats n-alkanes'!B$7:B$31,match(I101,'Kovats n-alkanes'!C$7:C$31,1)),"")</f>
        <v/>
      </c>
      <c r="N101" s="44" t="str">
        <f t="shared" si="2"/>
        <v/>
      </c>
      <c r="O101" s="44" t="str">
        <f>iferror(100*(M101+(I101-vlookup(M101,'Kovats n-alkanes'!B$7:C$31,2,TRUE))/(vlookup(N101,'Kovats n-alkanes'!B$7:C$31,2,TRUE)-vlookup(M101,'Kovats n-alkanes'!B$7:C$31,2,TRUE))),I101)</f>
        <v/>
      </c>
      <c r="P101" s="48">
        <v>1.0</v>
      </c>
      <c r="Q101" s="48">
        <v>1.0</v>
      </c>
      <c r="R101" s="79"/>
      <c r="S101" s="79"/>
      <c r="T101" s="100"/>
      <c r="U101" s="100"/>
      <c r="V101" s="79"/>
      <c r="W101" s="79"/>
      <c r="X101" s="79"/>
      <c r="Y101" s="79"/>
      <c r="Z101" s="79"/>
      <c r="AA101" s="79"/>
      <c r="AB101" s="79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</row>
    <row r="102">
      <c r="D102" s="101"/>
      <c r="F102" s="102"/>
      <c r="H102" s="99"/>
      <c r="I102" s="70"/>
      <c r="J102" s="71" t="str">
        <f t="array" ref="J102">if(Q102 = 1, iferror(index('Kovats n-alkanes'!G$7:G$40,match(H102,'Kovats n-alkanes'!H$7:H$40,1))),iferror(index('Kovats n-alkanes'!I$7:I$40,match(H102,'Kovats n-alkanes'!J$7:J$40,1))))</f>
        <v/>
      </c>
      <c r="K102" s="71" t="str">
        <f t="shared" si="4"/>
        <v/>
      </c>
      <c r="L102" s="72" t="str">
        <f>if(Q102=1,iferror(100*(J102+(H102-vlookup(J102,'Kovats n-alkanes'!G$7:H$40,2,TRUE))/(vlookup(K102,'Kovats n-alkanes'!G$7:H$40,2,TRUE)-vlookup(J102,'Kovats n-alkanes'!G$7:H$40,2,TRUE))),H102),iferror(100*(J102+(H102-vlookup(J102,'Kovats n-alkanes'!I$7:J$40,2,TRUE))/(vlookup(K102,'Kovats n-alkanes'!I$7:J$40,2,TRUE)-vlookup(J102,'Kovats n-alkanes'!I$7:J$40,2,TRUE))),H102))</f>
        <v/>
      </c>
      <c r="M102" s="44" t="str">
        <f t="array" ref="M102">iferror(index('Kovats n-alkanes'!B$7:B$31,match(I102,'Kovats n-alkanes'!C$7:C$31,1)),"")</f>
        <v/>
      </c>
      <c r="N102" s="44" t="str">
        <f t="shared" si="2"/>
        <v/>
      </c>
      <c r="O102" s="44" t="str">
        <f>iferror(100*(M102+(I102-vlookup(M102,'Kovats n-alkanes'!B$7:C$31,2,TRUE))/(vlookup(N102,'Kovats n-alkanes'!B$7:C$31,2,TRUE)-vlookup(M102,'Kovats n-alkanes'!B$7:C$31,2,TRUE))),I102)</f>
        <v/>
      </c>
      <c r="P102" s="48">
        <v>1.0</v>
      </c>
      <c r="Q102" s="48">
        <v>1.0</v>
      </c>
      <c r="R102" s="79"/>
      <c r="S102" s="79"/>
      <c r="T102" s="100"/>
      <c r="U102" s="100"/>
      <c r="V102" s="79"/>
      <c r="W102" s="79"/>
      <c r="X102" s="79"/>
      <c r="Y102" s="79"/>
      <c r="Z102" s="79"/>
      <c r="AA102" s="79"/>
      <c r="AB102" s="79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</row>
    <row r="103">
      <c r="D103" s="101"/>
      <c r="F103" s="102"/>
      <c r="H103" s="99"/>
      <c r="I103" s="70"/>
      <c r="J103" s="71" t="str">
        <f t="array" ref="J103">if(Q103 = 1, iferror(index('Kovats n-alkanes'!G$7:G$40,match(H103,'Kovats n-alkanes'!H$7:H$40,1))),iferror(index('Kovats n-alkanes'!I$7:I$40,match(H103,'Kovats n-alkanes'!J$7:J$40,1))))</f>
        <v/>
      </c>
      <c r="K103" s="71" t="str">
        <f t="shared" si="4"/>
        <v/>
      </c>
      <c r="L103" s="72" t="str">
        <f>if(Q103=1,iferror(100*(J103+(H103-vlookup(J103,'Kovats n-alkanes'!G$7:H$40,2,TRUE))/(vlookup(K103,'Kovats n-alkanes'!G$7:H$40,2,TRUE)-vlookup(J103,'Kovats n-alkanes'!G$7:H$40,2,TRUE))),H103),iferror(100*(J103+(H103-vlookup(J103,'Kovats n-alkanes'!I$7:J$40,2,TRUE))/(vlookup(K103,'Kovats n-alkanes'!I$7:J$40,2,TRUE)-vlookup(J103,'Kovats n-alkanes'!I$7:J$40,2,TRUE))),H103))</f>
        <v/>
      </c>
      <c r="M103" s="44" t="str">
        <f t="array" ref="M103">iferror(index('Kovats n-alkanes'!B$7:B$31,match(I103,'Kovats n-alkanes'!C$7:C$31,1)),"")</f>
        <v/>
      </c>
      <c r="N103" s="44" t="str">
        <f t="shared" si="2"/>
        <v/>
      </c>
      <c r="O103" s="44" t="str">
        <f>iferror(100*(M103+(I103-vlookup(M103,'Kovats n-alkanes'!B$7:C$31,2,TRUE))/(vlookup(N103,'Kovats n-alkanes'!B$7:C$31,2,TRUE)-vlookup(M103,'Kovats n-alkanes'!B$7:C$31,2,TRUE))),I103)</f>
        <v/>
      </c>
      <c r="P103" s="48">
        <v>1.0</v>
      </c>
      <c r="Q103" s="48">
        <v>1.0</v>
      </c>
      <c r="R103" s="79"/>
      <c r="S103" s="79"/>
      <c r="T103" s="100"/>
      <c r="U103" s="100"/>
      <c r="V103" s="79"/>
      <c r="W103" s="79"/>
      <c r="X103" s="79"/>
      <c r="Y103" s="79"/>
      <c r="Z103" s="79"/>
      <c r="AA103" s="79"/>
      <c r="AB103" s="79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</row>
    <row r="104">
      <c r="D104" s="101"/>
      <c r="F104" s="102"/>
      <c r="H104" s="99"/>
      <c r="I104" s="70"/>
      <c r="J104" s="71" t="str">
        <f t="array" ref="J104">if(Q104 = 1, iferror(index('Kovats n-alkanes'!G$7:G$40,match(H104,'Kovats n-alkanes'!H$7:H$40,1))),iferror(index('Kovats n-alkanes'!I$7:I$40,match(H104,'Kovats n-alkanes'!J$7:J$40,1))))</f>
        <v/>
      </c>
      <c r="K104" s="71" t="str">
        <f t="shared" si="4"/>
        <v/>
      </c>
      <c r="L104" s="72" t="str">
        <f>if(Q104=1,iferror(100*(J104+(H104-vlookup(J104,'Kovats n-alkanes'!G$7:H$40,2,TRUE))/(vlookup(K104,'Kovats n-alkanes'!G$7:H$40,2,TRUE)-vlookup(J104,'Kovats n-alkanes'!G$7:H$40,2,TRUE))),H104),iferror(100*(J104+(H104-vlookup(J104,'Kovats n-alkanes'!I$7:J$40,2,TRUE))/(vlookup(K104,'Kovats n-alkanes'!I$7:J$40,2,TRUE)-vlookup(J104,'Kovats n-alkanes'!I$7:J$40,2,TRUE))),H104))</f>
        <v/>
      </c>
      <c r="M104" s="44" t="str">
        <f t="array" ref="M104">iferror(index('Kovats n-alkanes'!B$7:B$31,match(I104,'Kovats n-alkanes'!C$7:C$31,1)),"")</f>
        <v/>
      </c>
      <c r="N104" s="44" t="str">
        <f t="shared" si="2"/>
        <v/>
      </c>
      <c r="O104" s="44" t="str">
        <f>iferror(100*(M104+(I104-vlookup(M104,'Kovats n-alkanes'!B$7:C$31,2,TRUE))/(vlookup(N104,'Kovats n-alkanes'!B$7:C$31,2,TRUE)-vlookup(M104,'Kovats n-alkanes'!B$7:C$31,2,TRUE))),I104)</f>
        <v/>
      </c>
      <c r="P104" s="48">
        <v>1.0</v>
      </c>
      <c r="Q104" s="48">
        <v>1.0</v>
      </c>
      <c r="R104" s="79"/>
      <c r="S104" s="79"/>
      <c r="T104" s="100"/>
      <c r="U104" s="100"/>
      <c r="V104" s="79"/>
      <c r="W104" s="79"/>
      <c r="X104" s="79"/>
      <c r="Y104" s="79"/>
      <c r="Z104" s="79"/>
      <c r="AA104" s="79"/>
      <c r="AB104" s="79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</row>
    <row r="105">
      <c r="D105" s="101"/>
      <c r="F105" s="102"/>
      <c r="H105" s="99"/>
      <c r="I105" s="70"/>
      <c r="J105" s="71" t="str">
        <f t="array" ref="J105">if(Q105 = 1, iferror(index('Kovats n-alkanes'!G$7:G$40,match(H105,'Kovats n-alkanes'!H$7:H$40,1))),iferror(index('Kovats n-alkanes'!I$7:I$40,match(H105,'Kovats n-alkanes'!J$7:J$40,1))))</f>
        <v/>
      </c>
      <c r="K105" s="71" t="str">
        <f t="shared" si="4"/>
        <v/>
      </c>
      <c r="L105" s="72" t="str">
        <f>if(Q105=1,iferror(100*(J105+(H105-vlookup(J105,'Kovats n-alkanes'!G$7:H$40,2,TRUE))/(vlookup(K105,'Kovats n-alkanes'!G$7:H$40,2,TRUE)-vlookup(J105,'Kovats n-alkanes'!G$7:H$40,2,TRUE))),H105),iferror(100*(J105+(H105-vlookup(J105,'Kovats n-alkanes'!I$7:J$40,2,TRUE))/(vlookup(K105,'Kovats n-alkanes'!I$7:J$40,2,TRUE)-vlookup(J105,'Kovats n-alkanes'!I$7:J$40,2,TRUE))),H105))</f>
        <v/>
      </c>
      <c r="M105" s="44" t="str">
        <f t="array" ref="M105">iferror(index('Kovats n-alkanes'!B$7:B$31,match(I105,'Kovats n-alkanes'!C$7:C$31,1)),"")</f>
        <v/>
      </c>
      <c r="N105" s="44" t="str">
        <f t="shared" si="2"/>
        <v/>
      </c>
      <c r="O105" s="44" t="str">
        <f>iferror(100*(M105+(I105-vlookup(M105,'Kovats n-alkanes'!B$7:C$31,2,TRUE))/(vlookup(N105,'Kovats n-alkanes'!B$7:C$31,2,TRUE)-vlookup(M105,'Kovats n-alkanes'!B$7:C$31,2,TRUE))),I105)</f>
        <v/>
      </c>
      <c r="P105" s="48">
        <v>1.0</v>
      </c>
      <c r="Q105" s="48">
        <v>1.0</v>
      </c>
      <c r="R105" s="79"/>
      <c r="S105" s="79"/>
      <c r="T105" s="100"/>
      <c r="U105" s="100"/>
      <c r="V105" s="79"/>
      <c r="W105" s="79"/>
      <c r="X105" s="79"/>
      <c r="Y105" s="79"/>
      <c r="Z105" s="79"/>
      <c r="AA105" s="79"/>
      <c r="AB105" s="79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</row>
    <row r="106">
      <c r="D106" s="101"/>
      <c r="F106" s="102"/>
      <c r="H106" s="99"/>
      <c r="I106" s="70"/>
      <c r="J106" s="71" t="str">
        <f t="array" ref="J106">if(Q106 = 1, iferror(index('Kovats n-alkanes'!G$7:G$40,match(H106,'Kovats n-alkanes'!H$7:H$40,1))),iferror(index('Kovats n-alkanes'!I$7:I$40,match(H106,'Kovats n-alkanes'!J$7:J$40,1))))</f>
        <v/>
      </c>
      <c r="K106" s="71" t="str">
        <f t="shared" si="4"/>
        <v/>
      </c>
      <c r="L106" s="72" t="str">
        <f>if(Q106=1,iferror(100*(J106+(H106-vlookup(J106,'Kovats n-alkanes'!G$7:H$40,2,TRUE))/(vlookup(K106,'Kovats n-alkanes'!G$7:H$40,2,TRUE)-vlookup(J106,'Kovats n-alkanes'!G$7:H$40,2,TRUE))),H106),iferror(100*(J106+(H106-vlookup(J106,'Kovats n-alkanes'!I$7:J$40,2,TRUE))/(vlookup(K106,'Kovats n-alkanes'!I$7:J$40,2,TRUE)-vlookup(J106,'Kovats n-alkanes'!I$7:J$40,2,TRUE))),H106))</f>
        <v/>
      </c>
      <c r="M106" s="44" t="str">
        <f t="array" ref="M106">iferror(index('Kovats n-alkanes'!B$7:B$31,match(I106,'Kovats n-alkanes'!C$7:C$31,1)),"")</f>
        <v/>
      </c>
      <c r="N106" s="44" t="str">
        <f t="shared" si="2"/>
        <v/>
      </c>
      <c r="O106" s="44" t="str">
        <f>iferror(100*(M106+(I106-vlookup(M106,'Kovats n-alkanes'!B$7:C$31,2,TRUE))/(vlookup(N106,'Kovats n-alkanes'!B$7:C$31,2,TRUE)-vlookup(M106,'Kovats n-alkanes'!B$7:C$31,2,TRUE))),I106)</f>
        <v/>
      </c>
      <c r="P106" s="48">
        <v>1.0</v>
      </c>
      <c r="Q106" s="48">
        <v>1.0</v>
      </c>
      <c r="R106" s="79"/>
      <c r="S106" s="79"/>
      <c r="T106" s="100"/>
      <c r="U106" s="100"/>
      <c r="V106" s="79"/>
      <c r="W106" s="79"/>
      <c r="X106" s="79"/>
      <c r="Y106" s="79"/>
      <c r="Z106" s="79"/>
      <c r="AA106" s="79"/>
      <c r="AB106" s="79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</row>
    <row r="107">
      <c r="D107" s="101"/>
      <c r="F107" s="102"/>
      <c r="H107" s="99"/>
      <c r="I107" s="70"/>
      <c r="J107" s="71" t="str">
        <f t="array" ref="J107">if(Q107 = 1, iferror(index('Kovats n-alkanes'!G$7:G$40,match(H107,'Kovats n-alkanes'!H$7:H$40,1))),iferror(index('Kovats n-alkanes'!I$7:I$40,match(H107,'Kovats n-alkanes'!J$7:J$40,1))))</f>
        <v/>
      </c>
      <c r="K107" s="71" t="str">
        <f t="shared" si="4"/>
        <v/>
      </c>
      <c r="L107" s="72" t="str">
        <f>if(Q107=1,iferror(100*(J107+(H107-vlookup(J107,'Kovats n-alkanes'!G$7:H$40,2,TRUE))/(vlookup(K107,'Kovats n-alkanes'!G$7:H$40,2,TRUE)-vlookup(J107,'Kovats n-alkanes'!G$7:H$40,2,TRUE))),H107),iferror(100*(J107+(H107-vlookup(J107,'Kovats n-alkanes'!I$7:J$40,2,TRUE))/(vlookup(K107,'Kovats n-alkanes'!I$7:J$40,2,TRUE)-vlookup(J107,'Kovats n-alkanes'!I$7:J$40,2,TRUE))),H107))</f>
        <v/>
      </c>
      <c r="M107" s="44" t="str">
        <f t="array" ref="M107">iferror(index('Kovats n-alkanes'!B$7:B$31,match(I107,'Kovats n-alkanes'!C$7:C$31,1)),"")</f>
        <v/>
      </c>
      <c r="N107" s="44" t="str">
        <f t="shared" si="2"/>
        <v/>
      </c>
      <c r="O107" s="44" t="str">
        <f>iferror(100*(M107+(I107-vlookup(M107,'Kovats n-alkanes'!B$7:C$31,2,TRUE))/(vlookup(N107,'Kovats n-alkanes'!B$7:C$31,2,TRUE)-vlookup(M107,'Kovats n-alkanes'!B$7:C$31,2,TRUE))),I107)</f>
        <v/>
      </c>
      <c r="P107" s="48">
        <v>1.0</v>
      </c>
      <c r="Q107" s="48">
        <v>1.0</v>
      </c>
      <c r="R107" s="79"/>
      <c r="S107" s="79"/>
      <c r="T107" s="100"/>
      <c r="U107" s="100"/>
      <c r="V107" s="79"/>
      <c r="W107" s="79"/>
      <c r="X107" s="79"/>
      <c r="Y107" s="79"/>
      <c r="Z107" s="79"/>
      <c r="AA107" s="79"/>
      <c r="AB107" s="79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</row>
    <row r="108">
      <c r="D108" s="101"/>
      <c r="F108" s="102"/>
      <c r="H108" s="99"/>
      <c r="I108" s="70"/>
      <c r="J108" s="71" t="str">
        <f t="array" ref="J108">if(Q108 = 1, iferror(index('Kovats n-alkanes'!G$7:G$40,match(H108,'Kovats n-alkanes'!H$7:H$40,1))),iferror(index('Kovats n-alkanes'!I$7:I$40,match(H108,'Kovats n-alkanes'!J$7:J$40,1))))</f>
        <v/>
      </c>
      <c r="K108" s="71" t="str">
        <f t="shared" si="4"/>
        <v/>
      </c>
      <c r="L108" s="72" t="str">
        <f>if(Q108=1,iferror(100*(J108+(H108-vlookup(J108,'Kovats n-alkanes'!G$7:H$40,2,TRUE))/(vlookup(K108,'Kovats n-alkanes'!G$7:H$40,2,TRUE)-vlookup(J108,'Kovats n-alkanes'!G$7:H$40,2,TRUE))),H108),iferror(100*(J108+(H108-vlookup(J108,'Kovats n-alkanes'!I$7:J$40,2,TRUE))/(vlookup(K108,'Kovats n-alkanes'!I$7:J$40,2,TRUE)-vlookup(J108,'Kovats n-alkanes'!I$7:J$40,2,TRUE))),H108))</f>
        <v/>
      </c>
      <c r="M108" s="44" t="str">
        <f t="array" ref="M108">iferror(index('Kovats n-alkanes'!B$7:B$31,match(I108,'Kovats n-alkanes'!C$7:C$31,1)),"")</f>
        <v/>
      </c>
      <c r="N108" s="44" t="str">
        <f t="shared" si="2"/>
        <v/>
      </c>
      <c r="O108" s="44" t="str">
        <f>iferror(100*(M108+(I108-vlookup(M108,'Kovats n-alkanes'!B$7:C$31,2,TRUE))/(vlookup(N108,'Kovats n-alkanes'!B$7:C$31,2,TRUE)-vlookup(M108,'Kovats n-alkanes'!B$7:C$31,2,TRUE))),I108)</f>
        <v/>
      </c>
      <c r="P108" s="48">
        <v>1.0</v>
      </c>
      <c r="Q108" s="48">
        <v>1.0</v>
      </c>
      <c r="R108" s="79"/>
      <c r="S108" s="79"/>
      <c r="T108" s="100"/>
      <c r="U108" s="100"/>
      <c r="V108" s="79"/>
      <c r="W108" s="79"/>
      <c r="X108" s="79"/>
      <c r="Y108" s="79"/>
      <c r="Z108" s="79"/>
      <c r="AA108" s="79"/>
      <c r="AB108" s="79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</row>
    <row r="109">
      <c r="D109" s="101"/>
      <c r="F109" s="102"/>
      <c r="H109" s="99"/>
      <c r="I109" s="70"/>
      <c r="J109" s="71" t="str">
        <f t="array" ref="J109">if(Q109 = 1, iferror(index('Kovats n-alkanes'!G$7:G$40,match(H109,'Kovats n-alkanes'!H$7:H$40,1))),iferror(index('Kovats n-alkanes'!I$7:I$40,match(H109,'Kovats n-alkanes'!J$7:J$40,1))))</f>
        <v/>
      </c>
      <c r="K109" s="71" t="str">
        <f t="shared" si="4"/>
        <v/>
      </c>
      <c r="L109" s="72" t="str">
        <f>if(Q109=1,iferror(100*(J109+(H109-vlookup(J109,'Kovats n-alkanes'!G$7:H$40,2,TRUE))/(vlookup(K109,'Kovats n-alkanes'!G$7:H$40,2,TRUE)-vlookup(J109,'Kovats n-alkanes'!G$7:H$40,2,TRUE))),H109),iferror(100*(J109+(H109-vlookup(J109,'Kovats n-alkanes'!I$7:J$40,2,TRUE))/(vlookup(K109,'Kovats n-alkanes'!I$7:J$40,2,TRUE)-vlookup(J109,'Kovats n-alkanes'!I$7:J$40,2,TRUE))),H109))</f>
        <v/>
      </c>
      <c r="M109" s="44" t="str">
        <f t="array" ref="M109">iferror(index('Kovats n-alkanes'!B$7:B$31,match(I109,'Kovats n-alkanes'!C$7:C$31,1)),"")</f>
        <v/>
      </c>
      <c r="N109" s="44" t="str">
        <f t="shared" si="2"/>
        <v/>
      </c>
      <c r="O109" s="44" t="str">
        <f>iferror(100*(M109+(I109-vlookup(M109,'Kovats n-alkanes'!B$7:C$31,2,TRUE))/(vlookup(N109,'Kovats n-alkanes'!B$7:C$31,2,TRUE)-vlookup(M109,'Kovats n-alkanes'!B$7:C$31,2,TRUE))),I109)</f>
        <v/>
      </c>
      <c r="P109" s="48">
        <v>1.0</v>
      </c>
      <c r="Q109" s="48">
        <v>1.0</v>
      </c>
      <c r="R109" s="79"/>
      <c r="S109" s="79"/>
      <c r="T109" s="100"/>
      <c r="U109" s="100"/>
      <c r="V109" s="79"/>
      <c r="W109" s="79"/>
      <c r="X109" s="79"/>
      <c r="Y109" s="79"/>
      <c r="Z109" s="79"/>
      <c r="AA109" s="79"/>
      <c r="AB109" s="79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</row>
    <row r="110">
      <c r="D110" s="101"/>
      <c r="F110" s="102"/>
      <c r="H110" s="99"/>
      <c r="I110" s="70"/>
      <c r="J110" s="71" t="str">
        <f t="array" ref="J110">if(Q110 = 1, iferror(index('Kovats n-alkanes'!G$7:G$40,match(H110,'Kovats n-alkanes'!H$7:H$40,1))),iferror(index('Kovats n-alkanes'!I$7:I$40,match(H110,'Kovats n-alkanes'!J$7:J$40,1))))</f>
        <v/>
      </c>
      <c r="K110" s="71" t="str">
        <f t="shared" si="4"/>
        <v/>
      </c>
      <c r="L110" s="72" t="str">
        <f>if(Q110=1,iferror(100*(J110+(H110-vlookup(J110,'Kovats n-alkanes'!G$7:H$40,2,TRUE))/(vlookup(K110,'Kovats n-alkanes'!G$7:H$40,2,TRUE)-vlookup(J110,'Kovats n-alkanes'!G$7:H$40,2,TRUE))),H110),iferror(100*(J110+(H110-vlookup(J110,'Kovats n-alkanes'!I$7:J$40,2,TRUE))/(vlookup(K110,'Kovats n-alkanes'!I$7:J$40,2,TRUE)-vlookup(J110,'Kovats n-alkanes'!I$7:J$40,2,TRUE))),H110))</f>
        <v/>
      </c>
      <c r="M110" s="44" t="str">
        <f t="array" ref="M110">iferror(index('Kovats n-alkanes'!B$7:B$31,match(I110,'Kovats n-alkanes'!C$7:C$31,1)),"")</f>
        <v/>
      </c>
      <c r="N110" s="44" t="str">
        <f t="shared" si="2"/>
        <v/>
      </c>
      <c r="O110" s="44" t="str">
        <f>iferror(100*(M110+(I110-vlookup(M110,'Kovats n-alkanes'!B$7:C$31,2,TRUE))/(vlookup(N110,'Kovats n-alkanes'!B$7:C$31,2,TRUE)-vlookup(M110,'Kovats n-alkanes'!B$7:C$31,2,TRUE))),I110)</f>
        <v/>
      </c>
      <c r="P110" s="48">
        <v>1.0</v>
      </c>
      <c r="Q110" s="48">
        <v>1.0</v>
      </c>
      <c r="R110" s="79"/>
      <c r="S110" s="79"/>
      <c r="T110" s="100"/>
      <c r="U110" s="100"/>
      <c r="V110" s="79"/>
      <c r="W110" s="79"/>
      <c r="X110" s="79"/>
      <c r="Y110" s="79"/>
      <c r="Z110" s="79"/>
      <c r="AA110" s="79"/>
      <c r="AB110" s="79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</row>
    <row r="111">
      <c r="D111" s="101"/>
      <c r="F111" s="102"/>
      <c r="H111" s="99"/>
      <c r="I111" s="70"/>
      <c r="J111" s="71" t="str">
        <f t="array" ref="J111">if(Q111 = 1, iferror(index('Kovats n-alkanes'!G$7:G$40,match(H111,'Kovats n-alkanes'!H$7:H$40,1))),iferror(index('Kovats n-alkanes'!I$7:I$40,match(H111,'Kovats n-alkanes'!J$7:J$40,1))))</f>
        <v/>
      </c>
      <c r="K111" s="71" t="str">
        <f t="shared" si="4"/>
        <v/>
      </c>
      <c r="L111" s="72" t="str">
        <f>if(Q111=1,iferror(100*(J111+(H111-vlookup(J111,'Kovats n-alkanes'!G$7:H$40,2,TRUE))/(vlookup(K111,'Kovats n-alkanes'!G$7:H$40,2,TRUE)-vlookup(J111,'Kovats n-alkanes'!G$7:H$40,2,TRUE))),H111),iferror(100*(J111+(H111-vlookup(J111,'Kovats n-alkanes'!I$7:J$40,2,TRUE))/(vlookup(K111,'Kovats n-alkanes'!I$7:J$40,2,TRUE)-vlookup(J111,'Kovats n-alkanes'!I$7:J$40,2,TRUE))),H111))</f>
        <v/>
      </c>
      <c r="M111" s="44" t="str">
        <f t="array" ref="M111">iferror(index('Kovats n-alkanes'!B$7:B$31,match(I111,'Kovats n-alkanes'!C$7:C$31,1)),"")</f>
        <v/>
      </c>
      <c r="N111" s="44" t="str">
        <f t="shared" si="2"/>
        <v/>
      </c>
      <c r="O111" s="44" t="str">
        <f>iferror(100*(M111+(I111-vlookup(M111,'Kovats n-alkanes'!B$7:C$31,2,TRUE))/(vlookup(N111,'Kovats n-alkanes'!B$7:C$31,2,TRUE)-vlookup(M111,'Kovats n-alkanes'!B$7:C$31,2,TRUE))),I111)</f>
        <v/>
      </c>
      <c r="P111" s="48">
        <v>1.0</v>
      </c>
      <c r="Q111" s="48">
        <v>1.0</v>
      </c>
      <c r="R111" s="79"/>
      <c r="S111" s="79"/>
      <c r="T111" s="100"/>
      <c r="U111" s="100"/>
      <c r="V111" s="79"/>
      <c r="W111" s="79"/>
      <c r="X111" s="79"/>
      <c r="Y111" s="79"/>
      <c r="Z111" s="79"/>
      <c r="AA111" s="79"/>
      <c r="AB111" s="79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</row>
    <row r="112">
      <c r="D112" s="101"/>
      <c r="F112" s="102"/>
      <c r="H112" s="99"/>
      <c r="I112" s="70"/>
      <c r="J112" s="71" t="str">
        <f t="array" ref="J112">if(Q112 = 1, iferror(index('Kovats n-alkanes'!G$7:G$40,match(H112,'Kovats n-alkanes'!H$7:H$40,1))),iferror(index('Kovats n-alkanes'!I$7:I$40,match(H112,'Kovats n-alkanes'!J$7:J$40,1))))</f>
        <v/>
      </c>
      <c r="K112" s="71" t="str">
        <f t="shared" si="4"/>
        <v/>
      </c>
      <c r="L112" s="72" t="str">
        <f>if(Q112=1,iferror(100*(J112+(H112-vlookup(J112,'Kovats n-alkanes'!G$7:H$40,2,TRUE))/(vlookup(K112,'Kovats n-alkanes'!G$7:H$40,2,TRUE)-vlookup(J112,'Kovats n-alkanes'!G$7:H$40,2,TRUE))),H112),iferror(100*(J112+(H112-vlookup(J112,'Kovats n-alkanes'!I$7:J$40,2,TRUE))/(vlookup(K112,'Kovats n-alkanes'!I$7:J$40,2,TRUE)-vlookup(J112,'Kovats n-alkanes'!I$7:J$40,2,TRUE))),H112))</f>
        <v/>
      </c>
      <c r="M112" s="44" t="str">
        <f t="array" ref="M112">iferror(index('Kovats n-alkanes'!B$7:B$31,match(I112,'Kovats n-alkanes'!C$7:C$31,1)),"")</f>
        <v/>
      </c>
      <c r="N112" s="44" t="str">
        <f t="shared" si="2"/>
        <v/>
      </c>
      <c r="O112" s="44" t="str">
        <f>iferror(100*(M112+(I112-vlookup(M112,'Kovats n-alkanes'!B$7:C$31,2,TRUE))/(vlookup(N112,'Kovats n-alkanes'!B$7:C$31,2,TRUE)-vlookup(M112,'Kovats n-alkanes'!B$7:C$31,2,TRUE))),I112)</f>
        <v/>
      </c>
      <c r="P112" s="48">
        <v>1.0</v>
      </c>
      <c r="Q112" s="48">
        <v>1.0</v>
      </c>
      <c r="R112" s="79"/>
      <c r="S112" s="79"/>
      <c r="T112" s="100"/>
      <c r="U112" s="100"/>
      <c r="V112" s="79"/>
      <c r="W112" s="79"/>
      <c r="X112" s="79"/>
      <c r="Y112" s="79"/>
      <c r="Z112" s="79"/>
      <c r="AA112" s="79"/>
      <c r="AB112" s="79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</row>
    <row r="113">
      <c r="D113" s="101"/>
      <c r="F113" s="102"/>
      <c r="H113" s="99"/>
      <c r="I113" s="70"/>
      <c r="J113" s="71" t="str">
        <f t="array" ref="J113">if(Q113 = 1, iferror(index('Kovats n-alkanes'!G$7:G$40,match(H113,'Kovats n-alkanes'!H$7:H$40,1))),iferror(index('Kovats n-alkanes'!I$7:I$40,match(H113,'Kovats n-alkanes'!J$7:J$40,1))))</f>
        <v/>
      </c>
      <c r="K113" s="71" t="str">
        <f t="shared" si="4"/>
        <v/>
      </c>
      <c r="L113" s="72" t="str">
        <f>if(Q113=1,iferror(100*(J113+(H113-vlookup(J113,'Kovats n-alkanes'!G$7:H$40,2,TRUE))/(vlookup(K113,'Kovats n-alkanes'!G$7:H$40,2,TRUE)-vlookup(J113,'Kovats n-alkanes'!G$7:H$40,2,TRUE))),H113),iferror(100*(J113+(H113-vlookup(J113,'Kovats n-alkanes'!I$7:J$40,2,TRUE))/(vlookup(K113,'Kovats n-alkanes'!I$7:J$40,2,TRUE)-vlookup(J113,'Kovats n-alkanes'!I$7:J$40,2,TRUE))),H113))</f>
        <v/>
      </c>
      <c r="M113" s="44" t="str">
        <f t="array" ref="M113">iferror(index('Kovats n-alkanes'!B$7:B$31,match(I113,'Kovats n-alkanes'!C$7:C$31,1)),"")</f>
        <v/>
      </c>
      <c r="N113" s="44" t="str">
        <f t="shared" si="2"/>
        <v/>
      </c>
      <c r="O113" s="44" t="str">
        <f>iferror(100*(M113+(I113-vlookup(M113,'Kovats n-alkanes'!B$7:C$31,2,TRUE))/(vlookup(N113,'Kovats n-alkanes'!B$7:C$31,2,TRUE)-vlookup(M113,'Kovats n-alkanes'!B$7:C$31,2,TRUE))),I113)</f>
        <v/>
      </c>
      <c r="P113" s="48">
        <v>1.0</v>
      </c>
      <c r="Q113" s="48">
        <v>1.0</v>
      </c>
      <c r="R113" s="79"/>
      <c r="S113" s="79"/>
      <c r="T113" s="100"/>
      <c r="U113" s="100"/>
      <c r="V113" s="79"/>
      <c r="W113" s="79"/>
      <c r="X113" s="79"/>
      <c r="Y113" s="79"/>
      <c r="Z113" s="79"/>
      <c r="AA113" s="79"/>
      <c r="AB113" s="79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</row>
    <row r="114">
      <c r="D114" s="101"/>
      <c r="F114" s="102"/>
      <c r="H114" s="99"/>
      <c r="I114" s="70"/>
      <c r="J114" s="71" t="str">
        <f t="array" ref="J114">if(Q114 = 1, iferror(index('Kovats n-alkanes'!G$7:G$40,match(H114,'Kovats n-alkanes'!H$7:H$40,1))),iferror(index('Kovats n-alkanes'!I$7:I$40,match(H114,'Kovats n-alkanes'!J$7:J$40,1))))</f>
        <v/>
      </c>
      <c r="K114" s="71" t="str">
        <f t="shared" si="4"/>
        <v/>
      </c>
      <c r="L114" s="72" t="str">
        <f>if(Q114=1,iferror(100*(J114+(H114-vlookup(J114,'Kovats n-alkanes'!G$7:H$40,2,TRUE))/(vlookup(K114,'Kovats n-alkanes'!G$7:H$40,2,TRUE)-vlookup(J114,'Kovats n-alkanes'!G$7:H$40,2,TRUE))),H114),iferror(100*(J114+(H114-vlookup(J114,'Kovats n-alkanes'!I$7:J$40,2,TRUE))/(vlookup(K114,'Kovats n-alkanes'!I$7:J$40,2,TRUE)-vlookup(J114,'Kovats n-alkanes'!I$7:J$40,2,TRUE))),H114))</f>
        <v/>
      </c>
      <c r="M114" s="44" t="str">
        <f t="array" ref="M114">iferror(index('Kovats n-alkanes'!B$7:B$31,match(I114,'Kovats n-alkanes'!C$7:C$31,1)),"")</f>
        <v/>
      </c>
      <c r="N114" s="44" t="str">
        <f t="shared" si="2"/>
        <v/>
      </c>
      <c r="O114" s="44" t="str">
        <f>iferror(100*(M114+(I114-vlookup(M114,'Kovats n-alkanes'!B$7:C$31,2,TRUE))/(vlookup(N114,'Kovats n-alkanes'!B$7:C$31,2,TRUE)-vlookup(M114,'Kovats n-alkanes'!B$7:C$31,2,TRUE))),I114)</f>
        <v/>
      </c>
      <c r="P114" s="48">
        <v>1.0</v>
      </c>
      <c r="Q114" s="48">
        <v>1.0</v>
      </c>
      <c r="R114" s="79"/>
      <c r="S114" s="79"/>
      <c r="T114" s="100"/>
      <c r="U114" s="100"/>
      <c r="V114" s="79"/>
      <c r="W114" s="79"/>
      <c r="X114" s="79"/>
      <c r="Y114" s="79"/>
      <c r="Z114" s="79"/>
      <c r="AA114" s="79"/>
      <c r="AB114" s="79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</row>
    <row r="115">
      <c r="D115" s="101"/>
      <c r="F115" s="102"/>
      <c r="H115" s="99"/>
      <c r="I115" s="70"/>
      <c r="J115" s="71" t="str">
        <f t="array" ref="J115">if(Q115 = 1, iferror(index('Kovats n-alkanes'!G$7:G$40,match(H115,'Kovats n-alkanes'!H$7:H$40,1))),iferror(index('Kovats n-alkanes'!I$7:I$40,match(H115,'Kovats n-alkanes'!J$7:J$40,1))))</f>
        <v/>
      </c>
      <c r="K115" s="71" t="str">
        <f t="shared" si="4"/>
        <v/>
      </c>
      <c r="L115" s="72" t="str">
        <f>if(Q115=1,iferror(100*(J115+(H115-vlookup(J115,'Kovats n-alkanes'!G$7:H$40,2,TRUE))/(vlookup(K115,'Kovats n-alkanes'!G$7:H$40,2,TRUE)-vlookup(J115,'Kovats n-alkanes'!G$7:H$40,2,TRUE))),H115),iferror(100*(J115+(H115-vlookup(J115,'Kovats n-alkanes'!I$7:J$40,2,TRUE))/(vlookup(K115,'Kovats n-alkanes'!I$7:J$40,2,TRUE)-vlookup(J115,'Kovats n-alkanes'!I$7:J$40,2,TRUE))),H115))</f>
        <v/>
      </c>
      <c r="M115" s="44" t="str">
        <f t="array" ref="M115">iferror(index('Kovats n-alkanes'!B$7:B$31,match(I115,'Kovats n-alkanes'!C$7:C$31,1)),"")</f>
        <v/>
      </c>
      <c r="N115" s="44" t="str">
        <f t="shared" si="2"/>
        <v/>
      </c>
      <c r="O115" s="44" t="str">
        <f>iferror(100*(M115+(I115-vlookup(M115,'Kovats n-alkanes'!B$7:C$31,2,TRUE))/(vlookup(N115,'Kovats n-alkanes'!B$7:C$31,2,TRUE)-vlookup(M115,'Kovats n-alkanes'!B$7:C$31,2,TRUE))),I115)</f>
        <v/>
      </c>
      <c r="P115" s="48">
        <v>1.0</v>
      </c>
      <c r="Q115" s="48">
        <v>1.0</v>
      </c>
      <c r="R115" s="79"/>
      <c r="S115" s="79"/>
      <c r="T115" s="100"/>
      <c r="U115" s="100"/>
      <c r="V115" s="79"/>
      <c r="W115" s="79"/>
      <c r="X115" s="79"/>
      <c r="Y115" s="79"/>
      <c r="Z115" s="79"/>
      <c r="AA115" s="79"/>
      <c r="AB115" s="79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</row>
    <row r="116">
      <c r="D116" s="101"/>
      <c r="F116" s="102"/>
      <c r="H116" s="99"/>
      <c r="I116" s="70"/>
      <c r="J116" s="71" t="str">
        <f t="array" ref="J116">if(Q116 = 1, iferror(index('Kovats n-alkanes'!G$7:G$40,match(H116,'Kovats n-alkanes'!H$7:H$40,1))),iferror(index('Kovats n-alkanes'!I$7:I$40,match(H116,'Kovats n-alkanes'!J$7:J$40,1))))</f>
        <v/>
      </c>
      <c r="K116" s="71" t="str">
        <f t="shared" si="4"/>
        <v/>
      </c>
      <c r="L116" s="72" t="str">
        <f>if(Q116=1,iferror(100*(J116+(H116-vlookup(J116,'Kovats n-alkanes'!G$7:H$40,2,TRUE))/(vlookup(K116,'Kovats n-alkanes'!G$7:H$40,2,TRUE)-vlookup(J116,'Kovats n-alkanes'!G$7:H$40,2,TRUE))),H116),iferror(100*(J116+(H116-vlookup(J116,'Kovats n-alkanes'!I$7:J$40,2,TRUE))/(vlookup(K116,'Kovats n-alkanes'!I$7:J$40,2,TRUE)-vlookup(J116,'Kovats n-alkanes'!I$7:J$40,2,TRUE))),H116))</f>
        <v/>
      </c>
      <c r="M116" s="44" t="str">
        <f t="array" ref="M116">iferror(index('Kovats n-alkanes'!B$7:B$31,match(I116,'Kovats n-alkanes'!C$7:C$31,1)),"")</f>
        <v/>
      </c>
      <c r="N116" s="44" t="str">
        <f t="shared" si="2"/>
        <v/>
      </c>
      <c r="O116" s="44" t="str">
        <f>iferror(100*(M116+(I116-vlookup(M116,'Kovats n-alkanes'!B$7:C$31,2,TRUE))/(vlookup(N116,'Kovats n-alkanes'!B$7:C$31,2,TRUE)-vlookup(M116,'Kovats n-alkanes'!B$7:C$31,2,TRUE))),I116)</f>
        <v/>
      </c>
      <c r="P116" s="48">
        <v>1.0</v>
      </c>
      <c r="Q116" s="48">
        <v>1.0</v>
      </c>
      <c r="R116" s="79"/>
      <c r="S116" s="79"/>
      <c r="T116" s="100"/>
      <c r="U116" s="100"/>
      <c r="V116" s="79"/>
      <c r="W116" s="79"/>
      <c r="X116" s="79"/>
      <c r="Y116" s="79"/>
      <c r="Z116" s="79"/>
      <c r="AA116" s="79"/>
      <c r="AB116" s="79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</row>
    <row r="117">
      <c r="D117" s="101"/>
      <c r="F117" s="102"/>
      <c r="H117" s="99"/>
      <c r="I117" s="70"/>
      <c r="J117" s="71" t="str">
        <f t="array" ref="J117">if(Q117 = 1, iferror(index('Kovats n-alkanes'!G$7:G$40,match(H117,'Kovats n-alkanes'!H$7:H$40,1))),iferror(index('Kovats n-alkanes'!I$7:I$40,match(H117,'Kovats n-alkanes'!J$7:J$40,1))))</f>
        <v/>
      </c>
      <c r="K117" s="71" t="str">
        <f t="shared" si="4"/>
        <v/>
      </c>
      <c r="L117" s="72" t="str">
        <f>if(Q117=1,iferror(100*(J117+(H117-vlookup(J117,'Kovats n-alkanes'!G$7:H$40,2,TRUE))/(vlookup(K117,'Kovats n-alkanes'!G$7:H$40,2,TRUE)-vlookup(J117,'Kovats n-alkanes'!G$7:H$40,2,TRUE))),H117),iferror(100*(J117+(H117-vlookup(J117,'Kovats n-alkanes'!I$7:J$40,2,TRUE))/(vlookup(K117,'Kovats n-alkanes'!I$7:J$40,2,TRUE)-vlookup(J117,'Kovats n-alkanes'!I$7:J$40,2,TRUE))),H117))</f>
        <v/>
      </c>
      <c r="M117" s="44" t="str">
        <f t="array" ref="M117">iferror(index('Kovats n-alkanes'!B$7:B$31,match(I117,'Kovats n-alkanes'!C$7:C$31,1)),"")</f>
        <v/>
      </c>
      <c r="N117" s="44" t="str">
        <f t="shared" si="2"/>
        <v/>
      </c>
      <c r="O117" s="44" t="str">
        <f>iferror(100*(M117+(I117-vlookup(M117,'Kovats n-alkanes'!B$7:C$31,2,TRUE))/(vlookup(N117,'Kovats n-alkanes'!B$7:C$31,2,TRUE)-vlookup(M117,'Kovats n-alkanes'!B$7:C$31,2,TRUE))),I117)</f>
        <v/>
      </c>
      <c r="P117" s="48">
        <v>1.0</v>
      </c>
      <c r="Q117" s="48">
        <v>1.0</v>
      </c>
      <c r="R117" s="79"/>
      <c r="S117" s="79"/>
      <c r="T117" s="100"/>
      <c r="U117" s="100"/>
      <c r="V117" s="79"/>
      <c r="W117" s="79"/>
      <c r="X117" s="79"/>
      <c r="Y117" s="79"/>
      <c r="Z117" s="79"/>
      <c r="AA117" s="79"/>
      <c r="AB117" s="79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</row>
    <row r="118">
      <c r="D118" s="101"/>
      <c r="F118" s="102"/>
      <c r="H118" s="99"/>
      <c r="I118" s="70"/>
      <c r="J118" s="71" t="str">
        <f t="array" ref="J118">if(Q118 = 1, iferror(index('Kovats n-alkanes'!G$7:G$40,match(H118,'Kovats n-alkanes'!H$7:H$40,1))),iferror(index('Kovats n-alkanes'!I$7:I$40,match(H118,'Kovats n-alkanes'!J$7:J$40,1))))</f>
        <v/>
      </c>
      <c r="K118" s="71" t="str">
        <f t="shared" si="4"/>
        <v/>
      </c>
      <c r="L118" s="72" t="str">
        <f>if(Q118=1,iferror(100*(J118+(H118-vlookup(J118,'Kovats n-alkanes'!G$7:H$40,2,TRUE))/(vlookup(K118,'Kovats n-alkanes'!G$7:H$40,2,TRUE)-vlookup(J118,'Kovats n-alkanes'!G$7:H$40,2,TRUE))),H118),iferror(100*(J118+(H118-vlookup(J118,'Kovats n-alkanes'!I$7:J$40,2,TRUE))/(vlookup(K118,'Kovats n-alkanes'!I$7:J$40,2,TRUE)-vlookup(J118,'Kovats n-alkanes'!I$7:J$40,2,TRUE))),H118))</f>
        <v/>
      </c>
      <c r="M118" s="44" t="str">
        <f t="array" ref="M118">iferror(index('Kovats n-alkanes'!B$7:B$31,match(I118,'Kovats n-alkanes'!C$7:C$31,1)),"")</f>
        <v/>
      </c>
      <c r="N118" s="44" t="str">
        <f t="shared" si="2"/>
        <v/>
      </c>
      <c r="O118" s="44" t="str">
        <f>iferror(100*(M118+(I118-vlookup(M118,'Kovats n-alkanes'!B$7:C$31,2,TRUE))/(vlookup(N118,'Kovats n-alkanes'!B$7:C$31,2,TRUE)-vlookup(M118,'Kovats n-alkanes'!B$7:C$31,2,TRUE))),I118)</f>
        <v/>
      </c>
      <c r="P118" s="48">
        <v>1.0</v>
      </c>
      <c r="Q118" s="48">
        <v>1.0</v>
      </c>
      <c r="R118" s="79"/>
      <c r="S118" s="79"/>
      <c r="T118" s="100"/>
      <c r="U118" s="100"/>
      <c r="V118" s="79"/>
      <c r="W118" s="79"/>
      <c r="X118" s="79"/>
      <c r="Y118" s="79"/>
      <c r="Z118" s="79"/>
      <c r="AA118" s="79"/>
      <c r="AB118" s="79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</row>
    <row r="119">
      <c r="D119" s="101"/>
      <c r="F119" s="102"/>
      <c r="H119" s="99"/>
      <c r="I119" s="70"/>
      <c r="J119" s="71" t="str">
        <f t="array" ref="J119">if(Q119 = 1, iferror(index('Kovats n-alkanes'!G$7:G$40,match(H119,'Kovats n-alkanes'!H$7:H$40,1))),iferror(index('Kovats n-alkanes'!I$7:I$40,match(H119,'Kovats n-alkanes'!J$7:J$40,1))))</f>
        <v/>
      </c>
      <c r="K119" s="71" t="str">
        <f t="shared" si="4"/>
        <v/>
      </c>
      <c r="L119" s="72" t="str">
        <f>if(Q119=1,iferror(100*(J119+(H119-vlookup(J119,'Kovats n-alkanes'!G$7:H$40,2,TRUE))/(vlookup(K119,'Kovats n-alkanes'!G$7:H$40,2,TRUE)-vlookup(J119,'Kovats n-alkanes'!G$7:H$40,2,TRUE))),H119),iferror(100*(J119+(H119-vlookup(J119,'Kovats n-alkanes'!I$7:J$40,2,TRUE))/(vlookup(K119,'Kovats n-alkanes'!I$7:J$40,2,TRUE)-vlookup(J119,'Kovats n-alkanes'!I$7:J$40,2,TRUE))),H119))</f>
        <v/>
      </c>
      <c r="M119" s="44" t="str">
        <f t="array" ref="M119">iferror(index('Kovats n-alkanes'!B$7:B$31,match(I119,'Kovats n-alkanes'!C$7:C$31,1)),"")</f>
        <v/>
      </c>
      <c r="N119" s="44" t="str">
        <f t="shared" si="2"/>
        <v/>
      </c>
      <c r="O119" s="44" t="str">
        <f>iferror(100*(M119+(I119-vlookup(M119,'Kovats n-alkanes'!B$7:C$31,2,TRUE))/(vlookup(N119,'Kovats n-alkanes'!B$7:C$31,2,TRUE)-vlookup(M119,'Kovats n-alkanes'!B$7:C$31,2,TRUE))),I119)</f>
        <v/>
      </c>
      <c r="P119" s="48">
        <v>1.0</v>
      </c>
      <c r="Q119" s="48">
        <v>1.0</v>
      </c>
      <c r="R119" s="79"/>
      <c r="S119" s="79"/>
      <c r="T119" s="100"/>
      <c r="U119" s="100"/>
      <c r="V119" s="79"/>
      <c r="W119" s="79"/>
      <c r="X119" s="79"/>
      <c r="Y119" s="79"/>
      <c r="Z119" s="79"/>
      <c r="AA119" s="79"/>
      <c r="AB119" s="79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</row>
    <row r="120">
      <c r="D120" s="101"/>
      <c r="F120" s="102"/>
      <c r="H120" s="99"/>
      <c r="I120" s="70"/>
      <c r="J120" s="71" t="str">
        <f t="array" ref="J120">if(Q120 = 1, iferror(index('Kovats n-alkanes'!G$7:G$40,match(H120,'Kovats n-alkanes'!H$7:H$40,1))),iferror(index('Kovats n-alkanes'!I$7:I$40,match(H120,'Kovats n-alkanes'!J$7:J$40,1))))</f>
        <v/>
      </c>
      <c r="K120" s="71" t="str">
        <f t="shared" si="4"/>
        <v/>
      </c>
      <c r="L120" s="72" t="str">
        <f>if(Q120=1,iferror(100*(J120+(H120-vlookup(J120,'Kovats n-alkanes'!G$7:H$40,2,TRUE))/(vlookup(K120,'Kovats n-alkanes'!G$7:H$40,2,TRUE)-vlookup(J120,'Kovats n-alkanes'!G$7:H$40,2,TRUE))),H120),iferror(100*(J120+(H120-vlookup(J120,'Kovats n-alkanes'!I$7:J$40,2,TRUE))/(vlookup(K120,'Kovats n-alkanes'!I$7:J$40,2,TRUE)-vlookup(J120,'Kovats n-alkanes'!I$7:J$40,2,TRUE))),H120))</f>
        <v/>
      </c>
      <c r="M120" s="44" t="str">
        <f t="array" ref="M120">iferror(index('Kovats n-alkanes'!B$7:B$31,match(I120,'Kovats n-alkanes'!C$7:C$31,1)),"")</f>
        <v/>
      </c>
      <c r="N120" s="44" t="str">
        <f t="shared" si="2"/>
        <v/>
      </c>
      <c r="O120" s="44" t="str">
        <f>iferror(100*(M120+(I120-vlookup(M120,'Kovats n-alkanes'!B$7:C$31,2,TRUE))/(vlookup(N120,'Kovats n-alkanes'!B$7:C$31,2,TRUE)-vlookup(M120,'Kovats n-alkanes'!B$7:C$31,2,TRUE))),I120)</f>
        <v/>
      </c>
      <c r="P120" s="48">
        <v>1.0</v>
      </c>
      <c r="Q120" s="48">
        <v>1.0</v>
      </c>
      <c r="R120" s="79"/>
      <c r="S120" s="79"/>
      <c r="T120" s="100"/>
      <c r="U120" s="100"/>
      <c r="V120" s="79"/>
      <c r="W120" s="79"/>
      <c r="X120" s="79"/>
      <c r="Y120" s="79"/>
      <c r="Z120" s="79"/>
      <c r="AA120" s="79"/>
      <c r="AB120" s="79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</row>
    <row r="121">
      <c r="D121" s="101"/>
      <c r="F121" s="102"/>
      <c r="H121" s="99"/>
      <c r="I121" s="70"/>
      <c r="J121" s="71" t="str">
        <f t="array" ref="J121">if(Q121 = 1, iferror(index('Kovats n-alkanes'!G$7:G$40,match(H121,'Kovats n-alkanes'!H$7:H$40,1))),iferror(index('Kovats n-alkanes'!I$7:I$40,match(H121,'Kovats n-alkanes'!J$7:J$40,1))))</f>
        <v/>
      </c>
      <c r="K121" s="71" t="str">
        <f t="shared" si="4"/>
        <v/>
      </c>
      <c r="L121" s="72" t="str">
        <f>if(Q121=1,iferror(100*(J121+(H121-vlookup(J121,'Kovats n-alkanes'!G$7:H$40,2,TRUE))/(vlookup(K121,'Kovats n-alkanes'!G$7:H$40,2,TRUE)-vlookup(J121,'Kovats n-alkanes'!G$7:H$40,2,TRUE))),H121),iferror(100*(J121+(H121-vlookup(J121,'Kovats n-alkanes'!I$7:J$40,2,TRUE))/(vlookup(K121,'Kovats n-alkanes'!I$7:J$40,2,TRUE)-vlookup(J121,'Kovats n-alkanes'!I$7:J$40,2,TRUE))),H121))</f>
        <v/>
      </c>
      <c r="M121" s="44" t="str">
        <f t="array" ref="M121">iferror(index('Kovats n-alkanes'!B$7:B$31,match(I121,'Kovats n-alkanes'!C$7:C$31,1)),"")</f>
        <v/>
      </c>
      <c r="N121" s="44" t="str">
        <f t="shared" si="2"/>
        <v/>
      </c>
      <c r="O121" s="44" t="str">
        <f>iferror(100*(M121+(I121-vlookup(M121,'Kovats n-alkanes'!B$7:C$31,2,TRUE))/(vlookup(N121,'Kovats n-alkanes'!B$7:C$31,2,TRUE)-vlookup(M121,'Kovats n-alkanes'!B$7:C$31,2,TRUE))),I121)</f>
        <v/>
      </c>
      <c r="P121" s="48">
        <v>1.0</v>
      </c>
      <c r="Q121" s="48">
        <v>1.0</v>
      </c>
      <c r="R121" s="79"/>
      <c r="S121" s="79"/>
      <c r="T121" s="100"/>
      <c r="U121" s="100"/>
      <c r="V121" s="79"/>
      <c r="W121" s="79"/>
      <c r="X121" s="79"/>
      <c r="Y121" s="79"/>
      <c r="Z121" s="79"/>
      <c r="AA121" s="79"/>
      <c r="AB121" s="79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</row>
    <row r="122">
      <c r="D122" s="101"/>
      <c r="F122" s="102"/>
      <c r="H122" s="99"/>
      <c r="I122" s="70"/>
      <c r="J122" s="71" t="str">
        <f t="array" ref="J122">if(Q122 = 1, iferror(index('Kovats n-alkanes'!G$7:G$40,match(H122,'Kovats n-alkanes'!H$7:H$40,1))),iferror(index('Kovats n-alkanes'!I$7:I$40,match(H122,'Kovats n-alkanes'!J$7:J$40,1))))</f>
        <v/>
      </c>
      <c r="K122" s="71" t="str">
        <f t="shared" si="4"/>
        <v/>
      </c>
      <c r="L122" s="72" t="str">
        <f>if(Q122=1,iferror(100*(J122+(H122-vlookup(J122,'Kovats n-alkanes'!G$7:H$40,2,TRUE))/(vlookup(K122,'Kovats n-alkanes'!G$7:H$40,2,TRUE)-vlookup(J122,'Kovats n-alkanes'!G$7:H$40,2,TRUE))),H122),iferror(100*(J122+(H122-vlookup(J122,'Kovats n-alkanes'!I$7:J$40,2,TRUE))/(vlookup(K122,'Kovats n-alkanes'!I$7:J$40,2,TRUE)-vlookup(J122,'Kovats n-alkanes'!I$7:J$40,2,TRUE))),H122))</f>
        <v/>
      </c>
      <c r="M122" s="44" t="str">
        <f t="array" ref="M122">iferror(index('Kovats n-alkanes'!B$7:B$31,match(I122,'Kovats n-alkanes'!C$7:C$31,1)),"")</f>
        <v/>
      </c>
      <c r="N122" s="44" t="str">
        <f t="shared" si="2"/>
        <v/>
      </c>
      <c r="O122" s="44" t="str">
        <f>iferror(100*(M122+(I122-vlookup(M122,'Kovats n-alkanes'!B$7:C$31,2,TRUE))/(vlookup(N122,'Kovats n-alkanes'!B$7:C$31,2,TRUE)-vlookup(M122,'Kovats n-alkanes'!B$7:C$31,2,TRUE))),I122)</f>
        <v/>
      </c>
      <c r="P122" s="48">
        <v>1.0</v>
      </c>
      <c r="Q122" s="48">
        <v>1.0</v>
      </c>
      <c r="R122" s="79"/>
      <c r="S122" s="79"/>
      <c r="T122" s="100"/>
      <c r="U122" s="100"/>
      <c r="V122" s="79"/>
      <c r="W122" s="79"/>
      <c r="X122" s="79"/>
      <c r="Y122" s="79"/>
      <c r="Z122" s="79"/>
      <c r="AA122" s="79"/>
      <c r="AB122" s="79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</row>
    <row r="123">
      <c r="D123" s="101"/>
      <c r="F123" s="102"/>
      <c r="H123" s="99"/>
      <c r="I123" s="70"/>
      <c r="J123" s="71" t="str">
        <f t="array" ref="J123">if(Q123 = 1, iferror(index('Kovats n-alkanes'!G$7:G$40,match(H123,'Kovats n-alkanes'!H$7:H$40,1))),iferror(index('Kovats n-alkanes'!I$7:I$40,match(H123,'Kovats n-alkanes'!J$7:J$40,1))))</f>
        <v/>
      </c>
      <c r="K123" s="71" t="str">
        <f t="shared" si="4"/>
        <v/>
      </c>
      <c r="L123" s="72" t="str">
        <f>if(Q123=1,iferror(100*(J123+(H123-vlookup(J123,'Kovats n-alkanes'!G$7:H$40,2,TRUE))/(vlookup(K123,'Kovats n-alkanes'!G$7:H$40,2,TRUE)-vlookup(J123,'Kovats n-alkanes'!G$7:H$40,2,TRUE))),H123),iferror(100*(J123+(H123-vlookup(J123,'Kovats n-alkanes'!I$7:J$40,2,TRUE))/(vlookup(K123,'Kovats n-alkanes'!I$7:J$40,2,TRUE)-vlookup(J123,'Kovats n-alkanes'!I$7:J$40,2,TRUE))),H123))</f>
        <v/>
      </c>
      <c r="M123" s="44" t="str">
        <f t="array" ref="M123">iferror(index('Kovats n-alkanes'!B$7:B$31,match(I123,'Kovats n-alkanes'!C$7:C$31,1)),"")</f>
        <v/>
      </c>
      <c r="N123" s="44" t="str">
        <f t="shared" si="2"/>
        <v/>
      </c>
      <c r="O123" s="44" t="str">
        <f>iferror(100*(M123+(I123-vlookup(M123,'Kovats n-alkanes'!B$7:C$31,2,TRUE))/(vlookup(N123,'Kovats n-alkanes'!B$7:C$31,2,TRUE)-vlookup(M123,'Kovats n-alkanes'!B$7:C$31,2,TRUE))),I123)</f>
        <v/>
      </c>
      <c r="P123" s="48">
        <v>1.0</v>
      </c>
      <c r="Q123" s="48">
        <v>1.0</v>
      </c>
      <c r="R123" s="79"/>
      <c r="S123" s="79"/>
      <c r="T123" s="100"/>
      <c r="U123" s="100"/>
      <c r="V123" s="79"/>
      <c r="W123" s="79"/>
      <c r="X123" s="79"/>
      <c r="Y123" s="79"/>
      <c r="Z123" s="79"/>
      <c r="AA123" s="79"/>
      <c r="AB123" s="79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</row>
    <row r="124">
      <c r="D124" s="101"/>
      <c r="F124" s="102"/>
      <c r="H124" s="99"/>
      <c r="I124" s="70"/>
      <c r="J124" s="71" t="str">
        <f t="array" ref="J124">if(Q124 = 1, iferror(index('Kovats n-alkanes'!G$7:G$40,match(H124,'Kovats n-alkanes'!H$7:H$40,1))),iferror(index('Kovats n-alkanes'!I$7:I$40,match(H124,'Kovats n-alkanes'!J$7:J$40,1))))</f>
        <v/>
      </c>
      <c r="K124" s="71" t="str">
        <f t="shared" si="4"/>
        <v/>
      </c>
      <c r="L124" s="72" t="str">
        <f>if(Q124=1,iferror(100*(J124+(H124-vlookup(J124,'Kovats n-alkanes'!G$7:H$40,2,TRUE))/(vlookup(K124,'Kovats n-alkanes'!G$7:H$40,2,TRUE)-vlookup(J124,'Kovats n-alkanes'!G$7:H$40,2,TRUE))),H124),iferror(100*(J124+(H124-vlookup(J124,'Kovats n-alkanes'!I$7:J$40,2,TRUE))/(vlookup(K124,'Kovats n-alkanes'!I$7:J$40,2,TRUE)-vlookup(J124,'Kovats n-alkanes'!I$7:J$40,2,TRUE))),H124))</f>
        <v/>
      </c>
      <c r="M124" s="44" t="str">
        <f t="array" ref="M124">iferror(index('Kovats n-alkanes'!B$7:B$31,match(I124,'Kovats n-alkanes'!C$7:C$31,1)),"")</f>
        <v/>
      </c>
      <c r="N124" s="44" t="str">
        <f t="shared" si="2"/>
        <v/>
      </c>
      <c r="O124" s="44" t="str">
        <f>iferror(100*(M124+(I124-vlookup(M124,'Kovats n-alkanes'!B$7:C$31,2,TRUE))/(vlookup(N124,'Kovats n-alkanes'!B$7:C$31,2,TRUE)-vlookup(M124,'Kovats n-alkanes'!B$7:C$31,2,TRUE))),I124)</f>
        <v/>
      </c>
      <c r="P124" s="48">
        <v>1.0</v>
      </c>
      <c r="Q124" s="48">
        <v>1.0</v>
      </c>
      <c r="R124" s="79"/>
      <c r="S124" s="79"/>
      <c r="T124" s="100"/>
      <c r="U124" s="100"/>
      <c r="V124" s="79"/>
      <c r="W124" s="79"/>
      <c r="X124" s="79"/>
      <c r="Y124" s="79"/>
      <c r="Z124" s="79"/>
      <c r="AA124" s="79"/>
      <c r="AB124" s="79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</row>
    <row r="125">
      <c r="D125" s="101"/>
      <c r="F125" s="102"/>
      <c r="H125" s="99"/>
      <c r="I125" s="70"/>
      <c r="J125" s="71" t="str">
        <f t="array" ref="J125">if(Q125 = 1, iferror(index('Kovats n-alkanes'!G$7:G$40,match(H125,'Kovats n-alkanes'!H$7:H$40,1))),iferror(index('Kovats n-alkanes'!I$7:I$40,match(H125,'Kovats n-alkanes'!J$7:J$40,1))))</f>
        <v/>
      </c>
      <c r="K125" s="71" t="str">
        <f t="shared" si="4"/>
        <v/>
      </c>
      <c r="L125" s="72" t="str">
        <f>if(Q125=1,iferror(100*(J125+(H125-vlookup(J125,'Kovats n-alkanes'!G$7:H$40,2,TRUE))/(vlookup(K125,'Kovats n-alkanes'!G$7:H$40,2,TRUE)-vlookup(J125,'Kovats n-alkanes'!G$7:H$40,2,TRUE))),H125),iferror(100*(J125+(H125-vlookup(J125,'Kovats n-alkanes'!I$7:J$40,2,TRUE))/(vlookup(K125,'Kovats n-alkanes'!I$7:J$40,2,TRUE)-vlookup(J125,'Kovats n-alkanes'!I$7:J$40,2,TRUE))),H125))</f>
        <v/>
      </c>
      <c r="M125" s="44" t="str">
        <f t="array" ref="M125">iferror(index('Kovats n-alkanes'!B$7:B$31,match(I125,'Kovats n-alkanes'!C$7:C$31,1)),"")</f>
        <v/>
      </c>
      <c r="N125" s="44" t="str">
        <f t="shared" si="2"/>
        <v/>
      </c>
      <c r="O125" s="44" t="str">
        <f>iferror(100*(M125+(I125-vlookup(M125,'Kovats n-alkanes'!B$7:C$31,2,TRUE))/(vlookup(N125,'Kovats n-alkanes'!B$7:C$31,2,TRUE)-vlookup(M125,'Kovats n-alkanes'!B$7:C$31,2,TRUE))),I125)</f>
        <v/>
      </c>
      <c r="P125" s="48">
        <v>1.0</v>
      </c>
      <c r="Q125" s="48">
        <v>1.0</v>
      </c>
      <c r="R125" s="79"/>
      <c r="S125" s="79"/>
      <c r="T125" s="100"/>
      <c r="U125" s="100"/>
      <c r="V125" s="79"/>
      <c r="W125" s="79"/>
      <c r="X125" s="79"/>
      <c r="Y125" s="79"/>
      <c r="Z125" s="79"/>
      <c r="AA125" s="79"/>
      <c r="AB125" s="79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</row>
    <row r="126">
      <c r="D126" s="101"/>
      <c r="F126" s="102"/>
      <c r="H126" s="99"/>
      <c r="I126" s="70"/>
      <c r="J126" s="71" t="str">
        <f t="array" ref="J126">if(Q126 = 1, iferror(index('Kovats n-alkanes'!G$7:G$40,match(H126,'Kovats n-alkanes'!H$7:H$40,1))),iferror(index('Kovats n-alkanes'!I$7:I$40,match(H126,'Kovats n-alkanes'!J$7:J$40,1))))</f>
        <v/>
      </c>
      <c r="K126" s="71" t="str">
        <f t="shared" si="4"/>
        <v/>
      </c>
      <c r="L126" s="72" t="str">
        <f>if(Q126=1,iferror(100*(J126+(H126-vlookup(J126,'Kovats n-alkanes'!G$7:H$40,2,TRUE))/(vlookup(K126,'Kovats n-alkanes'!G$7:H$40,2,TRUE)-vlookup(J126,'Kovats n-alkanes'!G$7:H$40,2,TRUE))),H126),iferror(100*(J126+(H126-vlookup(J126,'Kovats n-alkanes'!I$7:J$40,2,TRUE))/(vlookup(K126,'Kovats n-alkanes'!I$7:J$40,2,TRUE)-vlookup(J126,'Kovats n-alkanes'!I$7:J$40,2,TRUE))),H126))</f>
        <v/>
      </c>
      <c r="M126" s="44" t="str">
        <f t="array" ref="M126">iferror(index('Kovats n-alkanes'!B$7:B$31,match(I126,'Kovats n-alkanes'!C$7:C$31,1)),"")</f>
        <v/>
      </c>
      <c r="N126" s="44" t="str">
        <f t="shared" si="2"/>
        <v/>
      </c>
      <c r="O126" s="44" t="str">
        <f>iferror(100*(M126+(I126-vlookup(M126,'Kovats n-alkanes'!B$7:C$31,2,TRUE))/(vlookup(N126,'Kovats n-alkanes'!B$7:C$31,2,TRUE)-vlookup(M126,'Kovats n-alkanes'!B$7:C$31,2,TRUE))),I126)</f>
        <v/>
      </c>
      <c r="P126" s="48">
        <v>1.0</v>
      </c>
      <c r="Q126" s="48">
        <v>1.0</v>
      </c>
      <c r="R126" s="79"/>
      <c r="S126" s="79"/>
      <c r="T126" s="100"/>
      <c r="U126" s="100"/>
      <c r="V126" s="79"/>
      <c r="W126" s="79"/>
      <c r="X126" s="79"/>
      <c r="Y126" s="79"/>
      <c r="Z126" s="79"/>
      <c r="AA126" s="79"/>
      <c r="AB126" s="79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</row>
    <row r="127">
      <c r="D127" s="101"/>
      <c r="F127" s="102"/>
      <c r="H127" s="99"/>
      <c r="I127" s="70"/>
      <c r="J127" s="71" t="str">
        <f t="array" ref="J127">if(Q127 = 1, iferror(index('Kovats n-alkanes'!G$7:G$40,match(H127,'Kovats n-alkanes'!H$7:H$40,1))),iferror(index('Kovats n-alkanes'!I$7:I$40,match(H127,'Kovats n-alkanes'!J$7:J$40,1))))</f>
        <v/>
      </c>
      <c r="K127" s="71" t="str">
        <f t="shared" si="4"/>
        <v/>
      </c>
      <c r="L127" s="72" t="str">
        <f>if(Q127=1,iferror(100*(J127+(H127-vlookup(J127,'Kovats n-alkanes'!G$7:H$40,2,TRUE))/(vlookup(K127,'Kovats n-alkanes'!G$7:H$40,2,TRUE)-vlookup(J127,'Kovats n-alkanes'!G$7:H$40,2,TRUE))),H127),iferror(100*(J127+(H127-vlookup(J127,'Kovats n-alkanes'!I$7:J$40,2,TRUE))/(vlookup(K127,'Kovats n-alkanes'!I$7:J$40,2,TRUE)-vlookup(J127,'Kovats n-alkanes'!I$7:J$40,2,TRUE))),H127))</f>
        <v/>
      </c>
      <c r="M127" s="44" t="str">
        <f t="array" ref="M127">iferror(index('Kovats n-alkanes'!B$7:B$31,match(I127,'Kovats n-alkanes'!C$7:C$31,1)),"")</f>
        <v/>
      </c>
      <c r="N127" s="44" t="str">
        <f t="shared" si="2"/>
        <v/>
      </c>
      <c r="O127" s="44" t="str">
        <f>iferror(100*(M127+(I127-vlookup(M127,'Kovats n-alkanes'!B$7:C$31,2,TRUE))/(vlookup(N127,'Kovats n-alkanes'!B$7:C$31,2,TRUE)-vlookup(M127,'Kovats n-alkanes'!B$7:C$31,2,TRUE))),I127)</f>
        <v/>
      </c>
      <c r="P127" s="48">
        <v>1.0</v>
      </c>
      <c r="Q127" s="48">
        <v>1.0</v>
      </c>
      <c r="R127" s="79"/>
      <c r="S127" s="79"/>
      <c r="T127" s="100"/>
      <c r="U127" s="100"/>
      <c r="V127" s="79"/>
      <c r="W127" s="79"/>
      <c r="X127" s="79"/>
      <c r="Y127" s="79"/>
      <c r="Z127" s="79"/>
      <c r="AA127" s="79"/>
      <c r="AB127" s="79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</row>
    <row r="128">
      <c r="D128" s="101"/>
      <c r="F128" s="102"/>
      <c r="H128" s="99"/>
      <c r="I128" s="70"/>
      <c r="J128" s="71" t="str">
        <f t="array" ref="J128">if(Q128 = 1, iferror(index('Kovats n-alkanes'!G$7:G$40,match(H128,'Kovats n-alkanes'!H$7:H$40,1))),iferror(index('Kovats n-alkanes'!I$7:I$40,match(H128,'Kovats n-alkanes'!J$7:J$40,1))))</f>
        <v/>
      </c>
      <c r="K128" s="71" t="str">
        <f t="shared" si="4"/>
        <v/>
      </c>
      <c r="L128" s="72" t="str">
        <f>if(Q128=1,iferror(100*(J128+(H128-vlookup(J128,'Kovats n-alkanes'!G$7:H$40,2,TRUE))/(vlookup(K128,'Kovats n-alkanes'!G$7:H$40,2,TRUE)-vlookup(J128,'Kovats n-alkanes'!G$7:H$40,2,TRUE))),H128),iferror(100*(J128+(H128-vlookup(J128,'Kovats n-alkanes'!I$7:J$40,2,TRUE))/(vlookup(K128,'Kovats n-alkanes'!I$7:J$40,2,TRUE)-vlookup(J128,'Kovats n-alkanes'!I$7:J$40,2,TRUE))),H128))</f>
        <v/>
      </c>
      <c r="M128" s="44" t="str">
        <f t="array" ref="M128">iferror(index('Kovats n-alkanes'!B$7:B$31,match(I128,'Kovats n-alkanes'!C$7:C$31,1)),"")</f>
        <v/>
      </c>
      <c r="N128" s="44" t="str">
        <f t="shared" si="2"/>
        <v/>
      </c>
      <c r="O128" s="44" t="str">
        <f>iferror(100*(M128+(I128-vlookup(M128,'Kovats n-alkanes'!B$7:C$31,2,TRUE))/(vlookup(N128,'Kovats n-alkanes'!B$7:C$31,2,TRUE)-vlookup(M128,'Kovats n-alkanes'!B$7:C$31,2,TRUE))),I128)</f>
        <v/>
      </c>
      <c r="P128" s="48">
        <v>1.0</v>
      </c>
      <c r="Q128" s="48">
        <v>1.0</v>
      </c>
      <c r="R128" s="79"/>
      <c r="S128" s="79"/>
      <c r="T128" s="100"/>
      <c r="U128" s="100"/>
      <c r="V128" s="79"/>
      <c r="W128" s="79"/>
      <c r="X128" s="79"/>
      <c r="Y128" s="79"/>
      <c r="Z128" s="79"/>
      <c r="AA128" s="79"/>
      <c r="AB128" s="79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</row>
    <row r="129">
      <c r="D129" s="101"/>
      <c r="F129" s="102"/>
      <c r="H129" s="99"/>
      <c r="I129" s="70"/>
      <c r="J129" s="71" t="str">
        <f t="array" ref="J129">if(Q129 = 1, iferror(index('Kovats n-alkanes'!G$7:G$40,match(H129,'Kovats n-alkanes'!H$7:H$40,1))),iferror(index('Kovats n-alkanes'!I$7:I$40,match(H129,'Kovats n-alkanes'!J$7:J$40,1))))</f>
        <v/>
      </c>
      <c r="K129" s="71" t="str">
        <f t="shared" si="4"/>
        <v/>
      </c>
      <c r="L129" s="72" t="str">
        <f>if(Q129=1,iferror(100*(J129+(H129-vlookup(J129,'Kovats n-alkanes'!G$7:H$40,2,TRUE))/(vlookup(K129,'Kovats n-alkanes'!G$7:H$40,2,TRUE)-vlookup(J129,'Kovats n-alkanes'!G$7:H$40,2,TRUE))),H129),iferror(100*(J129+(H129-vlookup(J129,'Kovats n-alkanes'!I$7:J$40,2,TRUE))/(vlookup(K129,'Kovats n-alkanes'!I$7:J$40,2,TRUE)-vlookup(J129,'Kovats n-alkanes'!I$7:J$40,2,TRUE))),H129))</f>
        <v/>
      </c>
      <c r="M129" s="44" t="str">
        <f t="array" ref="M129">iferror(index('Kovats n-alkanes'!B$7:B$31,match(I129,'Kovats n-alkanes'!C$7:C$31,1)),"")</f>
        <v/>
      </c>
      <c r="N129" s="44" t="str">
        <f t="shared" si="2"/>
        <v/>
      </c>
      <c r="O129" s="44" t="str">
        <f>iferror(100*(M129+(I129-vlookup(M129,'Kovats n-alkanes'!B$7:C$31,2,TRUE))/(vlookup(N129,'Kovats n-alkanes'!B$7:C$31,2,TRUE)-vlookup(M129,'Kovats n-alkanes'!B$7:C$31,2,TRUE))),I129)</f>
        <v/>
      </c>
      <c r="P129" s="48">
        <v>1.0</v>
      </c>
      <c r="Q129" s="48">
        <v>1.0</v>
      </c>
      <c r="R129" s="79"/>
      <c r="S129" s="79"/>
      <c r="T129" s="100"/>
      <c r="U129" s="100"/>
      <c r="V129" s="79"/>
      <c r="W129" s="79"/>
      <c r="X129" s="79"/>
      <c r="Y129" s="79"/>
      <c r="Z129" s="79"/>
      <c r="AA129" s="79"/>
      <c r="AB129" s="79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</row>
    <row r="130">
      <c r="D130" s="101"/>
      <c r="F130" s="102"/>
      <c r="H130" s="99"/>
      <c r="I130" s="70"/>
      <c r="J130" s="71" t="str">
        <f t="array" ref="J130">if(Q130 = 1, iferror(index('Kovats n-alkanes'!G$7:G$40,match(H130,'Kovats n-alkanes'!H$7:H$40,1))),iferror(index('Kovats n-alkanes'!I$7:I$40,match(H130,'Kovats n-alkanes'!J$7:J$40,1))))</f>
        <v/>
      </c>
      <c r="K130" s="71" t="str">
        <f t="shared" si="4"/>
        <v/>
      </c>
      <c r="L130" s="72" t="str">
        <f>if(Q130=1,iferror(100*(J130+(H130-vlookup(J130,'Kovats n-alkanes'!G$7:H$40,2,TRUE))/(vlookup(K130,'Kovats n-alkanes'!G$7:H$40,2,TRUE)-vlookup(J130,'Kovats n-alkanes'!G$7:H$40,2,TRUE))),H130),iferror(100*(J130+(H130-vlookup(J130,'Kovats n-alkanes'!I$7:J$40,2,TRUE))/(vlookup(K130,'Kovats n-alkanes'!I$7:J$40,2,TRUE)-vlookup(J130,'Kovats n-alkanes'!I$7:J$40,2,TRUE))),H130))</f>
        <v/>
      </c>
      <c r="M130" s="44" t="str">
        <f t="array" ref="M130">iferror(index('Kovats n-alkanes'!B$7:B$31,match(I130,'Kovats n-alkanes'!C$7:C$31,1)),"")</f>
        <v/>
      </c>
      <c r="N130" s="44" t="str">
        <f t="shared" si="2"/>
        <v/>
      </c>
      <c r="O130" s="44" t="str">
        <f>iferror(100*(M130+(I130-vlookup(M130,'Kovats n-alkanes'!B$7:C$31,2,TRUE))/(vlookup(N130,'Kovats n-alkanes'!B$7:C$31,2,TRUE)-vlookup(M130,'Kovats n-alkanes'!B$7:C$31,2,TRUE))),I130)</f>
        <v/>
      </c>
      <c r="P130" s="48">
        <v>1.0</v>
      </c>
      <c r="Q130" s="48">
        <v>1.0</v>
      </c>
      <c r="R130" s="79"/>
      <c r="S130" s="79"/>
      <c r="T130" s="100"/>
      <c r="U130" s="100"/>
      <c r="V130" s="79"/>
      <c r="W130" s="79"/>
      <c r="X130" s="79"/>
      <c r="Y130" s="79"/>
      <c r="Z130" s="79"/>
      <c r="AA130" s="79"/>
      <c r="AB130" s="79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</row>
    <row r="131">
      <c r="D131" s="101"/>
      <c r="F131" s="102"/>
      <c r="H131" s="99"/>
      <c r="I131" s="70"/>
      <c r="J131" s="71" t="str">
        <f t="array" ref="J131">if(Q131 = 1, iferror(index('Kovats n-alkanes'!G$7:G$40,match(H131,'Kovats n-alkanes'!H$7:H$40,1))),iferror(index('Kovats n-alkanes'!I$7:I$40,match(H131,'Kovats n-alkanes'!J$7:J$40,1))))</f>
        <v/>
      </c>
      <c r="K131" s="71" t="str">
        <f t="shared" si="4"/>
        <v/>
      </c>
      <c r="L131" s="72" t="str">
        <f>if(Q131=1,iferror(100*(J131+(H131-vlookup(J131,'Kovats n-alkanes'!G$7:H$40,2,TRUE))/(vlookup(K131,'Kovats n-alkanes'!G$7:H$40,2,TRUE)-vlookup(J131,'Kovats n-alkanes'!G$7:H$40,2,TRUE))),H131),iferror(100*(J131+(H131-vlookup(J131,'Kovats n-alkanes'!I$7:J$40,2,TRUE))/(vlookup(K131,'Kovats n-alkanes'!I$7:J$40,2,TRUE)-vlookup(J131,'Kovats n-alkanes'!I$7:J$40,2,TRUE))),H131))</f>
        <v/>
      </c>
      <c r="M131" s="44" t="str">
        <f t="array" ref="M131">iferror(index('Kovats n-alkanes'!B$7:B$31,match(I131,'Kovats n-alkanes'!C$7:C$31,1)),"")</f>
        <v/>
      </c>
      <c r="N131" s="44" t="str">
        <f t="shared" si="2"/>
        <v/>
      </c>
      <c r="O131" s="44" t="str">
        <f>iferror(100*(M131+(I131-vlookup(M131,'Kovats n-alkanes'!B$7:C$31,2,TRUE))/(vlookup(N131,'Kovats n-alkanes'!B$7:C$31,2,TRUE)-vlookup(M131,'Kovats n-alkanes'!B$7:C$31,2,TRUE))),I131)</f>
        <v/>
      </c>
      <c r="P131" s="48">
        <v>1.0</v>
      </c>
      <c r="Q131" s="48">
        <v>1.0</v>
      </c>
      <c r="R131" s="79"/>
      <c r="S131" s="79"/>
      <c r="T131" s="100"/>
      <c r="U131" s="100"/>
      <c r="V131" s="79"/>
      <c r="W131" s="79"/>
      <c r="X131" s="79"/>
      <c r="Y131" s="79"/>
      <c r="Z131" s="79"/>
      <c r="AA131" s="79"/>
      <c r="AB131" s="79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</row>
    <row r="132">
      <c r="D132" s="101"/>
      <c r="F132" s="102"/>
      <c r="H132" s="99"/>
      <c r="I132" s="70"/>
      <c r="J132" s="71" t="str">
        <f t="array" ref="J132">if(Q132 = 1, iferror(index('Kovats n-alkanes'!G$7:G$40,match(H132,'Kovats n-alkanes'!H$7:H$40,1))),iferror(index('Kovats n-alkanes'!I$7:I$40,match(H132,'Kovats n-alkanes'!J$7:J$40,1))))</f>
        <v/>
      </c>
      <c r="K132" s="71" t="str">
        <f t="shared" si="4"/>
        <v/>
      </c>
      <c r="L132" s="72" t="str">
        <f>if(Q132=1,iferror(100*(J132+(H132-vlookup(J132,'Kovats n-alkanes'!G$7:H$40,2,TRUE))/(vlookup(K132,'Kovats n-alkanes'!G$7:H$40,2,TRUE)-vlookup(J132,'Kovats n-alkanes'!G$7:H$40,2,TRUE))),H132),iferror(100*(J132+(H132-vlookup(J132,'Kovats n-alkanes'!I$7:J$40,2,TRUE))/(vlookup(K132,'Kovats n-alkanes'!I$7:J$40,2,TRUE)-vlookup(J132,'Kovats n-alkanes'!I$7:J$40,2,TRUE))),H132))</f>
        <v/>
      </c>
      <c r="M132" s="44" t="str">
        <f t="array" ref="M132">iferror(index('Kovats n-alkanes'!B$7:B$31,match(I132,'Kovats n-alkanes'!C$7:C$31,1)),"")</f>
        <v/>
      </c>
      <c r="N132" s="44" t="str">
        <f t="shared" si="2"/>
        <v/>
      </c>
      <c r="O132" s="44" t="str">
        <f>iferror(100*(M132+(I132-vlookup(M132,'Kovats n-alkanes'!B$7:C$31,2,TRUE))/(vlookup(N132,'Kovats n-alkanes'!B$7:C$31,2,TRUE)-vlookup(M132,'Kovats n-alkanes'!B$7:C$31,2,TRUE))),I132)</f>
        <v/>
      </c>
      <c r="P132" s="48">
        <v>1.0</v>
      </c>
      <c r="Q132" s="48">
        <v>1.0</v>
      </c>
      <c r="R132" s="79"/>
      <c r="S132" s="79"/>
      <c r="T132" s="100"/>
      <c r="U132" s="100"/>
      <c r="V132" s="79"/>
      <c r="W132" s="79"/>
      <c r="X132" s="79"/>
      <c r="Y132" s="79"/>
      <c r="Z132" s="79"/>
      <c r="AA132" s="79"/>
      <c r="AB132" s="79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</row>
    <row r="133">
      <c r="D133" s="101"/>
      <c r="F133" s="102"/>
      <c r="H133" s="99"/>
      <c r="I133" s="70"/>
      <c r="J133" s="71" t="str">
        <f t="array" ref="J133">if(Q133 = 1, iferror(index('Kovats n-alkanes'!G$7:G$40,match(H133,'Kovats n-alkanes'!H$7:H$40,1))),iferror(index('Kovats n-alkanes'!I$7:I$40,match(H133,'Kovats n-alkanes'!J$7:J$40,1))))</f>
        <v/>
      </c>
      <c r="K133" s="71" t="str">
        <f t="shared" si="4"/>
        <v/>
      </c>
      <c r="L133" s="72" t="str">
        <f>if(Q133=1,iferror(100*(J133+(H133-vlookup(J133,'Kovats n-alkanes'!G$7:H$40,2,TRUE))/(vlookup(K133,'Kovats n-alkanes'!G$7:H$40,2,TRUE)-vlookup(J133,'Kovats n-alkanes'!G$7:H$40,2,TRUE))),H133),iferror(100*(J133+(H133-vlookup(J133,'Kovats n-alkanes'!I$7:J$40,2,TRUE))/(vlookup(K133,'Kovats n-alkanes'!I$7:J$40,2,TRUE)-vlookup(J133,'Kovats n-alkanes'!I$7:J$40,2,TRUE))),H133))</f>
        <v/>
      </c>
      <c r="M133" s="44" t="str">
        <f t="array" ref="M133">iferror(index('Kovats n-alkanes'!B$7:B$31,match(I133,'Kovats n-alkanes'!C$7:C$31,1)),"")</f>
        <v/>
      </c>
      <c r="N133" s="44" t="str">
        <f t="shared" si="2"/>
        <v/>
      </c>
      <c r="O133" s="44" t="str">
        <f>iferror(100*(M133+(I133-vlookup(M133,'Kovats n-alkanes'!B$7:C$31,2,TRUE))/(vlookup(N133,'Kovats n-alkanes'!B$7:C$31,2,TRUE)-vlookup(M133,'Kovats n-alkanes'!B$7:C$31,2,TRUE))),I133)</f>
        <v/>
      </c>
      <c r="P133" s="48">
        <v>1.0</v>
      </c>
      <c r="Q133" s="48">
        <v>1.0</v>
      </c>
      <c r="R133" s="79"/>
      <c r="S133" s="79"/>
      <c r="T133" s="100"/>
      <c r="U133" s="100"/>
      <c r="V133" s="79"/>
      <c r="W133" s="79"/>
      <c r="X133" s="79"/>
      <c r="Y133" s="79"/>
      <c r="Z133" s="79"/>
      <c r="AA133" s="79"/>
      <c r="AB133" s="79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</row>
    <row r="134">
      <c r="D134" s="101"/>
      <c r="F134" s="102"/>
      <c r="H134" s="99"/>
      <c r="I134" s="70"/>
      <c r="J134" s="71" t="str">
        <f t="array" ref="J134">if(Q134 = 1, iferror(index('Kovats n-alkanes'!G$7:G$40,match(H134,'Kovats n-alkanes'!H$7:H$40,1))),iferror(index('Kovats n-alkanes'!I$7:I$40,match(H134,'Kovats n-alkanes'!J$7:J$40,1))))</f>
        <v/>
      </c>
      <c r="K134" s="71" t="str">
        <f t="shared" si="4"/>
        <v/>
      </c>
      <c r="L134" s="72" t="str">
        <f>if(Q134=1,iferror(100*(J134+(H134-vlookup(J134,'Kovats n-alkanes'!G$7:H$40,2,TRUE))/(vlookup(K134,'Kovats n-alkanes'!G$7:H$40,2,TRUE)-vlookup(J134,'Kovats n-alkanes'!G$7:H$40,2,TRUE))),H134),iferror(100*(J134+(H134-vlookup(J134,'Kovats n-alkanes'!I$7:J$40,2,TRUE))/(vlookup(K134,'Kovats n-alkanes'!I$7:J$40,2,TRUE)-vlookup(J134,'Kovats n-alkanes'!I$7:J$40,2,TRUE))),H134))</f>
        <v/>
      </c>
      <c r="M134" s="44" t="str">
        <f t="array" ref="M134">iferror(index('Kovats n-alkanes'!B$7:B$31,match(I134,'Kovats n-alkanes'!C$7:C$31,1)),"")</f>
        <v/>
      </c>
      <c r="N134" s="44" t="str">
        <f t="shared" si="2"/>
        <v/>
      </c>
      <c r="O134" s="44" t="str">
        <f>iferror(100*(M134+(I134-vlookup(M134,'Kovats n-alkanes'!B$7:C$31,2,TRUE))/(vlookup(N134,'Kovats n-alkanes'!B$7:C$31,2,TRUE)-vlookup(M134,'Kovats n-alkanes'!B$7:C$31,2,TRUE))),I134)</f>
        <v/>
      </c>
      <c r="P134" s="48">
        <v>1.0</v>
      </c>
      <c r="Q134" s="48">
        <v>1.0</v>
      </c>
      <c r="R134" s="79"/>
      <c r="S134" s="79"/>
      <c r="T134" s="100"/>
      <c r="U134" s="100"/>
      <c r="V134" s="79"/>
      <c r="W134" s="79"/>
      <c r="X134" s="79"/>
      <c r="Y134" s="79"/>
      <c r="Z134" s="79"/>
      <c r="AA134" s="79"/>
      <c r="AB134" s="79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</row>
    <row r="135">
      <c r="D135" s="101"/>
      <c r="F135" s="102"/>
      <c r="H135" s="99"/>
      <c r="I135" s="70"/>
      <c r="J135" s="71" t="str">
        <f t="array" ref="J135">if(Q135 = 1, iferror(index('Kovats n-alkanes'!G$7:G$40,match(H135,'Kovats n-alkanes'!H$7:H$40,1))),iferror(index('Kovats n-alkanes'!I$7:I$40,match(H135,'Kovats n-alkanes'!J$7:J$40,1))))</f>
        <v/>
      </c>
      <c r="K135" s="71" t="str">
        <f t="shared" si="4"/>
        <v/>
      </c>
      <c r="L135" s="72" t="str">
        <f>if(Q135=1,iferror(100*(J135+(H135-vlookup(J135,'Kovats n-alkanes'!G$7:H$40,2,TRUE))/(vlookup(K135,'Kovats n-alkanes'!G$7:H$40,2,TRUE)-vlookup(J135,'Kovats n-alkanes'!G$7:H$40,2,TRUE))),H135),iferror(100*(J135+(H135-vlookup(J135,'Kovats n-alkanes'!I$7:J$40,2,TRUE))/(vlookup(K135,'Kovats n-alkanes'!I$7:J$40,2,TRUE)-vlookup(J135,'Kovats n-alkanes'!I$7:J$40,2,TRUE))),H135))</f>
        <v/>
      </c>
      <c r="M135" s="44" t="str">
        <f t="array" ref="M135">iferror(index('Kovats n-alkanes'!B$7:B$31,match(I135,'Kovats n-alkanes'!C$7:C$31,1)),"")</f>
        <v/>
      </c>
      <c r="N135" s="44" t="str">
        <f t="shared" si="2"/>
        <v/>
      </c>
      <c r="O135" s="44" t="str">
        <f>iferror(100*(M135+(I135-vlookup(M135,'Kovats n-alkanes'!B$7:C$31,2,TRUE))/(vlookup(N135,'Kovats n-alkanes'!B$7:C$31,2,TRUE)-vlookup(M135,'Kovats n-alkanes'!B$7:C$31,2,TRUE))),I135)</f>
        <v/>
      </c>
      <c r="P135" s="48">
        <v>1.0</v>
      </c>
      <c r="Q135" s="48">
        <v>1.0</v>
      </c>
      <c r="R135" s="79"/>
      <c r="S135" s="79"/>
      <c r="T135" s="100"/>
      <c r="U135" s="100"/>
      <c r="V135" s="79"/>
      <c r="W135" s="79"/>
      <c r="X135" s="79"/>
      <c r="Y135" s="79"/>
      <c r="Z135" s="79"/>
      <c r="AA135" s="79"/>
      <c r="AB135" s="79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</row>
    <row r="136">
      <c r="D136" s="101"/>
      <c r="F136" s="102"/>
      <c r="H136" s="99"/>
      <c r="I136" s="70"/>
      <c r="J136" s="71" t="str">
        <f t="array" ref="J136">if(Q136 = 1, iferror(index('Kovats n-alkanes'!G$7:G$40,match(H136,'Kovats n-alkanes'!H$7:H$40,1))),iferror(index('Kovats n-alkanes'!I$7:I$40,match(H136,'Kovats n-alkanes'!J$7:J$40,1))))</f>
        <v/>
      </c>
      <c r="K136" s="71" t="str">
        <f t="shared" si="4"/>
        <v/>
      </c>
      <c r="L136" s="72" t="str">
        <f>if(Q136=1,iferror(100*(J136+(H136-vlookup(J136,'Kovats n-alkanes'!G$7:H$40,2,TRUE))/(vlookup(K136,'Kovats n-alkanes'!G$7:H$40,2,TRUE)-vlookup(J136,'Kovats n-alkanes'!G$7:H$40,2,TRUE))),H136),iferror(100*(J136+(H136-vlookup(J136,'Kovats n-alkanes'!I$7:J$40,2,TRUE))/(vlookup(K136,'Kovats n-alkanes'!I$7:J$40,2,TRUE)-vlookup(J136,'Kovats n-alkanes'!I$7:J$40,2,TRUE))),H136))</f>
        <v/>
      </c>
      <c r="M136" s="44" t="str">
        <f t="array" ref="M136">iferror(index('Kovats n-alkanes'!B$7:B$31,match(I136,'Kovats n-alkanes'!C$7:C$31,1)),"")</f>
        <v/>
      </c>
      <c r="N136" s="44" t="str">
        <f t="shared" si="2"/>
        <v/>
      </c>
      <c r="O136" s="44" t="str">
        <f>iferror(100*(M136+(I136-vlookup(M136,'Kovats n-alkanes'!B$7:C$31,2,TRUE))/(vlookup(N136,'Kovats n-alkanes'!B$7:C$31,2,TRUE)-vlookup(M136,'Kovats n-alkanes'!B$7:C$31,2,TRUE))),I136)</f>
        <v/>
      </c>
      <c r="P136" s="48">
        <v>1.0</v>
      </c>
      <c r="Q136" s="48">
        <v>1.0</v>
      </c>
      <c r="R136" s="79"/>
      <c r="S136" s="79"/>
      <c r="T136" s="100"/>
      <c r="U136" s="100"/>
      <c r="V136" s="79"/>
      <c r="W136" s="79"/>
      <c r="X136" s="79"/>
      <c r="Y136" s="79"/>
      <c r="Z136" s="79"/>
      <c r="AA136" s="79"/>
      <c r="AB136" s="79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</row>
    <row r="137">
      <c r="D137" s="101"/>
      <c r="F137" s="102"/>
      <c r="H137" s="99"/>
      <c r="I137" s="70"/>
      <c r="J137" s="71" t="str">
        <f t="array" ref="J137">if(Q137 = 1, iferror(index('Kovats n-alkanes'!G$7:G$40,match(H137,'Kovats n-alkanes'!H$7:H$40,1))),iferror(index('Kovats n-alkanes'!I$7:I$40,match(H137,'Kovats n-alkanes'!J$7:J$40,1))))</f>
        <v/>
      </c>
      <c r="K137" s="71" t="str">
        <f t="shared" si="4"/>
        <v/>
      </c>
      <c r="L137" s="72" t="str">
        <f>if(Q137=1,iferror(100*(J137+(H137-vlookup(J137,'Kovats n-alkanes'!G$7:H$40,2,TRUE))/(vlookup(K137,'Kovats n-alkanes'!G$7:H$40,2,TRUE)-vlookup(J137,'Kovats n-alkanes'!G$7:H$40,2,TRUE))),H137),iferror(100*(J137+(H137-vlookup(J137,'Kovats n-alkanes'!I$7:J$40,2,TRUE))/(vlookup(K137,'Kovats n-alkanes'!I$7:J$40,2,TRUE)-vlookup(J137,'Kovats n-alkanes'!I$7:J$40,2,TRUE))),H137))</f>
        <v/>
      </c>
      <c r="M137" s="44" t="str">
        <f t="array" ref="M137">iferror(index('Kovats n-alkanes'!B$7:B$31,match(I137,'Kovats n-alkanes'!C$7:C$31,1)),"")</f>
        <v/>
      </c>
      <c r="N137" s="44" t="str">
        <f t="shared" si="2"/>
        <v/>
      </c>
      <c r="O137" s="44" t="str">
        <f>iferror(100*(M137+(I137-vlookup(M137,'Kovats n-alkanes'!B$7:C$31,2,TRUE))/(vlookup(N137,'Kovats n-alkanes'!B$7:C$31,2,TRUE)-vlookup(M137,'Kovats n-alkanes'!B$7:C$31,2,TRUE))),I137)</f>
        <v/>
      </c>
      <c r="P137" s="48">
        <v>1.0</v>
      </c>
      <c r="Q137" s="48">
        <v>1.0</v>
      </c>
      <c r="R137" s="79"/>
      <c r="S137" s="79"/>
      <c r="T137" s="100"/>
      <c r="U137" s="100"/>
      <c r="V137" s="79"/>
      <c r="W137" s="79"/>
      <c r="X137" s="79"/>
      <c r="Y137" s="79"/>
      <c r="Z137" s="79"/>
      <c r="AA137" s="79"/>
      <c r="AB137" s="79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</row>
    <row r="138">
      <c r="D138" s="101"/>
      <c r="F138" s="102"/>
      <c r="H138" s="99"/>
      <c r="I138" s="70"/>
      <c r="J138" s="71" t="str">
        <f t="array" ref="J138">if(Q138 = 1, iferror(index('Kovats n-alkanes'!G$7:G$40,match(H138,'Kovats n-alkanes'!H$7:H$40,1))),iferror(index('Kovats n-alkanes'!I$7:I$40,match(H138,'Kovats n-alkanes'!J$7:J$40,1))))</f>
        <v/>
      </c>
      <c r="K138" s="71" t="str">
        <f t="shared" si="4"/>
        <v/>
      </c>
      <c r="L138" s="72" t="str">
        <f>if(Q138=1,iferror(100*(J138+(H138-vlookup(J138,'Kovats n-alkanes'!G$7:H$40,2,TRUE))/(vlookup(K138,'Kovats n-alkanes'!G$7:H$40,2,TRUE)-vlookup(J138,'Kovats n-alkanes'!G$7:H$40,2,TRUE))),H138),iferror(100*(J138+(H138-vlookup(J138,'Kovats n-alkanes'!I$7:J$40,2,TRUE))/(vlookup(K138,'Kovats n-alkanes'!I$7:J$40,2,TRUE)-vlookup(J138,'Kovats n-alkanes'!I$7:J$40,2,TRUE))),H138))</f>
        <v/>
      </c>
      <c r="M138" s="44" t="str">
        <f t="array" ref="M138">iferror(index('Kovats n-alkanes'!B$7:B$31,match(I138,'Kovats n-alkanes'!C$7:C$31,1)),"")</f>
        <v/>
      </c>
      <c r="N138" s="44" t="str">
        <f t="shared" si="2"/>
        <v/>
      </c>
      <c r="O138" s="44" t="str">
        <f>iferror(100*(M138+(I138-vlookup(M138,'Kovats n-alkanes'!B$7:C$31,2,TRUE))/(vlookup(N138,'Kovats n-alkanes'!B$7:C$31,2,TRUE)-vlookup(M138,'Kovats n-alkanes'!B$7:C$31,2,TRUE))),I138)</f>
        <v/>
      </c>
      <c r="P138" s="48">
        <v>1.0</v>
      </c>
      <c r="Q138" s="48">
        <v>1.0</v>
      </c>
      <c r="R138" s="79"/>
      <c r="S138" s="79"/>
      <c r="T138" s="100"/>
      <c r="U138" s="100"/>
      <c r="V138" s="79"/>
      <c r="W138" s="79"/>
      <c r="X138" s="79"/>
      <c r="Y138" s="79"/>
      <c r="Z138" s="79"/>
      <c r="AA138" s="79"/>
      <c r="AB138" s="79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</row>
    <row r="139">
      <c r="D139" s="101"/>
      <c r="F139" s="102"/>
      <c r="H139" s="99"/>
      <c r="I139" s="70"/>
      <c r="J139" s="71" t="str">
        <f t="array" ref="J139">if(Q139 = 1, iferror(index('Kovats n-alkanes'!G$7:G$40,match(H139,'Kovats n-alkanes'!H$7:H$40,1))),iferror(index('Kovats n-alkanes'!I$7:I$40,match(H139,'Kovats n-alkanes'!J$7:J$40,1))))</f>
        <v/>
      </c>
      <c r="K139" s="71" t="str">
        <f t="shared" si="4"/>
        <v/>
      </c>
      <c r="L139" s="72" t="str">
        <f>if(Q139=1,iferror(100*(J139+(H139-vlookup(J139,'Kovats n-alkanes'!G$7:H$40,2,TRUE))/(vlookup(K139,'Kovats n-alkanes'!G$7:H$40,2,TRUE)-vlookup(J139,'Kovats n-alkanes'!G$7:H$40,2,TRUE))),H139),iferror(100*(J139+(H139-vlookup(J139,'Kovats n-alkanes'!I$7:J$40,2,TRUE))/(vlookup(K139,'Kovats n-alkanes'!I$7:J$40,2,TRUE)-vlookup(J139,'Kovats n-alkanes'!I$7:J$40,2,TRUE))),H139))</f>
        <v/>
      </c>
      <c r="M139" s="44" t="str">
        <f t="array" ref="M139">iferror(index('Kovats n-alkanes'!B$7:B$31,match(I139,'Kovats n-alkanes'!C$7:C$31,1)),"")</f>
        <v/>
      </c>
      <c r="N139" s="44" t="str">
        <f t="shared" si="2"/>
        <v/>
      </c>
      <c r="O139" s="44" t="str">
        <f>iferror(100*(M139+(I139-vlookup(M139,'Kovats n-alkanes'!B$7:C$31,2,TRUE))/(vlookup(N139,'Kovats n-alkanes'!B$7:C$31,2,TRUE)-vlookup(M139,'Kovats n-alkanes'!B$7:C$31,2,TRUE))),I139)</f>
        <v/>
      </c>
      <c r="P139" s="48">
        <v>1.0</v>
      </c>
      <c r="Q139" s="48">
        <v>1.0</v>
      </c>
      <c r="R139" s="79"/>
      <c r="S139" s="79"/>
      <c r="T139" s="100"/>
      <c r="U139" s="100"/>
      <c r="V139" s="79"/>
      <c r="W139" s="79"/>
      <c r="X139" s="79"/>
      <c r="Y139" s="79"/>
      <c r="Z139" s="79"/>
      <c r="AA139" s="79"/>
      <c r="AB139" s="79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</row>
    <row r="140">
      <c r="D140" s="101"/>
      <c r="F140" s="102"/>
      <c r="H140" s="99"/>
      <c r="I140" s="70"/>
      <c r="J140" s="71" t="str">
        <f t="array" ref="J140">if(Q140 = 1, iferror(index('Kovats n-alkanes'!G$7:G$40,match(H140,'Kovats n-alkanes'!H$7:H$40,1))),iferror(index('Kovats n-alkanes'!I$7:I$40,match(H140,'Kovats n-alkanes'!J$7:J$40,1))))</f>
        <v/>
      </c>
      <c r="K140" s="71" t="str">
        <f t="shared" si="4"/>
        <v/>
      </c>
      <c r="L140" s="72" t="str">
        <f>if(Q140=1,iferror(100*(J140+(H140-vlookup(J140,'Kovats n-alkanes'!G$7:H$40,2,TRUE))/(vlookup(K140,'Kovats n-alkanes'!G$7:H$40,2,TRUE)-vlookup(J140,'Kovats n-alkanes'!G$7:H$40,2,TRUE))),H140),iferror(100*(J140+(H140-vlookup(J140,'Kovats n-alkanes'!I$7:J$40,2,TRUE))/(vlookup(K140,'Kovats n-alkanes'!I$7:J$40,2,TRUE)-vlookup(J140,'Kovats n-alkanes'!I$7:J$40,2,TRUE))),H140))</f>
        <v/>
      </c>
      <c r="M140" s="44" t="str">
        <f t="array" ref="M140">iferror(index('Kovats n-alkanes'!B$7:B$31,match(I140,'Kovats n-alkanes'!C$7:C$31,1)),"")</f>
        <v/>
      </c>
      <c r="N140" s="44" t="str">
        <f t="shared" si="2"/>
        <v/>
      </c>
      <c r="O140" s="44" t="str">
        <f>iferror(100*(M140+(I140-vlookup(M140,'Kovats n-alkanes'!B$7:C$31,2,TRUE))/(vlookup(N140,'Kovats n-alkanes'!B$7:C$31,2,TRUE)-vlookup(M140,'Kovats n-alkanes'!B$7:C$31,2,TRUE))),I140)</f>
        <v/>
      </c>
      <c r="P140" s="48">
        <v>1.0</v>
      </c>
      <c r="Q140" s="48">
        <v>1.0</v>
      </c>
      <c r="R140" s="79"/>
      <c r="S140" s="79"/>
      <c r="T140" s="100"/>
      <c r="U140" s="100"/>
      <c r="V140" s="79"/>
      <c r="W140" s="79"/>
      <c r="X140" s="79"/>
      <c r="Y140" s="79"/>
      <c r="Z140" s="79"/>
      <c r="AA140" s="79"/>
      <c r="AB140" s="79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</row>
    <row r="141">
      <c r="D141" s="101"/>
      <c r="F141" s="102"/>
      <c r="H141" s="99"/>
      <c r="I141" s="70"/>
      <c r="J141" s="71" t="str">
        <f t="array" ref="J141">if(Q141 = 1, iferror(index('Kovats n-alkanes'!G$7:G$40,match(H141,'Kovats n-alkanes'!H$7:H$40,1))),iferror(index('Kovats n-alkanes'!I$7:I$40,match(H141,'Kovats n-alkanes'!J$7:J$40,1))))</f>
        <v/>
      </c>
      <c r="K141" s="71" t="str">
        <f t="shared" si="4"/>
        <v/>
      </c>
      <c r="L141" s="72" t="str">
        <f>if(Q141=1,iferror(100*(J141+(H141-vlookup(J141,'Kovats n-alkanes'!G$7:H$40,2,TRUE))/(vlookup(K141,'Kovats n-alkanes'!G$7:H$40,2,TRUE)-vlookup(J141,'Kovats n-alkanes'!G$7:H$40,2,TRUE))),H141),iferror(100*(J141+(H141-vlookup(J141,'Kovats n-alkanes'!I$7:J$40,2,TRUE))/(vlookup(K141,'Kovats n-alkanes'!I$7:J$40,2,TRUE)-vlookup(J141,'Kovats n-alkanes'!I$7:J$40,2,TRUE))),H141))</f>
        <v/>
      </c>
      <c r="M141" s="44" t="str">
        <f t="array" ref="M141">iferror(index('Kovats n-alkanes'!B$7:B$31,match(I141,'Kovats n-alkanes'!C$7:C$31,1)),"")</f>
        <v/>
      </c>
      <c r="N141" s="44" t="str">
        <f t="shared" si="2"/>
        <v/>
      </c>
      <c r="O141" s="44" t="str">
        <f>iferror(100*(M141+(I141-vlookup(M141,'Kovats n-alkanes'!B$7:C$31,2,TRUE))/(vlookup(N141,'Kovats n-alkanes'!B$7:C$31,2,TRUE)-vlookup(M141,'Kovats n-alkanes'!B$7:C$31,2,TRUE))),I141)</f>
        <v/>
      </c>
      <c r="P141" s="48">
        <v>1.0</v>
      </c>
      <c r="Q141" s="48">
        <v>1.0</v>
      </c>
      <c r="R141" s="79"/>
      <c r="S141" s="79"/>
      <c r="T141" s="100"/>
      <c r="U141" s="100"/>
      <c r="V141" s="79"/>
      <c r="W141" s="79"/>
      <c r="X141" s="79"/>
      <c r="Y141" s="79"/>
      <c r="Z141" s="79"/>
      <c r="AA141" s="79"/>
      <c r="AB141" s="79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</row>
    <row r="142">
      <c r="D142" s="101"/>
      <c r="F142" s="102"/>
      <c r="H142" s="99"/>
      <c r="I142" s="70"/>
      <c r="J142" s="71" t="str">
        <f t="array" ref="J142">if(Q142 = 1, iferror(index('Kovats n-alkanes'!G$7:G$40,match(H142,'Kovats n-alkanes'!H$7:H$40,1))),iferror(index('Kovats n-alkanes'!I$7:I$40,match(H142,'Kovats n-alkanes'!J$7:J$40,1))))</f>
        <v/>
      </c>
      <c r="K142" s="71" t="str">
        <f t="shared" si="4"/>
        <v/>
      </c>
      <c r="L142" s="72" t="str">
        <f>if(Q142=1,iferror(100*(J142+(H142-vlookup(J142,'Kovats n-alkanes'!G$7:H$40,2,TRUE))/(vlookup(K142,'Kovats n-alkanes'!G$7:H$40,2,TRUE)-vlookup(J142,'Kovats n-alkanes'!G$7:H$40,2,TRUE))),H142),iferror(100*(J142+(H142-vlookup(J142,'Kovats n-alkanes'!I$7:J$40,2,TRUE))/(vlookup(K142,'Kovats n-alkanes'!I$7:J$40,2,TRUE)-vlookup(J142,'Kovats n-alkanes'!I$7:J$40,2,TRUE))),H142))</f>
        <v/>
      </c>
      <c r="M142" s="44" t="str">
        <f t="array" ref="M142">iferror(index('Kovats n-alkanes'!B$7:B$31,match(I142,'Kovats n-alkanes'!C$7:C$31,1)),"")</f>
        <v/>
      </c>
      <c r="N142" s="44" t="str">
        <f t="shared" si="2"/>
        <v/>
      </c>
      <c r="O142" s="44" t="str">
        <f>iferror(100*(M142+(I142-vlookup(M142,'Kovats n-alkanes'!B$7:C$31,2,TRUE))/(vlookup(N142,'Kovats n-alkanes'!B$7:C$31,2,TRUE)-vlookup(M142,'Kovats n-alkanes'!B$7:C$31,2,TRUE))),I142)</f>
        <v/>
      </c>
      <c r="P142" s="48">
        <v>1.0</v>
      </c>
      <c r="Q142" s="48">
        <v>1.0</v>
      </c>
      <c r="R142" s="79"/>
      <c r="S142" s="79"/>
      <c r="T142" s="100"/>
      <c r="U142" s="100"/>
      <c r="V142" s="79"/>
      <c r="W142" s="79"/>
      <c r="X142" s="79"/>
      <c r="Y142" s="79"/>
      <c r="Z142" s="79"/>
      <c r="AA142" s="79"/>
      <c r="AB142" s="79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</row>
    <row r="143">
      <c r="D143" s="101"/>
      <c r="F143" s="102"/>
      <c r="H143" s="99"/>
      <c r="I143" s="70"/>
      <c r="J143" s="71" t="str">
        <f t="array" ref="J143">if(Q143 = 1, iferror(index('Kovats n-alkanes'!G$7:G$40,match(H143,'Kovats n-alkanes'!H$7:H$40,1))),iferror(index('Kovats n-alkanes'!I$7:I$40,match(H143,'Kovats n-alkanes'!J$7:J$40,1))))</f>
        <v/>
      </c>
      <c r="K143" s="71" t="str">
        <f t="shared" si="4"/>
        <v/>
      </c>
      <c r="L143" s="72" t="str">
        <f>if(Q143=1,iferror(100*(J143+(H143-vlookup(J143,'Kovats n-alkanes'!G$7:H$40,2,TRUE))/(vlookup(K143,'Kovats n-alkanes'!G$7:H$40,2,TRUE)-vlookup(J143,'Kovats n-alkanes'!G$7:H$40,2,TRUE))),H143),iferror(100*(J143+(H143-vlookup(J143,'Kovats n-alkanes'!I$7:J$40,2,TRUE))/(vlookup(K143,'Kovats n-alkanes'!I$7:J$40,2,TRUE)-vlookup(J143,'Kovats n-alkanes'!I$7:J$40,2,TRUE))),H143))</f>
        <v/>
      </c>
      <c r="M143" s="44" t="str">
        <f t="array" ref="M143">iferror(index('Kovats n-alkanes'!B$7:B$31,match(I143,'Kovats n-alkanes'!C$7:C$31,1)),"")</f>
        <v/>
      </c>
      <c r="N143" s="44" t="str">
        <f t="shared" si="2"/>
        <v/>
      </c>
      <c r="O143" s="44" t="str">
        <f>iferror(100*(M143+(I143-vlookup(M143,'Kovats n-alkanes'!B$7:C$31,2,TRUE))/(vlookup(N143,'Kovats n-alkanes'!B$7:C$31,2,TRUE)-vlookup(M143,'Kovats n-alkanes'!B$7:C$31,2,TRUE))),I143)</f>
        <v/>
      </c>
      <c r="P143" s="48">
        <v>1.0</v>
      </c>
      <c r="Q143" s="48">
        <v>1.0</v>
      </c>
      <c r="R143" s="79"/>
      <c r="S143" s="79"/>
      <c r="T143" s="100"/>
      <c r="U143" s="100"/>
      <c r="V143" s="79"/>
      <c r="W143" s="79"/>
      <c r="X143" s="79"/>
      <c r="Y143" s="79"/>
      <c r="Z143" s="79"/>
      <c r="AA143" s="79"/>
      <c r="AB143" s="79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</row>
    <row r="144">
      <c r="D144" s="101"/>
      <c r="F144" s="102"/>
      <c r="H144" s="99"/>
      <c r="I144" s="70"/>
      <c r="J144" s="71" t="str">
        <f t="array" ref="J144">if(Q144 = 1, iferror(index('Kovats n-alkanes'!G$7:G$40,match(H144,'Kovats n-alkanes'!H$7:H$40,1))),iferror(index('Kovats n-alkanes'!I$7:I$40,match(H144,'Kovats n-alkanes'!J$7:J$40,1))))</f>
        <v/>
      </c>
      <c r="K144" s="71" t="str">
        <f t="shared" si="4"/>
        <v/>
      </c>
      <c r="L144" s="72" t="str">
        <f>if(Q144=1,iferror(100*(J144+(H144-vlookup(J144,'Kovats n-alkanes'!G$7:H$40,2,TRUE))/(vlookup(K144,'Kovats n-alkanes'!G$7:H$40,2,TRUE)-vlookup(J144,'Kovats n-alkanes'!G$7:H$40,2,TRUE))),H144),iferror(100*(J144+(H144-vlookup(J144,'Kovats n-alkanes'!I$7:J$40,2,TRUE))/(vlookup(K144,'Kovats n-alkanes'!I$7:J$40,2,TRUE)-vlookup(J144,'Kovats n-alkanes'!I$7:J$40,2,TRUE))),H144))</f>
        <v/>
      </c>
      <c r="M144" s="44" t="str">
        <f t="array" ref="M144">iferror(index('Kovats n-alkanes'!B$7:B$31,match(I144,'Kovats n-alkanes'!C$7:C$31,1)),"")</f>
        <v/>
      </c>
      <c r="N144" s="44" t="str">
        <f t="shared" si="2"/>
        <v/>
      </c>
      <c r="O144" s="44" t="str">
        <f>iferror(100*(M144+(I144-vlookup(M144,'Kovats n-alkanes'!B$7:C$31,2,TRUE))/(vlookup(N144,'Kovats n-alkanes'!B$7:C$31,2,TRUE)-vlookup(M144,'Kovats n-alkanes'!B$7:C$31,2,TRUE))),I144)</f>
        <v/>
      </c>
      <c r="P144" s="48">
        <v>1.0</v>
      </c>
      <c r="Q144" s="48">
        <v>1.0</v>
      </c>
      <c r="R144" s="79"/>
      <c r="S144" s="79"/>
      <c r="T144" s="100"/>
      <c r="U144" s="100"/>
      <c r="V144" s="79"/>
      <c r="W144" s="79"/>
      <c r="X144" s="79"/>
      <c r="Y144" s="79"/>
      <c r="Z144" s="79"/>
      <c r="AA144" s="79"/>
      <c r="AB144" s="79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</row>
    <row r="145">
      <c r="D145" s="101"/>
      <c r="F145" s="102"/>
      <c r="H145" s="99"/>
      <c r="I145" s="70"/>
      <c r="J145" s="71" t="str">
        <f t="array" ref="J145">if(Q145 = 1, iferror(index('Kovats n-alkanes'!G$7:G$40,match(H145,'Kovats n-alkanes'!H$7:H$40,1))),iferror(index('Kovats n-alkanes'!I$7:I$40,match(H145,'Kovats n-alkanes'!J$7:J$40,1))))</f>
        <v/>
      </c>
      <c r="K145" s="71" t="str">
        <f t="shared" si="4"/>
        <v/>
      </c>
      <c r="L145" s="72" t="str">
        <f>if(Q145=1,iferror(100*(J145+(H145-vlookup(J145,'Kovats n-alkanes'!G$7:H$40,2,TRUE))/(vlookup(K145,'Kovats n-alkanes'!G$7:H$40,2,TRUE)-vlookup(J145,'Kovats n-alkanes'!G$7:H$40,2,TRUE))),H145),iferror(100*(J145+(H145-vlookup(J145,'Kovats n-alkanes'!I$7:J$40,2,TRUE))/(vlookup(K145,'Kovats n-alkanes'!I$7:J$40,2,TRUE)-vlookup(J145,'Kovats n-alkanes'!I$7:J$40,2,TRUE))),H145))</f>
        <v/>
      </c>
      <c r="M145" s="44" t="str">
        <f t="array" ref="M145">iferror(index('Kovats n-alkanes'!B$7:B$31,match(I145,'Kovats n-alkanes'!C$7:C$31,1)),"")</f>
        <v/>
      </c>
      <c r="N145" s="44" t="str">
        <f t="shared" si="2"/>
        <v/>
      </c>
      <c r="O145" s="44" t="str">
        <f>iferror(100*(M145+(I145-vlookup(M145,'Kovats n-alkanes'!B$7:C$31,2,TRUE))/(vlookup(N145,'Kovats n-alkanes'!B$7:C$31,2,TRUE)-vlookup(M145,'Kovats n-alkanes'!B$7:C$31,2,TRUE))),I145)</f>
        <v/>
      </c>
      <c r="P145" s="48">
        <v>1.0</v>
      </c>
      <c r="Q145" s="48">
        <v>1.0</v>
      </c>
      <c r="R145" s="79"/>
      <c r="S145" s="79"/>
      <c r="T145" s="100"/>
      <c r="U145" s="100"/>
      <c r="V145" s="79"/>
      <c r="W145" s="79"/>
      <c r="X145" s="79"/>
      <c r="Y145" s="79"/>
      <c r="Z145" s="79"/>
      <c r="AA145" s="79"/>
      <c r="AB145" s="79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</row>
    <row r="146">
      <c r="D146" s="101"/>
      <c r="F146" s="102"/>
      <c r="H146" s="99"/>
      <c r="I146" s="70"/>
      <c r="J146" s="71" t="str">
        <f t="array" ref="J146">if(Q146 = 1, iferror(index('Kovats n-alkanes'!G$7:G$40,match(H146,'Kovats n-alkanes'!H$7:H$40,1))),iferror(index('Kovats n-alkanes'!I$7:I$40,match(H146,'Kovats n-alkanes'!J$7:J$40,1))))</f>
        <v/>
      </c>
      <c r="K146" s="71" t="str">
        <f t="shared" si="4"/>
        <v/>
      </c>
      <c r="L146" s="72" t="str">
        <f>if(Q146=1,iferror(100*(J146+(H146-vlookup(J146,'Kovats n-alkanes'!G$7:H$40,2,TRUE))/(vlookup(K146,'Kovats n-alkanes'!G$7:H$40,2,TRUE)-vlookup(J146,'Kovats n-alkanes'!G$7:H$40,2,TRUE))),H146),iferror(100*(J146+(H146-vlookup(J146,'Kovats n-alkanes'!I$7:J$40,2,TRUE))/(vlookup(K146,'Kovats n-alkanes'!I$7:J$40,2,TRUE)-vlookup(J146,'Kovats n-alkanes'!I$7:J$40,2,TRUE))),H146))</f>
        <v/>
      </c>
      <c r="M146" s="44" t="str">
        <f t="array" ref="M146">iferror(index('Kovats n-alkanes'!B$7:B$31,match(I146,'Kovats n-alkanes'!C$7:C$31,1)),"")</f>
        <v/>
      </c>
      <c r="N146" s="44" t="str">
        <f t="shared" si="2"/>
        <v/>
      </c>
      <c r="O146" s="44" t="str">
        <f>iferror(100*(M146+(I146-vlookup(M146,'Kovats n-alkanes'!B$7:C$31,2,TRUE))/(vlookup(N146,'Kovats n-alkanes'!B$7:C$31,2,TRUE)-vlookup(M146,'Kovats n-alkanes'!B$7:C$31,2,TRUE))),I146)</f>
        <v/>
      </c>
      <c r="P146" s="48">
        <v>1.0</v>
      </c>
      <c r="Q146" s="48">
        <v>1.0</v>
      </c>
      <c r="R146" s="79"/>
      <c r="S146" s="79"/>
      <c r="T146" s="100"/>
      <c r="U146" s="100"/>
      <c r="V146" s="79"/>
      <c r="W146" s="79"/>
      <c r="X146" s="79"/>
      <c r="Y146" s="79"/>
      <c r="Z146" s="79"/>
      <c r="AA146" s="79"/>
      <c r="AB146" s="79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</row>
    <row r="147">
      <c r="D147" s="101"/>
      <c r="F147" s="102"/>
      <c r="H147" s="99"/>
      <c r="I147" s="70"/>
      <c r="J147" s="71" t="str">
        <f t="array" ref="J147">if(Q147 = 1, iferror(index('Kovats n-alkanes'!G$7:G$40,match(H147,'Kovats n-alkanes'!H$7:H$40,1))),iferror(index('Kovats n-alkanes'!I$7:I$40,match(H147,'Kovats n-alkanes'!J$7:J$40,1))))</f>
        <v/>
      </c>
      <c r="K147" s="71" t="str">
        <f t="shared" si="4"/>
        <v/>
      </c>
      <c r="L147" s="72" t="str">
        <f>if(Q147=1,iferror(100*(J147+(H147-vlookup(J147,'Kovats n-alkanes'!G$7:H$40,2,TRUE))/(vlookup(K147,'Kovats n-alkanes'!G$7:H$40,2,TRUE)-vlookup(J147,'Kovats n-alkanes'!G$7:H$40,2,TRUE))),H147),iferror(100*(J147+(H147-vlookup(J147,'Kovats n-alkanes'!I$7:J$40,2,TRUE))/(vlookup(K147,'Kovats n-alkanes'!I$7:J$40,2,TRUE)-vlookup(J147,'Kovats n-alkanes'!I$7:J$40,2,TRUE))),H147))</f>
        <v/>
      </c>
      <c r="M147" s="44" t="str">
        <f t="array" ref="M147">iferror(index('Kovats n-alkanes'!B$7:B$31,match(I147,'Kovats n-alkanes'!C$7:C$31,1)),"")</f>
        <v/>
      </c>
      <c r="N147" s="44" t="str">
        <f t="shared" si="2"/>
        <v/>
      </c>
      <c r="O147" s="44" t="str">
        <f>iferror(100*(M147+(I147-vlookup(M147,'Kovats n-alkanes'!B$7:C$31,2,TRUE))/(vlookup(N147,'Kovats n-alkanes'!B$7:C$31,2,TRUE)-vlookup(M147,'Kovats n-alkanes'!B$7:C$31,2,TRUE))),I147)</f>
        <v/>
      </c>
      <c r="P147" s="48">
        <v>1.0</v>
      </c>
      <c r="Q147" s="48">
        <v>1.0</v>
      </c>
      <c r="R147" s="79"/>
      <c r="S147" s="79"/>
      <c r="T147" s="100"/>
      <c r="U147" s="100"/>
      <c r="V147" s="79"/>
      <c r="W147" s="79"/>
      <c r="X147" s="79"/>
      <c r="Y147" s="79"/>
      <c r="Z147" s="79"/>
      <c r="AA147" s="79"/>
      <c r="AB147" s="79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</row>
    <row r="148">
      <c r="D148" s="101"/>
      <c r="F148" s="102"/>
      <c r="H148" s="99"/>
      <c r="I148" s="70"/>
      <c r="J148" s="71" t="str">
        <f t="array" ref="J148">if(Q148 = 1, iferror(index('Kovats n-alkanes'!G$7:G$40,match(H148,'Kovats n-alkanes'!H$7:H$40,1))),iferror(index('Kovats n-alkanes'!I$7:I$40,match(H148,'Kovats n-alkanes'!J$7:J$40,1))))</f>
        <v/>
      </c>
      <c r="K148" s="71" t="str">
        <f t="shared" si="4"/>
        <v/>
      </c>
      <c r="L148" s="72" t="str">
        <f>if(Q148=1,iferror(100*(J148+(H148-vlookup(J148,'Kovats n-alkanes'!G$7:H$40,2,TRUE))/(vlookup(K148,'Kovats n-alkanes'!G$7:H$40,2,TRUE)-vlookup(J148,'Kovats n-alkanes'!G$7:H$40,2,TRUE))),H148),iferror(100*(J148+(H148-vlookup(J148,'Kovats n-alkanes'!I$7:J$40,2,TRUE))/(vlookup(K148,'Kovats n-alkanes'!I$7:J$40,2,TRUE)-vlookup(J148,'Kovats n-alkanes'!I$7:J$40,2,TRUE))),H148))</f>
        <v/>
      </c>
      <c r="M148" s="44" t="str">
        <f t="array" ref="M148">iferror(index('Kovats n-alkanes'!B$7:B$31,match(I148,'Kovats n-alkanes'!C$7:C$31,1)),"")</f>
        <v/>
      </c>
      <c r="N148" s="44" t="str">
        <f t="shared" si="2"/>
        <v/>
      </c>
      <c r="O148" s="44" t="str">
        <f>iferror(100*(M148+(I148-vlookup(M148,'Kovats n-alkanes'!B$7:C$31,2,TRUE))/(vlookup(N148,'Kovats n-alkanes'!B$7:C$31,2,TRUE)-vlookup(M148,'Kovats n-alkanes'!B$7:C$31,2,TRUE))),I148)</f>
        <v/>
      </c>
      <c r="P148" s="48">
        <v>1.0</v>
      </c>
      <c r="Q148" s="48">
        <v>1.0</v>
      </c>
      <c r="R148" s="79"/>
      <c r="S148" s="79"/>
      <c r="T148" s="100"/>
      <c r="U148" s="100"/>
      <c r="V148" s="79"/>
      <c r="W148" s="79"/>
      <c r="X148" s="79"/>
      <c r="Y148" s="79"/>
      <c r="Z148" s="79"/>
      <c r="AA148" s="79"/>
      <c r="AB148" s="79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</row>
    <row r="149">
      <c r="D149" s="101"/>
      <c r="F149" s="102"/>
      <c r="H149" s="99"/>
      <c r="I149" s="70"/>
      <c r="J149" s="71" t="str">
        <f t="array" ref="J149">if(Q149 = 1, iferror(index('Kovats n-alkanes'!G$7:G$40,match(H149,'Kovats n-alkanes'!H$7:H$40,1))),iferror(index('Kovats n-alkanes'!I$7:I$40,match(H149,'Kovats n-alkanes'!J$7:J$40,1))))</f>
        <v/>
      </c>
      <c r="K149" s="71" t="str">
        <f t="shared" si="4"/>
        <v/>
      </c>
      <c r="L149" s="72" t="str">
        <f>if(Q149=1,iferror(100*(J149+(H149-vlookup(J149,'Kovats n-alkanes'!G$7:H$40,2,TRUE))/(vlookup(K149,'Kovats n-alkanes'!G$7:H$40,2,TRUE)-vlookup(J149,'Kovats n-alkanes'!G$7:H$40,2,TRUE))),H149),iferror(100*(J149+(H149-vlookup(J149,'Kovats n-alkanes'!I$7:J$40,2,TRUE))/(vlookup(K149,'Kovats n-alkanes'!I$7:J$40,2,TRUE)-vlookup(J149,'Kovats n-alkanes'!I$7:J$40,2,TRUE))),H149))</f>
        <v/>
      </c>
      <c r="M149" s="44" t="str">
        <f t="array" ref="M149">iferror(index('Kovats n-alkanes'!B$7:B$31,match(I149,'Kovats n-alkanes'!C$7:C$31,1)),"")</f>
        <v/>
      </c>
      <c r="N149" s="44" t="str">
        <f t="shared" si="2"/>
        <v/>
      </c>
      <c r="O149" s="44" t="str">
        <f>iferror(100*(M149+(I149-vlookup(M149,'Kovats n-alkanes'!B$7:C$31,2,TRUE))/(vlookup(N149,'Kovats n-alkanes'!B$7:C$31,2,TRUE)-vlookup(M149,'Kovats n-alkanes'!B$7:C$31,2,TRUE))),I149)</f>
        <v/>
      </c>
      <c r="P149" s="48">
        <v>1.0</v>
      </c>
      <c r="Q149" s="48">
        <v>1.0</v>
      </c>
      <c r="R149" s="79"/>
      <c r="S149" s="79"/>
      <c r="T149" s="100"/>
      <c r="U149" s="100"/>
      <c r="V149" s="79"/>
      <c r="W149" s="79"/>
      <c r="X149" s="79"/>
      <c r="Y149" s="79"/>
      <c r="Z149" s="79"/>
      <c r="AA149" s="79"/>
      <c r="AB149" s="79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</row>
    <row r="150">
      <c r="D150" s="101"/>
      <c r="F150" s="102"/>
      <c r="H150" s="99"/>
      <c r="I150" s="70"/>
      <c r="J150" s="71" t="str">
        <f t="array" ref="J150">if(Q150 = 1, iferror(index('Kovats n-alkanes'!G$7:G$40,match(H150,'Kovats n-alkanes'!H$7:H$40,1))),iferror(index('Kovats n-alkanes'!I$7:I$40,match(H150,'Kovats n-alkanes'!J$7:J$40,1))))</f>
        <v/>
      </c>
      <c r="K150" s="71" t="str">
        <f t="shared" si="4"/>
        <v/>
      </c>
      <c r="L150" s="72" t="str">
        <f>if(Q150=1,iferror(100*(J150+(H150-vlookup(J150,'Kovats n-alkanes'!G$7:H$40,2,TRUE))/(vlookup(K150,'Kovats n-alkanes'!G$7:H$40,2,TRUE)-vlookup(J150,'Kovats n-alkanes'!G$7:H$40,2,TRUE))),H150),iferror(100*(J150+(H150-vlookup(J150,'Kovats n-alkanes'!I$7:J$40,2,TRUE))/(vlookup(K150,'Kovats n-alkanes'!I$7:J$40,2,TRUE)-vlookup(J150,'Kovats n-alkanes'!I$7:J$40,2,TRUE))),H150))</f>
        <v/>
      </c>
      <c r="M150" s="44" t="str">
        <f t="array" ref="M150">iferror(index('Kovats n-alkanes'!B$7:B$31,match(I150,'Kovats n-alkanes'!C$7:C$31,1)),"")</f>
        <v/>
      </c>
      <c r="N150" s="44" t="str">
        <f t="shared" si="2"/>
        <v/>
      </c>
      <c r="O150" s="44" t="str">
        <f>iferror(100*(M150+(I150-vlookup(M150,'Kovats n-alkanes'!B$7:C$31,2,TRUE))/(vlookup(N150,'Kovats n-alkanes'!B$7:C$31,2,TRUE)-vlookup(M150,'Kovats n-alkanes'!B$7:C$31,2,TRUE))),I150)</f>
        <v/>
      </c>
      <c r="P150" s="48">
        <v>1.0</v>
      </c>
      <c r="Q150" s="48">
        <v>1.0</v>
      </c>
      <c r="R150" s="79"/>
      <c r="S150" s="79"/>
      <c r="T150" s="100"/>
      <c r="U150" s="100"/>
      <c r="V150" s="79"/>
      <c r="W150" s="79"/>
      <c r="X150" s="79"/>
      <c r="Y150" s="79"/>
      <c r="Z150" s="79"/>
      <c r="AA150" s="79"/>
      <c r="AB150" s="79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</row>
    <row r="151">
      <c r="D151" s="101"/>
      <c r="F151" s="102"/>
      <c r="H151" s="99"/>
      <c r="I151" s="70"/>
      <c r="J151" s="71" t="str">
        <f t="array" ref="J151">if(Q151 = 1, iferror(index('Kovats n-alkanes'!G$7:G$40,match(H151,'Kovats n-alkanes'!H$7:H$40,1))),iferror(index('Kovats n-alkanes'!I$7:I$40,match(H151,'Kovats n-alkanes'!J$7:J$40,1))))</f>
        <v/>
      </c>
      <c r="K151" s="71" t="str">
        <f t="shared" si="4"/>
        <v/>
      </c>
      <c r="L151" s="72" t="str">
        <f>if(Q151=1,iferror(100*(J151+(H151-vlookup(J151,'Kovats n-alkanes'!G$7:H$40,2,TRUE))/(vlookup(K151,'Kovats n-alkanes'!G$7:H$40,2,TRUE)-vlookup(J151,'Kovats n-alkanes'!G$7:H$40,2,TRUE))),H151),iferror(100*(J151+(H151-vlookup(J151,'Kovats n-alkanes'!I$7:J$40,2,TRUE))/(vlookup(K151,'Kovats n-alkanes'!I$7:J$40,2,TRUE)-vlookup(J151,'Kovats n-alkanes'!I$7:J$40,2,TRUE))),H151))</f>
        <v/>
      </c>
      <c r="M151" s="44" t="str">
        <f t="array" ref="M151">iferror(index('Kovats n-alkanes'!B$7:B$31,match(I151,'Kovats n-alkanes'!C$7:C$31,1)),"")</f>
        <v/>
      </c>
      <c r="N151" s="44" t="str">
        <f t="shared" si="2"/>
        <v/>
      </c>
      <c r="O151" s="44" t="str">
        <f>iferror(100*(M151+(I151-vlookup(M151,'Kovats n-alkanes'!B$7:C$31,2,TRUE))/(vlookup(N151,'Kovats n-alkanes'!B$7:C$31,2,TRUE)-vlookup(M151,'Kovats n-alkanes'!B$7:C$31,2,TRUE))),I151)</f>
        <v/>
      </c>
      <c r="P151" s="48">
        <v>1.0</v>
      </c>
      <c r="Q151" s="48">
        <v>1.0</v>
      </c>
      <c r="R151" s="79"/>
      <c r="S151" s="79"/>
      <c r="T151" s="100"/>
      <c r="U151" s="100"/>
      <c r="V151" s="79"/>
      <c r="W151" s="79"/>
      <c r="X151" s="79"/>
      <c r="Y151" s="79"/>
      <c r="Z151" s="79"/>
      <c r="AA151" s="79"/>
      <c r="AB151" s="79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</row>
    <row r="152">
      <c r="D152" s="101"/>
      <c r="F152" s="102"/>
      <c r="H152" s="99"/>
      <c r="I152" s="70"/>
      <c r="J152" s="71" t="str">
        <f t="array" ref="J152">if(Q152 = 1, iferror(index('Kovats n-alkanes'!G$7:G$40,match(H152,'Kovats n-alkanes'!H$7:H$40,1))),iferror(index('Kovats n-alkanes'!I$7:I$40,match(H152,'Kovats n-alkanes'!J$7:J$40,1))))</f>
        <v/>
      </c>
      <c r="K152" s="71" t="str">
        <f t="shared" si="4"/>
        <v/>
      </c>
      <c r="L152" s="72" t="str">
        <f>if(Q152=1,iferror(100*(J152+(H152-vlookup(J152,'Kovats n-alkanes'!G$7:H$40,2,TRUE))/(vlookup(K152,'Kovats n-alkanes'!G$7:H$40,2,TRUE)-vlookup(J152,'Kovats n-alkanes'!G$7:H$40,2,TRUE))),H152),iferror(100*(J152+(H152-vlookup(J152,'Kovats n-alkanes'!I$7:J$40,2,TRUE))/(vlookup(K152,'Kovats n-alkanes'!I$7:J$40,2,TRUE)-vlookup(J152,'Kovats n-alkanes'!I$7:J$40,2,TRUE))),H152))</f>
        <v/>
      </c>
      <c r="M152" s="44" t="str">
        <f t="array" ref="M152">iferror(index('Kovats n-alkanes'!B$7:B$31,match(I152,'Kovats n-alkanes'!C$7:C$31,1)),"")</f>
        <v/>
      </c>
      <c r="N152" s="44" t="str">
        <f t="shared" si="2"/>
        <v/>
      </c>
      <c r="O152" s="44" t="str">
        <f>iferror(100*(M152+(I152-vlookup(M152,'Kovats n-alkanes'!B$7:C$31,2,TRUE))/(vlookup(N152,'Kovats n-alkanes'!B$7:C$31,2,TRUE)-vlookup(M152,'Kovats n-alkanes'!B$7:C$31,2,TRUE))),I152)</f>
        <v/>
      </c>
      <c r="P152" s="48">
        <v>1.0</v>
      </c>
      <c r="Q152" s="48">
        <v>1.0</v>
      </c>
      <c r="R152" s="79"/>
      <c r="S152" s="79"/>
      <c r="T152" s="100"/>
      <c r="U152" s="100"/>
      <c r="V152" s="79"/>
      <c r="W152" s="79"/>
      <c r="X152" s="79"/>
      <c r="Y152" s="79"/>
      <c r="Z152" s="79"/>
      <c r="AA152" s="79"/>
      <c r="AB152" s="79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</row>
    <row r="153">
      <c r="D153" s="101"/>
      <c r="F153" s="102"/>
      <c r="H153" s="99"/>
      <c r="I153" s="70"/>
      <c r="J153" s="71" t="str">
        <f t="array" ref="J153">if(Q153 = 1, iferror(index('Kovats n-alkanes'!G$7:G$40,match(H153,'Kovats n-alkanes'!H$7:H$40,1))),iferror(index('Kovats n-alkanes'!I$7:I$40,match(H153,'Kovats n-alkanes'!J$7:J$40,1))))</f>
        <v/>
      </c>
      <c r="K153" s="71" t="str">
        <f t="shared" si="4"/>
        <v/>
      </c>
      <c r="L153" s="72" t="str">
        <f>if(Q153=1,iferror(100*(J153+(H153-vlookup(J153,'Kovats n-alkanes'!G$7:H$40,2,TRUE))/(vlookup(K153,'Kovats n-alkanes'!G$7:H$40,2,TRUE)-vlookup(J153,'Kovats n-alkanes'!G$7:H$40,2,TRUE))),H153),iferror(100*(J153+(H153-vlookup(J153,'Kovats n-alkanes'!I$7:J$40,2,TRUE))/(vlookup(K153,'Kovats n-alkanes'!I$7:J$40,2,TRUE)-vlookup(J153,'Kovats n-alkanes'!I$7:J$40,2,TRUE))),H153))</f>
        <v/>
      </c>
      <c r="M153" s="44" t="str">
        <f t="array" ref="M153">iferror(index('Kovats n-alkanes'!B$7:B$31,match(I153,'Kovats n-alkanes'!C$7:C$31,1)),"")</f>
        <v/>
      </c>
      <c r="N153" s="44" t="str">
        <f t="shared" si="2"/>
        <v/>
      </c>
      <c r="O153" s="44" t="str">
        <f>iferror(100*(M153+(I153-vlookup(M153,'Kovats n-alkanes'!B$7:C$31,2,TRUE))/(vlookup(N153,'Kovats n-alkanes'!B$7:C$31,2,TRUE)-vlookup(M153,'Kovats n-alkanes'!B$7:C$31,2,TRUE))),I153)</f>
        <v/>
      </c>
      <c r="P153" s="48">
        <v>1.0</v>
      </c>
      <c r="Q153" s="48">
        <v>1.0</v>
      </c>
      <c r="R153" s="79"/>
      <c r="S153" s="79"/>
      <c r="T153" s="100"/>
      <c r="U153" s="100"/>
      <c r="V153" s="79"/>
      <c r="W153" s="79"/>
      <c r="X153" s="79"/>
      <c r="Y153" s="79"/>
      <c r="Z153" s="79"/>
      <c r="AA153" s="79"/>
      <c r="AB153" s="79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</row>
    <row r="154">
      <c r="D154" s="101"/>
      <c r="F154" s="102"/>
      <c r="H154" s="99"/>
      <c r="I154" s="70"/>
      <c r="J154" s="71" t="str">
        <f t="array" ref="J154">if(Q154 = 1, iferror(index('Kovats n-alkanes'!G$7:G$40,match(H154,'Kovats n-alkanes'!H$7:H$40,1))),iferror(index('Kovats n-alkanes'!I$7:I$40,match(H154,'Kovats n-alkanes'!J$7:J$40,1))))</f>
        <v/>
      </c>
      <c r="K154" s="71" t="str">
        <f t="shared" si="4"/>
        <v/>
      </c>
      <c r="L154" s="72" t="str">
        <f>if(Q154=1,iferror(100*(J154+(H154-vlookup(J154,'Kovats n-alkanes'!G$7:H$40,2,TRUE))/(vlookup(K154,'Kovats n-alkanes'!G$7:H$40,2,TRUE)-vlookup(J154,'Kovats n-alkanes'!G$7:H$40,2,TRUE))),H154),iferror(100*(J154+(H154-vlookup(J154,'Kovats n-alkanes'!I$7:J$40,2,TRUE))/(vlookup(K154,'Kovats n-alkanes'!I$7:J$40,2,TRUE)-vlookup(J154,'Kovats n-alkanes'!I$7:J$40,2,TRUE))),H154))</f>
        <v/>
      </c>
      <c r="M154" s="44" t="str">
        <f t="array" ref="M154">iferror(index('Kovats n-alkanes'!B$7:B$31,match(I154,'Kovats n-alkanes'!C$7:C$31,1)),"")</f>
        <v/>
      </c>
      <c r="N154" s="44" t="str">
        <f t="shared" si="2"/>
        <v/>
      </c>
      <c r="O154" s="44" t="str">
        <f>iferror(100*(M154+(I154-vlookup(M154,'Kovats n-alkanes'!B$7:C$31,2,TRUE))/(vlookup(N154,'Kovats n-alkanes'!B$7:C$31,2,TRUE)-vlookup(M154,'Kovats n-alkanes'!B$7:C$31,2,TRUE))),I154)</f>
        <v/>
      </c>
      <c r="P154" s="48">
        <v>1.0</v>
      </c>
      <c r="Q154" s="48">
        <v>1.0</v>
      </c>
      <c r="R154" s="79"/>
      <c r="S154" s="79"/>
      <c r="T154" s="100"/>
      <c r="U154" s="100"/>
      <c r="V154" s="79"/>
      <c r="W154" s="79"/>
      <c r="X154" s="79"/>
      <c r="Y154" s="79"/>
      <c r="Z154" s="79"/>
      <c r="AA154" s="79"/>
      <c r="AB154" s="79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</row>
    <row r="155">
      <c r="D155" s="101"/>
      <c r="F155" s="102"/>
      <c r="H155" s="99"/>
      <c r="I155" s="70"/>
      <c r="J155" s="71" t="str">
        <f t="array" ref="J155">if(Q155 = 1, iferror(index('Kovats n-alkanes'!G$7:G$40,match(H155,'Kovats n-alkanes'!H$7:H$40,1))),iferror(index('Kovats n-alkanes'!I$7:I$40,match(H155,'Kovats n-alkanes'!J$7:J$40,1))))</f>
        <v/>
      </c>
      <c r="K155" s="71" t="str">
        <f t="shared" si="4"/>
        <v/>
      </c>
      <c r="L155" s="72" t="str">
        <f>if(Q155=1,iferror(100*(J155+(H155-vlookup(J155,'Kovats n-alkanes'!G$7:H$40,2,TRUE))/(vlookup(K155,'Kovats n-alkanes'!G$7:H$40,2,TRUE)-vlookup(J155,'Kovats n-alkanes'!G$7:H$40,2,TRUE))),H155),iferror(100*(J155+(H155-vlookup(J155,'Kovats n-alkanes'!I$7:J$40,2,TRUE))/(vlookup(K155,'Kovats n-alkanes'!I$7:J$40,2,TRUE)-vlookup(J155,'Kovats n-alkanes'!I$7:J$40,2,TRUE))),H155))</f>
        <v/>
      </c>
      <c r="M155" s="44" t="str">
        <f t="array" ref="M155">iferror(index('Kovats n-alkanes'!B$7:B$31,match(I155,'Kovats n-alkanes'!C$7:C$31,1)),"")</f>
        <v/>
      </c>
      <c r="N155" s="44" t="str">
        <f t="shared" si="2"/>
        <v/>
      </c>
      <c r="O155" s="44" t="str">
        <f>iferror(100*(M155+(I155-vlookup(M155,'Kovats n-alkanes'!B$7:C$31,2,TRUE))/(vlookup(N155,'Kovats n-alkanes'!B$7:C$31,2,TRUE)-vlookup(M155,'Kovats n-alkanes'!B$7:C$31,2,TRUE))),I155)</f>
        <v/>
      </c>
      <c r="P155" s="48">
        <v>1.0</v>
      </c>
      <c r="Q155" s="48">
        <v>1.0</v>
      </c>
      <c r="R155" s="79"/>
      <c r="S155" s="79"/>
      <c r="T155" s="100"/>
      <c r="U155" s="100"/>
      <c r="V155" s="79"/>
      <c r="W155" s="79"/>
      <c r="X155" s="79"/>
      <c r="Y155" s="79"/>
      <c r="Z155" s="79"/>
      <c r="AA155" s="79"/>
      <c r="AB155" s="79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</row>
    <row r="156">
      <c r="D156" s="101"/>
      <c r="F156" s="102"/>
      <c r="H156" s="99"/>
      <c r="I156" s="70"/>
      <c r="J156" s="71" t="str">
        <f t="array" ref="J156">if(Q156 = 1, iferror(index('Kovats n-alkanes'!G$7:G$40,match(H156,'Kovats n-alkanes'!H$7:H$40,1))),iferror(index('Kovats n-alkanes'!I$7:I$40,match(H156,'Kovats n-alkanes'!J$7:J$40,1))))</f>
        <v/>
      </c>
      <c r="K156" s="71" t="str">
        <f t="shared" si="4"/>
        <v/>
      </c>
      <c r="L156" s="72" t="str">
        <f>if(Q156=1,iferror(100*(J156+(H156-vlookup(J156,'Kovats n-alkanes'!G$7:H$40,2,TRUE))/(vlookup(K156,'Kovats n-alkanes'!G$7:H$40,2,TRUE)-vlookup(J156,'Kovats n-alkanes'!G$7:H$40,2,TRUE))),H156),iferror(100*(J156+(H156-vlookup(J156,'Kovats n-alkanes'!I$7:J$40,2,TRUE))/(vlookup(K156,'Kovats n-alkanes'!I$7:J$40,2,TRUE)-vlookup(J156,'Kovats n-alkanes'!I$7:J$40,2,TRUE))),H156))</f>
        <v/>
      </c>
      <c r="M156" s="44" t="str">
        <f t="array" ref="M156">iferror(index('Kovats n-alkanes'!B$7:B$31,match(I156,'Kovats n-alkanes'!C$7:C$31,1)),"")</f>
        <v/>
      </c>
      <c r="N156" s="44" t="str">
        <f t="shared" si="2"/>
        <v/>
      </c>
      <c r="O156" s="44" t="str">
        <f>iferror(100*(M156+(I156-vlookup(M156,'Kovats n-alkanes'!B$7:C$31,2,TRUE))/(vlookup(N156,'Kovats n-alkanes'!B$7:C$31,2,TRUE)-vlookup(M156,'Kovats n-alkanes'!B$7:C$31,2,TRUE))),I156)</f>
        <v/>
      </c>
      <c r="P156" s="48">
        <v>1.0</v>
      </c>
      <c r="Q156" s="48">
        <v>1.0</v>
      </c>
      <c r="R156" s="79"/>
      <c r="S156" s="79"/>
      <c r="T156" s="100"/>
      <c r="U156" s="100"/>
      <c r="V156" s="79"/>
      <c r="W156" s="79"/>
      <c r="X156" s="79"/>
      <c r="Y156" s="79"/>
      <c r="Z156" s="79"/>
      <c r="AA156" s="79"/>
      <c r="AB156" s="79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</row>
    <row r="157">
      <c r="D157" s="101"/>
      <c r="F157" s="102"/>
      <c r="H157" s="99"/>
      <c r="I157" s="70"/>
      <c r="J157" s="71" t="str">
        <f t="array" ref="J157">if(Q157 = 1, iferror(index('Kovats n-alkanes'!G$7:G$40,match(H157,'Kovats n-alkanes'!H$7:H$40,1))),iferror(index('Kovats n-alkanes'!I$7:I$40,match(H157,'Kovats n-alkanes'!J$7:J$40,1))))</f>
        <v/>
      </c>
      <c r="K157" s="71" t="str">
        <f t="shared" si="4"/>
        <v/>
      </c>
      <c r="L157" s="72" t="str">
        <f>if(Q157=1,iferror(100*(J157+(H157-vlookup(J157,'Kovats n-alkanes'!G$7:H$40,2,TRUE))/(vlookup(K157,'Kovats n-alkanes'!G$7:H$40,2,TRUE)-vlookup(J157,'Kovats n-alkanes'!G$7:H$40,2,TRUE))),H157),iferror(100*(J157+(H157-vlookup(J157,'Kovats n-alkanes'!I$7:J$40,2,TRUE))/(vlookup(K157,'Kovats n-alkanes'!I$7:J$40,2,TRUE)-vlookup(J157,'Kovats n-alkanes'!I$7:J$40,2,TRUE))),H157))</f>
        <v/>
      </c>
      <c r="M157" s="44" t="str">
        <f t="array" ref="M157">iferror(index('Kovats n-alkanes'!B$7:B$31,match(I157,'Kovats n-alkanes'!C$7:C$31,1)),"")</f>
        <v/>
      </c>
      <c r="N157" s="44" t="str">
        <f t="shared" si="2"/>
        <v/>
      </c>
      <c r="O157" s="44" t="str">
        <f>iferror(100*(M157+(I157-vlookup(M157,'Kovats n-alkanes'!B$7:C$31,2,TRUE))/(vlookup(N157,'Kovats n-alkanes'!B$7:C$31,2,TRUE)-vlookup(M157,'Kovats n-alkanes'!B$7:C$31,2,TRUE))),I157)</f>
        <v/>
      </c>
      <c r="P157" s="48">
        <v>1.0</v>
      </c>
      <c r="Q157" s="48">
        <v>1.0</v>
      </c>
      <c r="R157" s="79"/>
      <c r="S157" s="79"/>
      <c r="T157" s="100"/>
      <c r="U157" s="100"/>
      <c r="V157" s="79"/>
      <c r="W157" s="79"/>
      <c r="X157" s="79"/>
      <c r="Y157" s="79"/>
      <c r="Z157" s="79"/>
      <c r="AA157" s="79"/>
      <c r="AB157" s="79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</row>
    <row r="158">
      <c r="D158" s="101"/>
      <c r="F158" s="102"/>
      <c r="H158" s="99"/>
      <c r="I158" s="70"/>
      <c r="J158" s="71" t="str">
        <f t="array" ref="J158">if(Q158 = 1, iferror(index('Kovats n-alkanes'!G$7:G$40,match(H158,'Kovats n-alkanes'!H$7:H$40,1))),iferror(index('Kovats n-alkanes'!I$7:I$40,match(H158,'Kovats n-alkanes'!J$7:J$40,1))))</f>
        <v/>
      </c>
      <c r="K158" s="71" t="str">
        <f t="shared" si="4"/>
        <v/>
      </c>
      <c r="L158" s="72" t="str">
        <f>if(Q158=1,iferror(100*(J158+(H158-vlookup(J158,'Kovats n-alkanes'!G$7:H$40,2,TRUE))/(vlookup(K158,'Kovats n-alkanes'!G$7:H$40,2,TRUE)-vlookup(J158,'Kovats n-alkanes'!G$7:H$40,2,TRUE))),H158),iferror(100*(J158+(H158-vlookup(J158,'Kovats n-alkanes'!I$7:J$40,2,TRUE))/(vlookup(K158,'Kovats n-alkanes'!I$7:J$40,2,TRUE)-vlookup(J158,'Kovats n-alkanes'!I$7:J$40,2,TRUE))),H158))</f>
        <v/>
      </c>
      <c r="M158" s="44" t="str">
        <f t="array" ref="M158">iferror(index('Kovats n-alkanes'!B$7:B$31,match(I158,'Kovats n-alkanes'!C$7:C$31,1)),"")</f>
        <v/>
      </c>
      <c r="N158" s="44" t="str">
        <f t="shared" si="2"/>
        <v/>
      </c>
      <c r="O158" s="44" t="str">
        <f>iferror(100*(M158+(I158-vlookup(M158,'Kovats n-alkanes'!B$7:C$31,2,TRUE))/(vlookup(N158,'Kovats n-alkanes'!B$7:C$31,2,TRUE)-vlookup(M158,'Kovats n-alkanes'!B$7:C$31,2,TRUE))),I158)</f>
        <v/>
      </c>
      <c r="P158" s="48">
        <v>1.0</v>
      </c>
      <c r="Q158" s="48">
        <v>1.0</v>
      </c>
      <c r="R158" s="79"/>
      <c r="S158" s="79"/>
      <c r="T158" s="100"/>
      <c r="U158" s="100"/>
      <c r="V158" s="79"/>
      <c r="W158" s="79"/>
      <c r="X158" s="79"/>
      <c r="Y158" s="79"/>
      <c r="Z158" s="79"/>
      <c r="AA158" s="79"/>
      <c r="AB158" s="79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</row>
    <row r="159">
      <c r="D159" s="101"/>
      <c r="F159" s="102"/>
      <c r="H159" s="99"/>
      <c r="I159" s="70"/>
      <c r="J159" s="71" t="str">
        <f t="array" ref="J159">if(Q159 = 1, iferror(index('Kovats n-alkanes'!G$7:G$40,match(H159,'Kovats n-alkanes'!H$7:H$40,1))),iferror(index('Kovats n-alkanes'!I$7:I$40,match(H159,'Kovats n-alkanes'!J$7:J$40,1))))</f>
        <v/>
      </c>
      <c r="K159" s="71" t="str">
        <f t="shared" si="4"/>
        <v/>
      </c>
      <c r="L159" s="72" t="str">
        <f>if(Q159=1,iferror(100*(J159+(H159-vlookup(J159,'Kovats n-alkanes'!G$7:H$40,2,TRUE))/(vlookup(K159,'Kovats n-alkanes'!G$7:H$40,2,TRUE)-vlookup(J159,'Kovats n-alkanes'!G$7:H$40,2,TRUE))),H159),iferror(100*(J159+(H159-vlookup(J159,'Kovats n-alkanes'!I$7:J$40,2,TRUE))/(vlookup(K159,'Kovats n-alkanes'!I$7:J$40,2,TRUE)-vlookup(J159,'Kovats n-alkanes'!I$7:J$40,2,TRUE))),H159))</f>
        <v/>
      </c>
      <c r="M159" s="44" t="str">
        <f t="array" ref="M159">iferror(index('Kovats n-alkanes'!B$7:B$31,match(I159,'Kovats n-alkanes'!C$7:C$31,1)),"")</f>
        <v/>
      </c>
      <c r="N159" s="44" t="str">
        <f t="shared" si="2"/>
        <v/>
      </c>
      <c r="O159" s="44" t="str">
        <f>iferror(100*(M159+(I159-vlookup(M159,'Kovats n-alkanes'!B$7:C$31,2,TRUE))/(vlookup(N159,'Kovats n-alkanes'!B$7:C$31,2,TRUE)-vlookup(M159,'Kovats n-alkanes'!B$7:C$31,2,TRUE))),I159)</f>
        <v/>
      </c>
      <c r="P159" s="48">
        <v>1.0</v>
      </c>
      <c r="Q159" s="48">
        <v>1.0</v>
      </c>
      <c r="R159" s="79"/>
      <c r="S159" s="79"/>
      <c r="T159" s="100"/>
      <c r="U159" s="100"/>
      <c r="V159" s="79"/>
      <c r="W159" s="79"/>
      <c r="X159" s="79"/>
      <c r="Y159" s="79"/>
      <c r="Z159" s="79"/>
      <c r="AA159" s="79"/>
      <c r="AB159" s="79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</row>
    <row r="160">
      <c r="D160" s="101"/>
      <c r="F160" s="102"/>
      <c r="H160" s="99"/>
      <c r="I160" s="70"/>
      <c r="J160" s="71" t="str">
        <f t="array" ref="J160">if(Q160 = 1, iferror(index('Kovats n-alkanes'!G$7:G$40,match(H160,'Kovats n-alkanes'!H$7:H$40,1))),iferror(index('Kovats n-alkanes'!I$7:I$40,match(H160,'Kovats n-alkanes'!J$7:J$40,1))))</f>
        <v/>
      </c>
      <c r="K160" s="71" t="str">
        <f t="shared" si="4"/>
        <v/>
      </c>
      <c r="L160" s="72" t="str">
        <f>if(Q160=1,iferror(100*(J160+(H160-vlookup(J160,'Kovats n-alkanes'!G$7:H$40,2,TRUE))/(vlookup(K160,'Kovats n-alkanes'!G$7:H$40,2,TRUE)-vlookup(J160,'Kovats n-alkanes'!G$7:H$40,2,TRUE))),H160),iferror(100*(J160+(H160-vlookup(J160,'Kovats n-alkanes'!I$7:J$40,2,TRUE))/(vlookup(K160,'Kovats n-alkanes'!I$7:J$40,2,TRUE)-vlookup(J160,'Kovats n-alkanes'!I$7:J$40,2,TRUE))),H160))</f>
        <v/>
      </c>
      <c r="M160" s="44" t="str">
        <f t="array" ref="M160">iferror(index('Kovats n-alkanes'!B$7:B$31,match(I160,'Kovats n-alkanes'!C$7:C$31,1)),"")</f>
        <v/>
      </c>
      <c r="N160" s="44" t="str">
        <f t="shared" si="2"/>
        <v/>
      </c>
      <c r="O160" s="44" t="str">
        <f>iferror(100*(M160+(I160-vlookup(M160,'Kovats n-alkanes'!B$7:C$31,2,TRUE))/(vlookup(N160,'Kovats n-alkanes'!B$7:C$31,2,TRUE)-vlookup(M160,'Kovats n-alkanes'!B$7:C$31,2,TRUE))),I160)</f>
        <v/>
      </c>
      <c r="P160" s="48">
        <v>1.0</v>
      </c>
      <c r="Q160" s="48">
        <v>1.0</v>
      </c>
      <c r="R160" s="79"/>
      <c r="S160" s="79"/>
      <c r="T160" s="100"/>
      <c r="U160" s="100"/>
      <c r="V160" s="79"/>
      <c r="W160" s="79"/>
      <c r="X160" s="79"/>
      <c r="Y160" s="79"/>
      <c r="Z160" s="79"/>
      <c r="AA160" s="79"/>
      <c r="AB160" s="79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</row>
    <row r="161">
      <c r="D161" s="101"/>
      <c r="F161" s="102"/>
      <c r="H161" s="99"/>
      <c r="I161" s="70"/>
      <c r="J161" s="71" t="str">
        <f t="array" ref="J161">if(Q161 = 1, iferror(index('Kovats n-alkanes'!G$7:G$40,match(H161,'Kovats n-alkanes'!H$7:H$40,1))),iferror(index('Kovats n-alkanes'!I$7:I$40,match(H161,'Kovats n-alkanes'!J$7:J$40,1))))</f>
        <v/>
      </c>
      <c r="K161" s="71" t="str">
        <f t="shared" si="4"/>
        <v/>
      </c>
      <c r="L161" s="72" t="str">
        <f>if(Q161=1,iferror(100*(J161+(H161-vlookup(J161,'Kovats n-alkanes'!G$7:H$40,2,TRUE))/(vlookup(K161,'Kovats n-alkanes'!G$7:H$40,2,TRUE)-vlookup(J161,'Kovats n-alkanes'!G$7:H$40,2,TRUE))),H161),iferror(100*(J161+(H161-vlookup(J161,'Kovats n-alkanes'!I$7:J$40,2,TRUE))/(vlookup(K161,'Kovats n-alkanes'!I$7:J$40,2,TRUE)-vlookup(J161,'Kovats n-alkanes'!I$7:J$40,2,TRUE))),H161))</f>
        <v/>
      </c>
      <c r="M161" s="44" t="str">
        <f t="array" ref="M161">iferror(index('Kovats n-alkanes'!B$7:B$31,match(I161,'Kovats n-alkanes'!C$7:C$31,1)),"")</f>
        <v/>
      </c>
      <c r="N161" s="44" t="str">
        <f t="shared" si="2"/>
        <v/>
      </c>
      <c r="O161" s="44" t="str">
        <f>iferror(100*(M161+(I161-vlookup(M161,'Kovats n-alkanes'!B$7:C$31,2,TRUE))/(vlookup(N161,'Kovats n-alkanes'!B$7:C$31,2,TRUE)-vlookup(M161,'Kovats n-alkanes'!B$7:C$31,2,TRUE))),I161)</f>
        <v/>
      </c>
      <c r="P161" s="48">
        <v>1.0</v>
      </c>
      <c r="Q161" s="48">
        <v>1.0</v>
      </c>
      <c r="R161" s="79"/>
      <c r="S161" s="79"/>
      <c r="T161" s="100"/>
      <c r="U161" s="100"/>
      <c r="V161" s="79"/>
      <c r="W161" s="79"/>
      <c r="X161" s="79"/>
      <c r="Y161" s="79"/>
      <c r="Z161" s="79"/>
      <c r="AA161" s="79"/>
      <c r="AB161" s="79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</row>
    <row r="162">
      <c r="D162" s="101"/>
      <c r="F162" s="102"/>
      <c r="H162" s="99"/>
      <c r="I162" s="70"/>
      <c r="J162" s="71" t="str">
        <f t="array" ref="J162">if(Q162 = 1, iferror(index('Kovats n-alkanes'!G$7:G$40,match(H162,'Kovats n-alkanes'!H$7:H$40,1))),iferror(index('Kovats n-alkanes'!I$7:I$40,match(H162,'Kovats n-alkanes'!J$7:J$40,1))))</f>
        <v/>
      </c>
      <c r="K162" s="71" t="str">
        <f t="shared" si="4"/>
        <v/>
      </c>
      <c r="L162" s="72" t="str">
        <f>if(Q162=1,iferror(100*(J162+(H162-vlookup(J162,'Kovats n-alkanes'!G$7:H$40,2,TRUE))/(vlookup(K162,'Kovats n-alkanes'!G$7:H$40,2,TRUE)-vlookup(J162,'Kovats n-alkanes'!G$7:H$40,2,TRUE))),H162),iferror(100*(J162+(H162-vlookup(J162,'Kovats n-alkanes'!I$7:J$40,2,TRUE))/(vlookup(K162,'Kovats n-alkanes'!I$7:J$40,2,TRUE)-vlookup(J162,'Kovats n-alkanes'!I$7:J$40,2,TRUE))),H162))</f>
        <v/>
      </c>
      <c r="M162" s="44" t="str">
        <f t="array" ref="M162">iferror(index('Kovats n-alkanes'!B$7:B$31,match(I162,'Kovats n-alkanes'!C$7:C$31,1)),"")</f>
        <v/>
      </c>
      <c r="N162" s="44" t="str">
        <f t="shared" si="2"/>
        <v/>
      </c>
      <c r="O162" s="44" t="str">
        <f>iferror(100*(M162+(I162-vlookup(M162,'Kovats n-alkanes'!B$7:C$31,2,TRUE))/(vlookup(N162,'Kovats n-alkanes'!B$7:C$31,2,TRUE)-vlookup(M162,'Kovats n-alkanes'!B$7:C$31,2,TRUE))),I162)</f>
        <v/>
      </c>
      <c r="P162" s="48">
        <v>1.0</v>
      </c>
      <c r="Q162" s="48">
        <v>1.0</v>
      </c>
      <c r="R162" s="79"/>
      <c r="S162" s="79"/>
      <c r="T162" s="100"/>
      <c r="U162" s="100"/>
      <c r="V162" s="79"/>
      <c r="W162" s="79"/>
      <c r="X162" s="79"/>
      <c r="Y162" s="79"/>
      <c r="Z162" s="79"/>
      <c r="AA162" s="79"/>
      <c r="AB162" s="79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</row>
    <row r="163">
      <c r="D163" s="101"/>
      <c r="F163" s="102"/>
      <c r="H163" s="99"/>
      <c r="I163" s="70"/>
      <c r="J163" s="71" t="str">
        <f t="array" ref="J163">if(Q163 = 1, iferror(index('Kovats n-alkanes'!G$7:G$40,match(H163,'Kovats n-alkanes'!H$7:H$40,1))),iferror(index('Kovats n-alkanes'!I$7:I$40,match(H163,'Kovats n-alkanes'!J$7:J$40,1))))</f>
        <v/>
      </c>
      <c r="K163" s="71" t="str">
        <f t="shared" si="4"/>
        <v/>
      </c>
      <c r="L163" s="72" t="str">
        <f>if(Q163=1,iferror(100*(J163+(H163-vlookup(J163,'Kovats n-alkanes'!G$7:H$40,2,TRUE))/(vlookup(K163,'Kovats n-alkanes'!G$7:H$40,2,TRUE)-vlookup(J163,'Kovats n-alkanes'!G$7:H$40,2,TRUE))),H163),iferror(100*(J163+(H163-vlookup(J163,'Kovats n-alkanes'!I$7:J$40,2,TRUE))/(vlookup(K163,'Kovats n-alkanes'!I$7:J$40,2,TRUE)-vlookup(J163,'Kovats n-alkanes'!I$7:J$40,2,TRUE))),H163))</f>
        <v/>
      </c>
      <c r="M163" s="44" t="str">
        <f t="array" ref="M163">iferror(index('Kovats n-alkanes'!B$7:B$31,match(I163,'Kovats n-alkanes'!C$7:C$31,1)),"")</f>
        <v/>
      </c>
      <c r="N163" s="44" t="str">
        <f t="shared" si="2"/>
        <v/>
      </c>
      <c r="O163" s="44" t="str">
        <f>iferror(100*(M163+(I163-vlookup(M163,'Kovats n-alkanes'!B$7:C$31,2,TRUE))/(vlookup(N163,'Kovats n-alkanes'!B$7:C$31,2,TRUE)-vlookup(M163,'Kovats n-alkanes'!B$7:C$31,2,TRUE))),I163)</f>
        <v/>
      </c>
      <c r="P163" s="48">
        <v>1.0</v>
      </c>
      <c r="Q163" s="48">
        <v>1.0</v>
      </c>
      <c r="R163" s="79"/>
      <c r="S163" s="79"/>
      <c r="T163" s="100"/>
      <c r="U163" s="100"/>
      <c r="V163" s="79"/>
      <c r="W163" s="79"/>
      <c r="X163" s="79"/>
      <c r="Y163" s="79"/>
      <c r="Z163" s="79"/>
      <c r="AA163" s="79"/>
      <c r="AB163" s="79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</row>
    <row r="164">
      <c r="D164" s="101"/>
      <c r="F164" s="102"/>
      <c r="H164" s="99"/>
      <c r="I164" s="70"/>
      <c r="J164" s="71" t="str">
        <f t="array" ref="J164">if(Q164 = 1, iferror(index('Kovats n-alkanes'!G$7:G$40,match(H164,'Kovats n-alkanes'!H$7:H$40,1))),iferror(index('Kovats n-alkanes'!I$7:I$40,match(H164,'Kovats n-alkanes'!J$7:J$40,1))))</f>
        <v/>
      </c>
      <c r="K164" s="71" t="str">
        <f t="shared" si="4"/>
        <v/>
      </c>
      <c r="L164" s="72" t="str">
        <f>if(Q164=1,iferror(100*(J164+(H164-vlookup(J164,'Kovats n-alkanes'!G$7:H$40,2,TRUE))/(vlookup(K164,'Kovats n-alkanes'!G$7:H$40,2,TRUE)-vlookup(J164,'Kovats n-alkanes'!G$7:H$40,2,TRUE))),H164),iferror(100*(J164+(H164-vlookup(J164,'Kovats n-alkanes'!I$7:J$40,2,TRUE))/(vlookup(K164,'Kovats n-alkanes'!I$7:J$40,2,TRUE)-vlookup(J164,'Kovats n-alkanes'!I$7:J$40,2,TRUE))),H164))</f>
        <v/>
      </c>
      <c r="M164" s="44" t="str">
        <f t="array" ref="M164">iferror(index('Kovats n-alkanes'!B$7:B$31,match(I164,'Kovats n-alkanes'!C$7:C$31,1)),"")</f>
        <v/>
      </c>
      <c r="N164" s="44" t="str">
        <f t="shared" si="2"/>
        <v/>
      </c>
      <c r="O164" s="44" t="str">
        <f>iferror(100*(M164+(I164-vlookup(M164,'Kovats n-alkanes'!B$7:C$31,2,TRUE))/(vlookup(N164,'Kovats n-alkanes'!B$7:C$31,2,TRUE)-vlookup(M164,'Kovats n-alkanes'!B$7:C$31,2,TRUE))),I164)</f>
        <v/>
      </c>
      <c r="P164" s="48">
        <v>1.0</v>
      </c>
      <c r="Q164" s="48">
        <v>1.0</v>
      </c>
      <c r="R164" s="79"/>
      <c r="S164" s="79"/>
      <c r="T164" s="100"/>
      <c r="U164" s="100"/>
      <c r="V164" s="79"/>
      <c r="W164" s="79"/>
      <c r="X164" s="79"/>
      <c r="Y164" s="79"/>
      <c r="Z164" s="79"/>
      <c r="AA164" s="79"/>
      <c r="AB164" s="79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</row>
    <row r="165">
      <c r="D165" s="101"/>
      <c r="F165" s="102"/>
      <c r="H165" s="105"/>
      <c r="I165" s="46"/>
      <c r="J165" s="44" t="str">
        <f t="array" ref="J165">iferror(index('Kovats n-alkanes'!G$7:G$31,match(H165,'Kovats n-alkanes'!H$7:H$31,1)),"")</f>
        <v/>
      </c>
      <c r="K165" s="44" t="str">
        <f t="shared" si="4"/>
        <v/>
      </c>
      <c r="L165" s="72" t="str">
        <f>iferror(100*(J165+(H165-vlookup(J165,'Kovats n-alkanes'!G$7:H$31,2,TRUE))/(vlookup(K165,'Kovats n-alkanes'!G$7:H$31,2,TRUE)-vlookup(J165,'Kovats n-alkanes'!G$7:H$31,2,TRUE))),H165)</f>
        <v/>
      </c>
      <c r="M165" s="44" t="str">
        <f t="array" ref="M165">iferror(index('Kovats n-alkanes'!B$7:B$31,match(I165,'Kovats n-alkanes'!C$7:C$31,1)),"")</f>
        <v/>
      </c>
      <c r="N165" s="44" t="str">
        <f t="shared" si="2"/>
        <v/>
      </c>
      <c r="O165" s="44" t="str">
        <f>iferror(100*(M165+(I165-vlookup(M165,'Kovats n-alkanes'!B$7:C$31,2,TRUE))/(vlookup(N165,'Kovats n-alkanes'!B$7:C$31,2,TRUE)-vlookup(M165,'Kovats n-alkanes'!B$7:C$31,2,TRUE))),"")</f>
        <v/>
      </c>
      <c r="R165" s="79"/>
      <c r="S165" s="79"/>
      <c r="T165" s="100"/>
      <c r="U165" s="100"/>
      <c r="V165" s="79"/>
      <c r="W165" s="79"/>
      <c r="X165" s="79"/>
      <c r="Y165" s="79"/>
      <c r="Z165" s="79"/>
      <c r="AA165" s="79"/>
      <c r="AB165" s="79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</row>
    <row r="166">
      <c r="D166" s="101"/>
      <c r="F166" s="102"/>
      <c r="H166" s="105"/>
      <c r="I166" s="46"/>
      <c r="J166" s="44" t="str">
        <f t="array" ref="J166">iferror(index('Kovats n-alkanes'!G$7:G$31,match(H166,'Kovats n-alkanes'!H$7:H$31,1)),"")</f>
        <v/>
      </c>
      <c r="K166" s="44" t="str">
        <f t="shared" si="4"/>
        <v/>
      </c>
      <c r="L166" s="72" t="str">
        <f>iferror(100*(J166+(H166-vlookup(J166,'Kovats n-alkanes'!G$7:H$31,2,TRUE))/(vlookup(K166,'Kovats n-alkanes'!G$7:H$31,2,TRUE)-vlookup(J166,'Kovats n-alkanes'!G$7:H$31,2,TRUE))),H166)</f>
        <v/>
      </c>
      <c r="M166" s="44" t="str">
        <f t="array" ref="M166">iferror(index('Kovats n-alkanes'!B$7:B$31,match(I166,'Kovats n-alkanes'!C$7:C$31,1)),"")</f>
        <v/>
      </c>
      <c r="N166" s="44" t="str">
        <f t="shared" si="2"/>
        <v/>
      </c>
      <c r="O166" s="44" t="str">
        <f>iferror(100*(M166+(I166-vlookup(M166,'Kovats n-alkanes'!B$7:C$31,2,TRUE))/(vlookup(N166,'Kovats n-alkanes'!B$7:C$31,2,TRUE)-vlookup(M166,'Kovats n-alkanes'!B$7:C$31,2,TRUE))),"")</f>
        <v/>
      </c>
      <c r="R166" s="79"/>
      <c r="S166" s="79"/>
      <c r="T166" s="100"/>
      <c r="U166" s="100"/>
      <c r="V166" s="79"/>
      <c r="W166" s="79"/>
      <c r="X166" s="79"/>
      <c r="Y166" s="79"/>
      <c r="Z166" s="79"/>
      <c r="AA166" s="79"/>
      <c r="AB166" s="79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</row>
    <row r="167">
      <c r="D167" s="101"/>
      <c r="F167" s="102"/>
      <c r="H167" s="105"/>
      <c r="I167" s="46"/>
      <c r="J167" s="44" t="str">
        <f t="array" ref="J167">iferror(index('Kovats n-alkanes'!G$7:G$31,match(H167,'Kovats n-alkanes'!H$7:H$31,1)),"")</f>
        <v/>
      </c>
      <c r="K167" s="44" t="str">
        <f t="shared" si="4"/>
        <v/>
      </c>
      <c r="L167" s="72" t="str">
        <f>iferror(100*(J167+(H167-vlookup(J167,'Kovats n-alkanes'!G$7:H$31,2,TRUE))/(vlookup(K167,'Kovats n-alkanes'!G$7:H$31,2,TRUE)-vlookup(J167,'Kovats n-alkanes'!G$7:H$31,2,TRUE))),H167)</f>
        <v/>
      </c>
      <c r="M167" s="44" t="str">
        <f t="array" ref="M167">iferror(index('Kovats n-alkanes'!B$7:B$31,match(I167,'Kovats n-alkanes'!C$7:C$31,1)),"")</f>
        <v/>
      </c>
      <c r="N167" s="44" t="str">
        <f t="shared" si="2"/>
        <v/>
      </c>
      <c r="O167" s="44" t="str">
        <f>iferror(100*(M167+(I167-vlookup(M167,'Kovats n-alkanes'!B$7:C$31,2,TRUE))/(vlookup(N167,'Kovats n-alkanes'!B$7:C$31,2,TRUE)-vlookup(M167,'Kovats n-alkanes'!B$7:C$31,2,TRUE))),"")</f>
        <v/>
      </c>
      <c r="R167" s="79"/>
      <c r="S167" s="79"/>
      <c r="T167" s="100"/>
      <c r="U167" s="100"/>
      <c r="V167" s="79"/>
      <c r="W167" s="79"/>
      <c r="X167" s="79"/>
      <c r="Y167" s="79"/>
      <c r="Z167" s="79"/>
      <c r="AA167" s="79"/>
      <c r="AB167" s="79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</row>
    <row r="168">
      <c r="D168" s="101"/>
      <c r="F168" s="102"/>
      <c r="H168" s="105"/>
      <c r="I168" s="46"/>
      <c r="J168" s="44" t="str">
        <f t="array" ref="J168">iferror(index('Kovats n-alkanes'!G$7:G$31,match(H168,'Kovats n-alkanes'!H$7:H$31,1)),"")</f>
        <v/>
      </c>
      <c r="K168" s="44" t="str">
        <f t="shared" si="4"/>
        <v/>
      </c>
      <c r="L168" s="72" t="str">
        <f>iferror(100*(J168+(H168-vlookup(J168,'Kovats n-alkanes'!G$7:H$31,2,TRUE))/(vlookup(K168,'Kovats n-alkanes'!G$7:H$31,2,TRUE)-vlookup(J168,'Kovats n-alkanes'!G$7:H$31,2,TRUE))),H168)</f>
        <v/>
      </c>
      <c r="M168" s="44" t="str">
        <f t="array" ref="M168">iferror(index('Kovats n-alkanes'!B$7:B$31,match(I168,'Kovats n-alkanes'!C$7:C$31,1)),"")</f>
        <v/>
      </c>
      <c r="N168" s="44" t="str">
        <f t="shared" si="2"/>
        <v/>
      </c>
      <c r="O168" s="44" t="str">
        <f>iferror(100*(M168+(I168-vlookup(M168,'Kovats n-alkanes'!B$7:C$31,2,TRUE))/(vlookup(N168,'Kovats n-alkanes'!B$7:C$31,2,TRUE)-vlookup(M168,'Kovats n-alkanes'!B$7:C$31,2,TRUE))),"")</f>
        <v/>
      </c>
      <c r="R168" s="79"/>
      <c r="S168" s="79"/>
      <c r="T168" s="100"/>
      <c r="U168" s="100"/>
      <c r="V168" s="79"/>
      <c r="W168" s="79"/>
      <c r="X168" s="79"/>
      <c r="Y168" s="79"/>
      <c r="Z168" s="79"/>
      <c r="AA168" s="79"/>
      <c r="AB168" s="79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</row>
    <row r="169">
      <c r="D169" s="101"/>
      <c r="F169" s="102"/>
      <c r="H169" s="105"/>
      <c r="I169" s="46"/>
      <c r="J169" s="44" t="str">
        <f t="array" ref="J169">iferror(index('Kovats n-alkanes'!G$7:G$31,match(H169,'Kovats n-alkanes'!H$7:H$31,1)),"")</f>
        <v/>
      </c>
      <c r="K169" s="44" t="str">
        <f t="shared" si="4"/>
        <v/>
      </c>
      <c r="L169" s="72" t="str">
        <f>iferror(100*(J169+(H169-vlookup(J169,'Kovats n-alkanes'!G$7:H$31,2,TRUE))/(vlookup(K169,'Kovats n-alkanes'!G$7:H$31,2,TRUE)-vlookup(J169,'Kovats n-alkanes'!G$7:H$31,2,TRUE))),H169)</f>
        <v/>
      </c>
      <c r="M169" s="44" t="str">
        <f t="array" ref="M169">iferror(index('Kovats n-alkanes'!B$7:B$31,match(I169,'Kovats n-alkanes'!C$7:C$31,1)),"")</f>
        <v/>
      </c>
      <c r="N169" s="44" t="str">
        <f t="shared" si="2"/>
        <v/>
      </c>
      <c r="O169" s="44" t="str">
        <f>iferror(100*(M169+(I169-vlookup(M169,'Kovats n-alkanes'!B$7:C$31,2,TRUE))/(vlookup(N169,'Kovats n-alkanes'!B$7:C$31,2,TRUE)-vlookup(M169,'Kovats n-alkanes'!B$7:C$31,2,TRUE))),"")</f>
        <v/>
      </c>
      <c r="R169" s="79"/>
      <c r="S169" s="79"/>
      <c r="T169" s="100"/>
      <c r="U169" s="100"/>
      <c r="V169" s="79"/>
      <c r="W169" s="79"/>
      <c r="X169" s="79"/>
      <c r="Y169" s="79"/>
      <c r="Z169" s="79"/>
      <c r="AA169" s="79"/>
      <c r="AB169" s="79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</row>
    <row r="170">
      <c r="D170" s="101"/>
      <c r="F170" s="102"/>
      <c r="H170" s="105"/>
      <c r="I170" s="46"/>
      <c r="J170" s="44" t="str">
        <f t="array" ref="J170">iferror(index('Kovats n-alkanes'!G$7:G$31,match(H170,'Kovats n-alkanes'!H$7:H$31,1)),"")</f>
        <v/>
      </c>
      <c r="K170" s="44" t="str">
        <f t="shared" si="4"/>
        <v/>
      </c>
      <c r="L170" s="72" t="str">
        <f>iferror(100*(J170+(H170-vlookup(J170,'Kovats n-alkanes'!G$7:H$31,2,TRUE))/(vlookup(K170,'Kovats n-alkanes'!G$7:H$31,2,TRUE)-vlookup(J170,'Kovats n-alkanes'!G$7:H$31,2,TRUE))),H170)</f>
        <v/>
      </c>
      <c r="M170" s="44" t="str">
        <f t="array" ref="M170">iferror(index('Kovats n-alkanes'!B$7:B$31,match(I170,'Kovats n-alkanes'!C$7:C$31,1)),"")</f>
        <v/>
      </c>
      <c r="N170" s="44" t="str">
        <f t="shared" si="2"/>
        <v/>
      </c>
      <c r="O170" s="44" t="str">
        <f>iferror(100*(M170+(I170-vlookup(M170,'Kovats n-alkanes'!B$7:C$31,2,TRUE))/(vlookup(N170,'Kovats n-alkanes'!B$7:C$31,2,TRUE)-vlookup(M170,'Kovats n-alkanes'!B$7:C$31,2,TRUE))),"")</f>
        <v/>
      </c>
      <c r="R170" s="79"/>
      <c r="S170" s="79"/>
      <c r="T170" s="100"/>
      <c r="U170" s="100"/>
      <c r="V170" s="79"/>
      <c r="W170" s="79"/>
      <c r="X170" s="79"/>
      <c r="Y170" s="79"/>
      <c r="Z170" s="79"/>
      <c r="AA170" s="79"/>
      <c r="AB170" s="79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</row>
    <row r="171">
      <c r="D171" s="101"/>
      <c r="F171" s="102"/>
      <c r="H171" s="105"/>
      <c r="I171" s="46"/>
      <c r="J171" s="44" t="str">
        <f t="array" ref="J171">iferror(index('Kovats n-alkanes'!G$7:G$31,match(H171,'Kovats n-alkanes'!H$7:H$31,1)),"")</f>
        <v/>
      </c>
      <c r="K171" s="44" t="str">
        <f t="shared" si="4"/>
        <v/>
      </c>
      <c r="L171" s="72" t="str">
        <f>iferror(100*(J171+(H171-vlookup(J171,'Kovats n-alkanes'!G$7:H$31,2,TRUE))/(vlookup(K171,'Kovats n-alkanes'!G$7:H$31,2,TRUE)-vlookup(J171,'Kovats n-alkanes'!G$7:H$31,2,TRUE))),H171)</f>
        <v/>
      </c>
      <c r="M171" s="44" t="str">
        <f t="array" ref="M171">iferror(index('Kovats n-alkanes'!B$7:B$31,match(I171,'Kovats n-alkanes'!C$7:C$31,1)),"")</f>
        <v/>
      </c>
      <c r="N171" s="44" t="str">
        <f t="shared" si="2"/>
        <v/>
      </c>
      <c r="O171" s="44" t="str">
        <f>iferror(100*(M171+(I171-vlookup(M171,'Kovats n-alkanes'!B$7:C$31,2,TRUE))/(vlookup(N171,'Kovats n-alkanes'!B$7:C$31,2,TRUE)-vlookup(M171,'Kovats n-alkanes'!B$7:C$31,2,TRUE))),"")</f>
        <v/>
      </c>
      <c r="R171" s="79"/>
      <c r="S171" s="79"/>
      <c r="T171" s="100"/>
      <c r="U171" s="100"/>
      <c r="V171" s="79"/>
      <c r="W171" s="79"/>
      <c r="X171" s="79"/>
      <c r="Y171" s="79"/>
      <c r="Z171" s="79"/>
      <c r="AA171" s="79"/>
      <c r="AB171" s="79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</row>
    <row r="172">
      <c r="D172" s="101"/>
      <c r="F172" s="102"/>
      <c r="H172" s="105"/>
      <c r="I172" s="46"/>
      <c r="J172" s="44" t="str">
        <f t="array" ref="J172">iferror(index('Kovats n-alkanes'!G$7:G$31,match(H172,'Kovats n-alkanes'!H$7:H$31,1)),"")</f>
        <v/>
      </c>
      <c r="K172" s="44" t="str">
        <f t="shared" si="4"/>
        <v/>
      </c>
      <c r="L172" s="72" t="str">
        <f>iferror(100*(J172+(H172-vlookup(J172,'Kovats n-alkanes'!G$7:H$31,2,TRUE))/(vlookup(K172,'Kovats n-alkanes'!G$7:H$31,2,TRUE)-vlookup(J172,'Kovats n-alkanes'!G$7:H$31,2,TRUE))),H172)</f>
        <v/>
      </c>
      <c r="M172" s="44" t="str">
        <f t="array" ref="M172">iferror(index('Kovats n-alkanes'!B$7:B$31,match(I172,'Kovats n-alkanes'!C$7:C$31,1)),"")</f>
        <v/>
      </c>
      <c r="N172" s="44" t="str">
        <f t="shared" si="2"/>
        <v/>
      </c>
      <c r="O172" s="44" t="str">
        <f>iferror(100*(M172+(I172-vlookup(M172,'Kovats n-alkanes'!B$7:C$31,2,TRUE))/(vlookup(N172,'Kovats n-alkanes'!B$7:C$31,2,TRUE)-vlookup(M172,'Kovats n-alkanes'!B$7:C$31,2,TRUE))),"")</f>
        <v/>
      </c>
      <c r="R172" s="79"/>
      <c r="S172" s="79"/>
      <c r="T172" s="100"/>
      <c r="U172" s="100"/>
      <c r="V172" s="79"/>
      <c r="W172" s="79"/>
      <c r="X172" s="79"/>
      <c r="Y172" s="79"/>
      <c r="Z172" s="79"/>
      <c r="AA172" s="79"/>
      <c r="AB172" s="79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</row>
    <row r="173">
      <c r="D173" s="101"/>
      <c r="F173" s="102"/>
      <c r="H173" s="105"/>
      <c r="I173" s="46"/>
      <c r="J173" s="44" t="str">
        <f t="array" ref="J173">iferror(index('Kovats n-alkanes'!G$7:G$31,match(H173,'Kovats n-alkanes'!H$7:H$31,1)),"")</f>
        <v/>
      </c>
      <c r="K173" s="44" t="str">
        <f t="shared" si="4"/>
        <v/>
      </c>
      <c r="L173" s="72" t="str">
        <f>iferror(100*(J173+(H173-vlookup(J173,'Kovats n-alkanes'!G$7:H$31,2,TRUE))/(vlookup(K173,'Kovats n-alkanes'!G$7:H$31,2,TRUE)-vlookup(J173,'Kovats n-alkanes'!G$7:H$31,2,TRUE))),H173)</f>
        <v/>
      </c>
      <c r="M173" s="44" t="str">
        <f t="array" ref="M173">iferror(index('Kovats n-alkanes'!B$7:B$31,match(I173,'Kovats n-alkanes'!C$7:C$31,1)),"")</f>
        <v/>
      </c>
      <c r="N173" s="44" t="str">
        <f t="shared" si="2"/>
        <v/>
      </c>
      <c r="O173" s="44" t="str">
        <f>iferror(100*(M173+(I173-vlookup(M173,'Kovats n-alkanes'!B$7:C$31,2,TRUE))/(vlookup(N173,'Kovats n-alkanes'!B$7:C$31,2,TRUE)-vlookup(M173,'Kovats n-alkanes'!B$7:C$31,2,TRUE))),"")</f>
        <v/>
      </c>
      <c r="R173" s="79"/>
      <c r="S173" s="79"/>
      <c r="T173" s="100"/>
      <c r="U173" s="100"/>
      <c r="V173" s="79"/>
      <c r="W173" s="79"/>
      <c r="X173" s="79"/>
      <c r="Y173" s="79"/>
      <c r="Z173" s="79"/>
      <c r="AA173" s="79"/>
      <c r="AB173" s="79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</row>
    <row r="174">
      <c r="D174" s="101"/>
      <c r="F174" s="102"/>
      <c r="H174" s="105"/>
      <c r="I174" s="46"/>
      <c r="J174" s="44" t="str">
        <f t="array" ref="J174">iferror(index('Kovats n-alkanes'!G$7:G$31,match(H174,'Kovats n-alkanes'!H$7:H$31,1)),"")</f>
        <v/>
      </c>
      <c r="K174" s="44" t="str">
        <f t="shared" si="4"/>
        <v/>
      </c>
      <c r="L174" s="72" t="str">
        <f>iferror(100*(J174+(H174-vlookup(J174,'Kovats n-alkanes'!G$7:H$31,2,TRUE))/(vlookup(K174,'Kovats n-alkanes'!G$7:H$31,2,TRUE)-vlookup(J174,'Kovats n-alkanes'!G$7:H$31,2,TRUE))),H174)</f>
        <v/>
      </c>
      <c r="M174" s="44" t="str">
        <f t="array" ref="M174">iferror(index('Kovats n-alkanes'!B$7:B$31,match(I174,'Kovats n-alkanes'!C$7:C$31,1)),"")</f>
        <v/>
      </c>
      <c r="N174" s="44" t="str">
        <f t="shared" si="2"/>
        <v/>
      </c>
      <c r="O174" s="44" t="str">
        <f>iferror(100*(M174+(I174-vlookup(M174,'Kovats n-alkanes'!B$7:C$31,2,TRUE))/(vlookup(N174,'Kovats n-alkanes'!B$7:C$31,2,TRUE)-vlookup(M174,'Kovats n-alkanes'!B$7:C$31,2,TRUE))),"")</f>
        <v/>
      </c>
      <c r="R174" s="79"/>
      <c r="S174" s="79"/>
      <c r="T174" s="100"/>
      <c r="U174" s="100"/>
      <c r="V174" s="79"/>
      <c r="W174" s="79"/>
      <c r="X174" s="79"/>
      <c r="Y174" s="79"/>
      <c r="Z174" s="79"/>
      <c r="AA174" s="79"/>
      <c r="AB174" s="79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</row>
    <row r="175">
      <c r="D175" s="101"/>
      <c r="F175" s="102"/>
      <c r="H175" s="105"/>
      <c r="I175" s="46"/>
      <c r="J175" s="44" t="str">
        <f t="array" ref="J175">iferror(index('Kovats n-alkanes'!G$7:G$31,match(H175,'Kovats n-alkanes'!H$7:H$31,1)),"")</f>
        <v/>
      </c>
      <c r="K175" s="44" t="str">
        <f t="shared" si="4"/>
        <v/>
      </c>
      <c r="L175" s="72" t="str">
        <f>iferror(100*(J175+(H175-vlookup(J175,'Kovats n-alkanes'!G$7:H$31,2,TRUE))/(vlookup(K175,'Kovats n-alkanes'!G$7:H$31,2,TRUE)-vlookup(J175,'Kovats n-alkanes'!G$7:H$31,2,TRUE))),H175)</f>
        <v/>
      </c>
      <c r="M175" s="44" t="str">
        <f t="array" ref="M175">iferror(index('Kovats n-alkanes'!B$7:B$31,match(I175,'Kovats n-alkanes'!C$7:C$31,1)),"")</f>
        <v/>
      </c>
      <c r="N175" s="44" t="str">
        <f t="shared" si="2"/>
        <v/>
      </c>
      <c r="O175" s="44" t="str">
        <f>iferror(100*(M175+(I175-vlookup(M175,'Kovats n-alkanes'!B$7:C$31,2,TRUE))/(vlookup(N175,'Kovats n-alkanes'!B$7:C$31,2,TRUE)-vlookup(M175,'Kovats n-alkanes'!B$7:C$31,2,TRUE))),"")</f>
        <v/>
      </c>
      <c r="R175" s="79"/>
      <c r="S175" s="79"/>
      <c r="T175" s="100"/>
      <c r="U175" s="100"/>
      <c r="V175" s="79"/>
      <c r="W175" s="79"/>
      <c r="X175" s="79"/>
      <c r="Y175" s="79"/>
      <c r="Z175" s="79"/>
      <c r="AA175" s="79"/>
      <c r="AB175" s="79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</row>
    <row r="176">
      <c r="D176" s="101"/>
      <c r="F176" s="102"/>
      <c r="H176" s="105"/>
      <c r="I176" s="46"/>
      <c r="J176" s="44" t="str">
        <f t="array" ref="J176">iferror(index('Kovats n-alkanes'!G$7:G$31,match(H176,'Kovats n-alkanes'!H$7:H$31,1)),"")</f>
        <v/>
      </c>
      <c r="K176" s="44" t="str">
        <f t="shared" si="4"/>
        <v/>
      </c>
      <c r="L176" s="72" t="str">
        <f>iferror(100*(J176+(H176-vlookup(J176,'Kovats n-alkanes'!G$7:H$31,2,TRUE))/(vlookup(K176,'Kovats n-alkanes'!G$7:H$31,2,TRUE)-vlookup(J176,'Kovats n-alkanes'!G$7:H$31,2,TRUE))),H176)</f>
        <v/>
      </c>
      <c r="M176" s="44" t="str">
        <f t="array" ref="M176">iferror(index('Kovats n-alkanes'!B$7:B$31,match(I176,'Kovats n-alkanes'!C$7:C$31,1)),"")</f>
        <v/>
      </c>
      <c r="N176" s="44" t="str">
        <f t="shared" si="2"/>
        <v/>
      </c>
      <c r="O176" s="44" t="str">
        <f>iferror(100*(M176+(I176-vlookup(M176,'Kovats n-alkanes'!B$7:C$31,2,TRUE))/(vlookup(N176,'Kovats n-alkanes'!B$7:C$31,2,TRUE)-vlookup(M176,'Kovats n-alkanes'!B$7:C$31,2,TRUE))),"")</f>
        <v/>
      </c>
      <c r="R176" s="79"/>
      <c r="S176" s="79"/>
      <c r="T176" s="100"/>
      <c r="U176" s="100"/>
      <c r="V176" s="79"/>
      <c r="W176" s="79"/>
      <c r="X176" s="79"/>
      <c r="Y176" s="79"/>
      <c r="Z176" s="79"/>
      <c r="AA176" s="79"/>
      <c r="AB176" s="79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</row>
    <row r="177">
      <c r="D177" s="101"/>
      <c r="F177" s="102"/>
      <c r="H177" s="105"/>
      <c r="I177" s="46"/>
      <c r="J177" s="44" t="str">
        <f t="array" ref="J177">iferror(index('Kovats n-alkanes'!G$7:G$31,match(H177,'Kovats n-alkanes'!H$7:H$31,1)),"")</f>
        <v/>
      </c>
      <c r="K177" s="44" t="str">
        <f t="shared" si="4"/>
        <v/>
      </c>
      <c r="L177" s="72" t="str">
        <f>iferror(100*(J177+(H177-vlookup(J177,'Kovats n-alkanes'!G$7:H$31,2,TRUE))/(vlookup(K177,'Kovats n-alkanes'!G$7:H$31,2,TRUE)-vlookup(J177,'Kovats n-alkanes'!G$7:H$31,2,TRUE))),H177)</f>
        <v/>
      </c>
      <c r="M177" s="44" t="str">
        <f t="array" ref="M177">iferror(index('Kovats n-alkanes'!B$7:B$31,match(I177,'Kovats n-alkanes'!C$7:C$31,1)),"")</f>
        <v/>
      </c>
      <c r="N177" s="44" t="str">
        <f t="shared" si="2"/>
        <v/>
      </c>
      <c r="O177" s="44" t="str">
        <f>iferror(100*(M177+(I177-vlookup(M177,'Kovats n-alkanes'!B$7:C$31,2,TRUE))/(vlookup(N177,'Kovats n-alkanes'!B$7:C$31,2,TRUE)-vlookup(M177,'Kovats n-alkanes'!B$7:C$31,2,TRUE))),"")</f>
        <v/>
      </c>
      <c r="R177" s="79"/>
      <c r="S177" s="79"/>
      <c r="T177" s="100"/>
      <c r="U177" s="100"/>
      <c r="V177" s="79"/>
      <c r="W177" s="79"/>
      <c r="X177" s="79"/>
      <c r="Y177" s="79"/>
      <c r="Z177" s="79"/>
      <c r="AA177" s="79"/>
      <c r="AB177" s="79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</row>
    <row r="178">
      <c r="D178" s="101"/>
      <c r="F178" s="102"/>
      <c r="H178" s="105"/>
      <c r="I178" s="46"/>
      <c r="J178" s="44" t="str">
        <f t="array" ref="J178">iferror(index('Kovats n-alkanes'!G$7:G$31,match(H178,'Kovats n-alkanes'!H$7:H$31,1)),"")</f>
        <v/>
      </c>
      <c r="K178" s="44" t="str">
        <f t="shared" si="4"/>
        <v/>
      </c>
      <c r="L178" s="72" t="str">
        <f>iferror(100*(J178+(H178-vlookup(J178,'Kovats n-alkanes'!G$7:H$31,2,TRUE))/(vlookup(K178,'Kovats n-alkanes'!G$7:H$31,2,TRUE)-vlookup(J178,'Kovats n-alkanes'!G$7:H$31,2,TRUE))),H178)</f>
        <v/>
      </c>
      <c r="M178" s="44" t="str">
        <f t="array" ref="M178">iferror(index('Kovats n-alkanes'!B$7:B$31,match(I178,'Kovats n-alkanes'!C$7:C$31,1)),"")</f>
        <v/>
      </c>
      <c r="N178" s="44" t="str">
        <f t="shared" si="2"/>
        <v/>
      </c>
      <c r="O178" s="44" t="str">
        <f>iferror(100*(M178+(I178-vlookup(M178,'Kovats n-alkanes'!B$7:C$31,2,TRUE))/(vlookup(N178,'Kovats n-alkanes'!B$7:C$31,2,TRUE)-vlookup(M178,'Kovats n-alkanes'!B$7:C$31,2,TRUE))),"")</f>
        <v/>
      </c>
      <c r="R178" s="79"/>
      <c r="S178" s="79"/>
      <c r="T178" s="100"/>
      <c r="U178" s="100"/>
      <c r="V178" s="79"/>
      <c r="W178" s="79"/>
      <c r="X178" s="79"/>
      <c r="Y178" s="79"/>
      <c r="Z178" s="79"/>
      <c r="AA178" s="79"/>
      <c r="AB178" s="79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</row>
    <row r="179">
      <c r="D179" s="101"/>
      <c r="F179" s="102"/>
      <c r="H179" s="105"/>
      <c r="I179" s="46"/>
      <c r="J179" s="44" t="str">
        <f t="array" ref="J179">iferror(index('Kovats n-alkanes'!G$7:G$31,match(H179,'Kovats n-alkanes'!H$7:H$31,1)),"")</f>
        <v/>
      </c>
      <c r="K179" s="44" t="str">
        <f t="shared" si="4"/>
        <v/>
      </c>
      <c r="L179" s="72" t="str">
        <f>iferror(100*(J179+(H179-vlookup(J179,'Kovats n-alkanes'!G$7:H$31,2,TRUE))/(vlookup(K179,'Kovats n-alkanes'!G$7:H$31,2,TRUE)-vlookup(J179,'Kovats n-alkanes'!G$7:H$31,2,TRUE))),H179)</f>
        <v/>
      </c>
      <c r="M179" s="44" t="str">
        <f t="array" ref="M179">iferror(index('Kovats n-alkanes'!B$7:B$31,match(I179,'Kovats n-alkanes'!C$7:C$31,1)),"")</f>
        <v/>
      </c>
      <c r="N179" s="44" t="str">
        <f t="shared" si="2"/>
        <v/>
      </c>
      <c r="O179" s="44" t="str">
        <f>iferror(100*(M179+(I179-vlookup(M179,'Kovats n-alkanes'!B$7:C$31,2,TRUE))/(vlookup(N179,'Kovats n-alkanes'!B$7:C$31,2,TRUE)-vlookup(M179,'Kovats n-alkanes'!B$7:C$31,2,TRUE))),"")</f>
        <v/>
      </c>
      <c r="R179" s="79"/>
      <c r="S179" s="79"/>
      <c r="T179" s="100"/>
      <c r="U179" s="100"/>
      <c r="V179" s="79"/>
      <c r="W179" s="79"/>
      <c r="X179" s="79"/>
      <c r="Y179" s="79"/>
      <c r="Z179" s="79"/>
      <c r="AA179" s="79"/>
      <c r="AB179" s="79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</row>
    <row r="180">
      <c r="D180" s="101"/>
      <c r="F180" s="102"/>
      <c r="H180" s="105"/>
      <c r="I180" s="46"/>
      <c r="J180" s="44" t="str">
        <f t="array" ref="J180">iferror(index('Kovats n-alkanes'!G$7:G$31,match(H180,'Kovats n-alkanes'!H$7:H$31,1)),"")</f>
        <v/>
      </c>
      <c r="K180" s="44" t="str">
        <f t="shared" si="4"/>
        <v/>
      </c>
      <c r="L180" s="72" t="str">
        <f>iferror(100*(J180+(H180-vlookup(J180,'Kovats n-alkanes'!G$7:H$31,2,TRUE))/(vlookup(K180,'Kovats n-alkanes'!G$7:H$31,2,TRUE)-vlookup(J180,'Kovats n-alkanes'!G$7:H$31,2,TRUE))),H180)</f>
        <v/>
      </c>
      <c r="M180" s="44" t="str">
        <f t="array" ref="M180">iferror(index('Kovats n-alkanes'!B$7:B$31,match(I180,'Kovats n-alkanes'!C$7:C$31,1)),"")</f>
        <v/>
      </c>
      <c r="N180" s="44" t="str">
        <f t="shared" si="2"/>
        <v/>
      </c>
      <c r="O180" s="44" t="str">
        <f>iferror(100*(M180+(I180-vlookup(M180,'Kovats n-alkanes'!B$7:C$31,2,TRUE))/(vlookup(N180,'Kovats n-alkanes'!B$7:C$31,2,TRUE)-vlookup(M180,'Kovats n-alkanes'!B$7:C$31,2,TRUE))),"")</f>
        <v/>
      </c>
      <c r="R180" s="79"/>
      <c r="S180" s="79"/>
      <c r="T180" s="100"/>
      <c r="U180" s="100"/>
      <c r="V180" s="79"/>
      <c r="W180" s="79"/>
      <c r="X180" s="79"/>
      <c r="Y180" s="79"/>
      <c r="Z180" s="79"/>
      <c r="AA180" s="79"/>
      <c r="AB180" s="79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</row>
    <row r="181">
      <c r="D181" s="101"/>
      <c r="F181" s="102"/>
      <c r="H181" s="105"/>
      <c r="I181" s="46"/>
      <c r="J181" s="44" t="str">
        <f t="array" ref="J181">iferror(index('Kovats n-alkanes'!G$7:G$31,match(H181,'Kovats n-alkanes'!H$7:H$31,1)),"")</f>
        <v/>
      </c>
      <c r="K181" s="44" t="str">
        <f t="shared" si="4"/>
        <v/>
      </c>
      <c r="L181" s="72" t="str">
        <f>iferror(100*(J181+(H181-vlookup(J181,'Kovats n-alkanes'!G$7:H$31,2,TRUE))/(vlookup(K181,'Kovats n-alkanes'!G$7:H$31,2,TRUE)-vlookup(J181,'Kovats n-alkanes'!G$7:H$31,2,TRUE))),H181)</f>
        <v/>
      </c>
      <c r="M181" s="44" t="str">
        <f t="array" ref="M181">iferror(index('Kovats n-alkanes'!B$7:B$31,match(I181,'Kovats n-alkanes'!C$7:C$31,1)),"")</f>
        <v/>
      </c>
      <c r="N181" s="44" t="str">
        <f t="shared" si="2"/>
        <v/>
      </c>
      <c r="O181" s="44" t="str">
        <f>iferror(100*(M181+(I181-vlookup(M181,'Kovats n-alkanes'!B$7:C$31,2,TRUE))/(vlookup(N181,'Kovats n-alkanes'!B$7:C$31,2,TRUE)-vlookup(M181,'Kovats n-alkanes'!B$7:C$31,2,TRUE))),"")</f>
        <v/>
      </c>
      <c r="R181" s="79"/>
      <c r="S181" s="79"/>
      <c r="T181" s="100"/>
      <c r="U181" s="100"/>
      <c r="V181" s="79"/>
      <c r="W181" s="79"/>
      <c r="X181" s="79"/>
      <c r="Y181" s="79"/>
      <c r="Z181" s="79"/>
      <c r="AA181" s="79"/>
      <c r="AB181" s="79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</row>
    <row r="182">
      <c r="D182" s="101"/>
      <c r="F182" s="102"/>
      <c r="H182" s="105"/>
      <c r="I182" s="46"/>
      <c r="J182" s="44" t="str">
        <f t="array" ref="J182">iferror(index('Kovats n-alkanes'!G$7:G$31,match(H182,'Kovats n-alkanes'!H$7:H$31,1)),"")</f>
        <v/>
      </c>
      <c r="K182" s="44" t="str">
        <f t="shared" si="4"/>
        <v/>
      </c>
      <c r="L182" s="72" t="str">
        <f>iferror(100*(J182+(H182-vlookup(J182,'Kovats n-alkanes'!G$7:H$31,2,TRUE))/(vlookup(K182,'Kovats n-alkanes'!G$7:H$31,2,TRUE)-vlookup(J182,'Kovats n-alkanes'!G$7:H$31,2,TRUE))),H182)</f>
        <v/>
      </c>
      <c r="M182" s="44" t="str">
        <f t="array" ref="M182">iferror(index('Kovats n-alkanes'!B$7:B$31,match(I182,'Kovats n-alkanes'!C$7:C$31,1)),"")</f>
        <v/>
      </c>
      <c r="N182" s="44" t="str">
        <f t="shared" si="2"/>
        <v/>
      </c>
      <c r="O182" s="44" t="str">
        <f>iferror(100*(M182+(I182-vlookup(M182,'Kovats n-alkanes'!B$7:C$31,2,TRUE))/(vlookup(N182,'Kovats n-alkanes'!B$7:C$31,2,TRUE)-vlookup(M182,'Kovats n-alkanes'!B$7:C$31,2,TRUE))),"")</f>
        <v/>
      </c>
      <c r="R182" s="79"/>
      <c r="S182" s="79"/>
      <c r="T182" s="100"/>
      <c r="U182" s="100"/>
      <c r="V182" s="79"/>
      <c r="W182" s="79"/>
      <c r="X182" s="79"/>
      <c r="Y182" s="79"/>
      <c r="Z182" s="79"/>
      <c r="AA182" s="79"/>
      <c r="AB182" s="79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</row>
    <row r="183">
      <c r="D183" s="101"/>
      <c r="F183" s="102"/>
      <c r="H183" s="105"/>
      <c r="I183" s="46"/>
      <c r="J183" s="44" t="str">
        <f t="array" ref="J183">iferror(index('Kovats n-alkanes'!G$7:G$31,match(H183,'Kovats n-alkanes'!H$7:H$31,1)),"")</f>
        <v/>
      </c>
      <c r="K183" s="44" t="str">
        <f t="shared" si="4"/>
        <v/>
      </c>
      <c r="L183" s="72" t="str">
        <f>iferror(100*(J183+(H183-vlookup(J183,'Kovats n-alkanes'!G$7:H$31,2,TRUE))/(vlookup(K183,'Kovats n-alkanes'!G$7:H$31,2,TRUE)-vlookup(J183,'Kovats n-alkanes'!G$7:H$31,2,TRUE))),H183)</f>
        <v/>
      </c>
      <c r="M183" s="44" t="str">
        <f t="array" ref="M183">iferror(index('Kovats n-alkanes'!B$7:B$31,match(I183,'Kovats n-alkanes'!C$7:C$31,1)),"")</f>
        <v/>
      </c>
      <c r="N183" s="44" t="str">
        <f t="shared" si="2"/>
        <v/>
      </c>
      <c r="O183" s="44" t="str">
        <f>iferror(100*(M183+(I183-vlookup(M183,'Kovats n-alkanes'!B$7:C$31,2,TRUE))/(vlookup(N183,'Kovats n-alkanes'!B$7:C$31,2,TRUE)-vlookup(M183,'Kovats n-alkanes'!B$7:C$31,2,TRUE))),"")</f>
        <v/>
      </c>
      <c r="R183" s="79"/>
      <c r="S183" s="79"/>
      <c r="T183" s="100"/>
      <c r="U183" s="100"/>
      <c r="V183" s="79"/>
      <c r="W183" s="79"/>
      <c r="X183" s="79"/>
      <c r="Y183" s="79"/>
      <c r="Z183" s="79"/>
      <c r="AA183" s="79"/>
      <c r="AB183" s="79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</row>
    <row r="184">
      <c r="D184" s="101"/>
      <c r="F184" s="102"/>
      <c r="H184" s="105"/>
      <c r="I184" s="46"/>
      <c r="J184" s="44" t="str">
        <f t="array" ref="J184">iferror(index('Kovats n-alkanes'!G$7:G$31,match(H184,'Kovats n-alkanes'!H$7:H$31,1)),"")</f>
        <v/>
      </c>
      <c r="K184" s="44" t="str">
        <f t="shared" si="4"/>
        <v/>
      </c>
      <c r="L184" s="72" t="str">
        <f>iferror(100*(J184+(H184-vlookup(J184,'Kovats n-alkanes'!G$7:H$31,2,TRUE))/(vlookup(K184,'Kovats n-alkanes'!G$7:H$31,2,TRUE)-vlookup(J184,'Kovats n-alkanes'!G$7:H$31,2,TRUE))),H184)</f>
        <v/>
      </c>
      <c r="M184" s="44" t="str">
        <f t="array" ref="M184">iferror(index('Kovats n-alkanes'!B$7:B$31,match(I184,'Kovats n-alkanes'!C$7:C$31,1)),"")</f>
        <v/>
      </c>
      <c r="N184" s="44" t="str">
        <f t="shared" si="2"/>
        <v/>
      </c>
      <c r="O184" s="44" t="str">
        <f>iferror(100*(M184+(I184-vlookup(M184,'Kovats n-alkanes'!B$7:C$31,2,TRUE))/(vlookup(N184,'Kovats n-alkanes'!B$7:C$31,2,TRUE)-vlookup(M184,'Kovats n-alkanes'!B$7:C$31,2,TRUE))),"")</f>
        <v/>
      </c>
      <c r="R184" s="79"/>
      <c r="S184" s="79"/>
      <c r="T184" s="100"/>
      <c r="U184" s="100"/>
      <c r="V184" s="79"/>
      <c r="W184" s="79"/>
      <c r="X184" s="79"/>
      <c r="Y184" s="79"/>
      <c r="Z184" s="79"/>
      <c r="AA184" s="79"/>
      <c r="AB184" s="79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</row>
    <row r="185">
      <c r="D185" s="101"/>
      <c r="F185" s="102"/>
      <c r="H185" s="105"/>
      <c r="I185" s="46"/>
      <c r="J185" s="44" t="str">
        <f t="array" ref="J185">iferror(index('Kovats n-alkanes'!G$7:G$31,match(H185,'Kovats n-alkanes'!H$7:H$31,1)),"")</f>
        <v/>
      </c>
      <c r="K185" s="44" t="str">
        <f t="shared" si="4"/>
        <v/>
      </c>
      <c r="L185" s="72" t="str">
        <f>iferror(100*(J185+(H185-vlookup(J185,'Kovats n-alkanes'!G$7:H$31,2,TRUE))/(vlookup(K185,'Kovats n-alkanes'!G$7:H$31,2,TRUE)-vlookup(J185,'Kovats n-alkanes'!G$7:H$31,2,TRUE))),H185)</f>
        <v/>
      </c>
      <c r="M185" s="44" t="str">
        <f t="array" ref="M185">iferror(index('Kovats n-alkanes'!B$7:B$31,match(I185,'Kovats n-alkanes'!C$7:C$31,1)),"")</f>
        <v/>
      </c>
      <c r="N185" s="44" t="str">
        <f t="shared" si="2"/>
        <v/>
      </c>
      <c r="O185" s="44" t="str">
        <f>iferror(100*(M185+(I185-vlookup(M185,'Kovats n-alkanes'!B$7:C$31,2,TRUE))/(vlookup(N185,'Kovats n-alkanes'!B$7:C$31,2,TRUE)-vlookup(M185,'Kovats n-alkanes'!B$7:C$31,2,TRUE))),"")</f>
        <v/>
      </c>
      <c r="R185" s="79"/>
      <c r="S185" s="79"/>
      <c r="T185" s="100"/>
      <c r="U185" s="100"/>
      <c r="V185" s="79"/>
      <c r="W185" s="79"/>
      <c r="X185" s="79"/>
      <c r="Y185" s="79"/>
      <c r="Z185" s="79"/>
      <c r="AA185" s="79"/>
      <c r="AB185" s="79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</row>
    <row r="186">
      <c r="D186" s="101"/>
      <c r="F186" s="102"/>
      <c r="H186" s="105"/>
      <c r="I186" s="46"/>
      <c r="J186" s="44" t="str">
        <f t="array" ref="J186">iferror(index('Kovats n-alkanes'!G$7:G$31,match(H186,'Kovats n-alkanes'!H$7:H$31,1)),"")</f>
        <v/>
      </c>
      <c r="K186" s="44" t="str">
        <f t="shared" si="4"/>
        <v/>
      </c>
      <c r="L186" s="72" t="str">
        <f>iferror(100*(J186+(H186-vlookup(J186,'Kovats n-alkanes'!G$7:H$31,2,TRUE))/(vlookup(K186,'Kovats n-alkanes'!G$7:H$31,2,TRUE)-vlookup(J186,'Kovats n-alkanes'!G$7:H$31,2,TRUE))),H186)</f>
        <v/>
      </c>
      <c r="M186" s="44" t="str">
        <f t="array" ref="M186">iferror(index('Kovats n-alkanes'!B$7:B$31,match(I186,'Kovats n-alkanes'!C$7:C$31,1)),"")</f>
        <v/>
      </c>
      <c r="N186" s="44" t="str">
        <f t="shared" si="2"/>
        <v/>
      </c>
      <c r="O186" s="44" t="str">
        <f>iferror(100*(M186+(I186-vlookup(M186,'Kovats n-alkanes'!B$7:C$31,2,TRUE))/(vlookup(N186,'Kovats n-alkanes'!B$7:C$31,2,TRUE)-vlookup(M186,'Kovats n-alkanes'!B$7:C$31,2,TRUE))),"")</f>
        <v/>
      </c>
      <c r="R186" s="79"/>
      <c r="S186" s="79"/>
      <c r="T186" s="100"/>
      <c r="U186" s="100"/>
      <c r="V186" s="79"/>
      <c r="W186" s="79"/>
      <c r="X186" s="79"/>
      <c r="Y186" s="79"/>
      <c r="Z186" s="79"/>
      <c r="AA186" s="79"/>
      <c r="AB186" s="79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</row>
    <row r="187">
      <c r="D187" s="101"/>
      <c r="F187" s="102"/>
      <c r="H187" s="105"/>
      <c r="I187" s="46"/>
      <c r="J187" s="44" t="str">
        <f t="array" ref="J187">iferror(index('Kovats n-alkanes'!G$7:G$31,match(H187,'Kovats n-alkanes'!H$7:H$31,1)),"")</f>
        <v/>
      </c>
      <c r="K187" s="44" t="str">
        <f t="shared" si="4"/>
        <v/>
      </c>
      <c r="L187" s="72" t="str">
        <f>iferror(100*(J187+(H187-vlookup(J187,'Kovats n-alkanes'!G$7:H$31,2,TRUE))/(vlookup(K187,'Kovats n-alkanes'!G$7:H$31,2,TRUE)-vlookup(J187,'Kovats n-alkanes'!G$7:H$31,2,TRUE))),H187)</f>
        <v/>
      </c>
      <c r="M187" s="44" t="str">
        <f t="array" ref="M187">iferror(index('Kovats n-alkanes'!B$7:B$31,match(I187,'Kovats n-alkanes'!C$7:C$31,1)),"")</f>
        <v/>
      </c>
      <c r="N187" s="44" t="str">
        <f t="shared" si="2"/>
        <v/>
      </c>
      <c r="O187" s="44" t="str">
        <f>iferror(100*(M187+(I187-vlookup(M187,'Kovats n-alkanes'!B$7:C$31,2,TRUE))/(vlookup(N187,'Kovats n-alkanes'!B$7:C$31,2,TRUE)-vlookup(M187,'Kovats n-alkanes'!B$7:C$31,2,TRUE))),"")</f>
        <v/>
      </c>
      <c r="R187" s="79"/>
      <c r="S187" s="79"/>
      <c r="T187" s="100"/>
      <c r="U187" s="100"/>
      <c r="V187" s="79"/>
      <c r="W187" s="79"/>
      <c r="X187" s="79"/>
      <c r="Y187" s="79"/>
      <c r="Z187" s="79"/>
      <c r="AA187" s="79"/>
      <c r="AB187" s="79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</row>
    <row r="188">
      <c r="D188" s="101"/>
      <c r="F188" s="102"/>
      <c r="H188" s="105"/>
      <c r="I188" s="46"/>
      <c r="J188" s="44" t="str">
        <f t="array" ref="J188">iferror(index('Kovats n-alkanes'!G$7:G$31,match(H188,'Kovats n-alkanes'!H$7:H$31,1)),"")</f>
        <v/>
      </c>
      <c r="K188" s="44" t="str">
        <f t="shared" si="4"/>
        <v/>
      </c>
      <c r="L188" s="72" t="str">
        <f>iferror(100*(J188+(H188-vlookup(J188,'Kovats n-alkanes'!G$7:H$31,2,TRUE))/(vlookup(K188,'Kovats n-alkanes'!G$7:H$31,2,TRUE)-vlookup(J188,'Kovats n-alkanes'!G$7:H$31,2,TRUE))),H188)</f>
        <v/>
      </c>
      <c r="M188" s="44" t="str">
        <f t="array" ref="M188">iferror(index('Kovats n-alkanes'!B$7:B$31,match(I188,'Kovats n-alkanes'!C$7:C$31,1)),"")</f>
        <v/>
      </c>
      <c r="N188" s="44" t="str">
        <f t="shared" si="2"/>
        <v/>
      </c>
      <c r="O188" s="44" t="str">
        <f>iferror(100*(M188+(I188-vlookup(M188,'Kovats n-alkanes'!B$7:C$31,2,TRUE))/(vlookup(N188,'Kovats n-alkanes'!B$7:C$31,2,TRUE)-vlookup(M188,'Kovats n-alkanes'!B$7:C$31,2,TRUE))),"")</f>
        <v/>
      </c>
      <c r="R188" s="79"/>
      <c r="S188" s="79"/>
      <c r="T188" s="100"/>
      <c r="U188" s="100"/>
      <c r="V188" s="79"/>
      <c r="W188" s="79"/>
      <c r="X188" s="79"/>
      <c r="Y188" s="79"/>
      <c r="Z188" s="79"/>
      <c r="AA188" s="79"/>
      <c r="AB188" s="79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</row>
    <row r="189">
      <c r="D189" s="101"/>
      <c r="F189" s="102"/>
      <c r="H189" s="105"/>
      <c r="I189" s="46"/>
      <c r="J189" s="44" t="str">
        <f t="array" ref="J189">iferror(index('Kovats n-alkanes'!G$7:G$31,match(H189,'Kovats n-alkanes'!H$7:H$31,1)),"")</f>
        <v/>
      </c>
      <c r="K189" s="44" t="str">
        <f t="shared" si="4"/>
        <v/>
      </c>
      <c r="L189" s="72" t="str">
        <f>iferror(100*(J189+(H189-vlookup(J189,'Kovats n-alkanes'!G$7:H$31,2,TRUE))/(vlookup(K189,'Kovats n-alkanes'!G$7:H$31,2,TRUE)-vlookup(J189,'Kovats n-alkanes'!G$7:H$31,2,TRUE))),H189)</f>
        <v/>
      </c>
      <c r="M189" s="44" t="str">
        <f t="array" ref="M189">iferror(index('Kovats n-alkanes'!B$7:B$31,match(I189,'Kovats n-alkanes'!C$7:C$31,1)),"")</f>
        <v/>
      </c>
      <c r="N189" s="44" t="str">
        <f t="shared" si="2"/>
        <v/>
      </c>
      <c r="O189" s="44" t="str">
        <f>iferror(100*(M189+(I189-vlookup(M189,'Kovats n-alkanes'!B$7:C$31,2,TRUE))/(vlookup(N189,'Kovats n-alkanes'!B$7:C$31,2,TRUE)-vlookup(M189,'Kovats n-alkanes'!B$7:C$31,2,TRUE))),"")</f>
        <v/>
      </c>
      <c r="R189" s="79"/>
      <c r="S189" s="79"/>
      <c r="T189" s="100"/>
      <c r="U189" s="100"/>
      <c r="V189" s="79"/>
      <c r="W189" s="79"/>
      <c r="X189" s="79"/>
      <c r="Y189" s="79"/>
      <c r="Z189" s="79"/>
      <c r="AA189" s="79"/>
      <c r="AB189" s="79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</row>
    <row r="190">
      <c r="D190" s="101"/>
      <c r="F190" s="102"/>
      <c r="H190" s="105"/>
      <c r="I190" s="46"/>
      <c r="J190" s="44" t="str">
        <f t="array" ref="J190">iferror(index('Kovats n-alkanes'!G$7:G$31,match(H190,'Kovats n-alkanes'!H$7:H$31,1)),"")</f>
        <v/>
      </c>
      <c r="K190" s="44" t="str">
        <f t="shared" si="4"/>
        <v/>
      </c>
      <c r="L190" s="72" t="str">
        <f>iferror(100*(J190+(H190-vlookup(J190,'Kovats n-alkanes'!G$7:H$31,2,TRUE))/(vlookup(K190,'Kovats n-alkanes'!G$7:H$31,2,TRUE)-vlookup(J190,'Kovats n-alkanes'!G$7:H$31,2,TRUE))),H190)</f>
        <v/>
      </c>
      <c r="M190" s="44" t="str">
        <f t="array" ref="M190">iferror(index('Kovats n-alkanes'!B$7:B$31,match(I190,'Kovats n-alkanes'!C$7:C$31,1)),"")</f>
        <v/>
      </c>
      <c r="N190" s="44" t="str">
        <f t="shared" si="2"/>
        <v/>
      </c>
      <c r="O190" s="44" t="str">
        <f>iferror(100*(M190+(I190-vlookup(M190,'Kovats n-alkanes'!B$7:C$31,2,TRUE))/(vlookup(N190,'Kovats n-alkanes'!B$7:C$31,2,TRUE)-vlookup(M190,'Kovats n-alkanes'!B$7:C$31,2,TRUE))),"")</f>
        <v/>
      </c>
      <c r="R190" s="79"/>
      <c r="S190" s="79"/>
      <c r="T190" s="100"/>
      <c r="U190" s="100"/>
      <c r="V190" s="79"/>
      <c r="W190" s="79"/>
      <c r="X190" s="79"/>
      <c r="Y190" s="79"/>
      <c r="Z190" s="79"/>
      <c r="AA190" s="79"/>
      <c r="AB190" s="79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</row>
    <row r="191">
      <c r="D191" s="101"/>
      <c r="F191" s="102"/>
      <c r="H191" s="105"/>
      <c r="I191" s="46"/>
      <c r="J191" s="44" t="str">
        <f t="array" ref="J191">iferror(index('Kovats n-alkanes'!G$7:G$31,match(H191,'Kovats n-alkanes'!H$7:H$31,1)),"")</f>
        <v/>
      </c>
      <c r="K191" s="44" t="str">
        <f t="shared" si="4"/>
        <v/>
      </c>
      <c r="L191" s="72" t="str">
        <f>iferror(100*(J191+(H191-vlookup(J191,'Kovats n-alkanes'!G$7:H$31,2,TRUE))/(vlookup(K191,'Kovats n-alkanes'!G$7:H$31,2,TRUE)-vlookup(J191,'Kovats n-alkanes'!G$7:H$31,2,TRUE))),H191)</f>
        <v/>
      </c>
      <c r="M191" s="44" t="str">
        <f t="array" ref="M191">iferror(index('Kovats n-alkanes'!B$7:B$31,match(I191,'Kovats n-alkanes'!C$7:C$31,1)),"")</f>
        <v/>
      </c>
      <c r="N191" s="44" t="str">
        <f t="shared" si="2"/>
        <v/>
      </c>
      <c r="O191" s="44" t="str">
        <f>iferror(100*(M191+(I191-vlookup(M191,'Kovats n-alkanes'!B$7:C$31,2,TRUE))/(vlookup(N191,'Kovats n-alkanes'!B$7:C$31,2,TRUE)-vlookup(M191,'Kovats n-alkanes'!B$7:C$31,2,TRUE))),"")</f>
        <v/>
      </c>
      <c r="R191" s="79"/>
      <c r="S191" s="79"/>
      <c r="T191" s="100"/>
      <c r="U191" s="100"/>
      <c r="V191" s="79"/>
      <c r="W191" s="79"/>
      <c r="X191" s="79"/>
      <c r="Y191" s="79"/>
      <c r="Z191" s="79"/>
      <c r="AA191" s="79"/>
      <c r="AB191" s="79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</row>
    <row r="192">
      <c r="D192" s="101"/>
      <c r="F192" s="102"/>
      <c r="H192" s="105"/>
      <c r="I192" s="46"/>
      <c r="J192" s="44" t="str">
        <f t="array" ref="J192">iferror(index('Kovats n-alkanes'!G$7:G$31,match(H192,'Kovats n-alkanes'!H$7:H$31,1)),"")</f>
        <v/>
      </c>
      <c r="K192" s="44" t="str">
        <f t="shared" si="4"/>
        <v/>
      </c>
      <c r="L192" s="72" t="str">
        <f>iferror(100*(J192+(H192-vlookup(J192,'Kovats n-alkanes'!G$7:H$31,2,TRUE))/(vlookup(K192,'Kovats n-alkanes'!G$7:H$31,2,TRUE)-vlookup(J192,'Kovats n-alkanes'!G$7:H$31,2,TRUE))),H192)</f>
        <v/>
      </c>
      <c r="M192" s="44" t="str">
        <f t="array" ref="M192">iferror(index('Kovats n-alkanes'!B$7:B$31,match(I192,'Kovats n-alkanes'!C$7:C$31,1)),"")</f>
        <v/>
      </c>
      <c r="N192" s="44" t="str">
        <f t="shared" si="2"/>
        <v/>
      </c>
      <c r="O192" s="44" t="str">
        <f>iferror(100*(M192+(I192-vlookup(M192,'Kovats n-alkanes'!B$7:C$31,2,TRUE))/(vlookup(N192,'Kovats n-alkanes'!B$7:C$31,2,TRUE)-vlookup(M192,'Kovats n-alkanes'!B$7:C$31,2,TRUE))),"")</f>
        <v/>
      </c>
      <c r="R192" s="79"/>
      <c r="S192" s="79"/>
      <c r="T192" s="100"/>
      <c r="U192" s="100"/>
      <c r="V192" s="79"/>
      <c r="W192" s="79"/>
      <c r="X192" s="79"/>
      <c r="Y192" s="79"/>
      <c r="Z192" s="79"/>
      <c r="AA192" s="79"/>
      <c r="AB192" s="79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</row>
    <row r="193">
      <c r="D193" s="101"/>
      <c r="F193" s="102"/>
      <c r="H193" s="105"/>
      <c r="I193" s="46"/>
      <c r="J193" s="44" t="str">
        <f t="array" ref="J193">iferror(index('Kovats n-alkanes'!G$7:G$31,match(H193,'Kovats n-alkanes'!H$7:H$31,1)),"")</f>
        <v/>
      </c>
      <c r="K193" s="44" t="str">
        <f t="shared" si="4"/>
        <v/>
      </c>
      <c r="L193" s="72" t="str">
        <f>iferror(100*(J193+(H193-vlookup(J193,'Kovats n-alkanes'!G$7:H$31,2,TRUE))/(vlookup(K193,'Kovats n-alkanes'!G$7:H$31,2,TRUE)-vlookup(J193,'Kovats n-alkanes'!G$7:H$31,2,TRUE))),H193)</f>
        <v/>
      </c>
      <c r="M193" s="44" t="str">
        <f t="array" ref="M193">iferror(index('Kovats n-alkanes'!B$7:B$31,match(I193,'Kovats n-alkanes'!C$7:C$31,1)),"")</f>
        <v/>
      </c>
      <c r="N193" s="44" t="str">
        <f t="shared" si="2"/>
        <v/>
      </c>
      <c r="O193" s="44" t="str">
        <f>iferror(100*(M193+(I193-vlookup(M193,'Kovats n-alkanes'!B$7:C$31,2,TRUE))/(vlookup(N193,'Kovats n-alkanes'!B$7:C$31,2,TRUE)-vlookup(M193,'Kovats n-alkanes'!B$7:C$31,2,TRUE))),"")</f>
        <v/>
      </c>
      <c r="R193" s="79"/>
      <c r="S193" s="79"/>
      <c r="T193" s="100"/>
      <c r="U193" s="100"/>
      <c r="V193" s="79"/>
      <c r="W193" s="79"/>
      <c r="X193" s="79"/>
      <c r="Y193" s="79"/>
      <c r="Z193" s="79"/>
      <c r="AA193" s="79"/>
      <c r="AB193" s="79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</row>
    <row r="194">
      <c r="D194" s="101"/>
      <c r="F194" s="102"/>
      <c r="H194" s="105"/>
      <c r="I194" s="46"/>
      <c r="J194" s="44" t="str">
        <f t="array" ref="J194">iferror(index('Kovats n-alkanes'!G$7:G$31,match(H194,'Kovats n-alkanes'!H$7:H$31,1)),"")</f>
        <v/>
      </c>
      <c r="K194" s="44" t="str">
        <f t="shared" si="4"/>
        <v/>
      </c>
      <c r="L194" s="72" t="str">
        <f>iferror(100*(J194+(H194-vlookup(J194,'Kovats n-alkanes'!G$7:H$31,2,TRUE))/(vlookup(K194,'Kovats n-alkanes'!G$7:H$31,2,TRUE)-vlookup(J194,'Kovats n-alkanes'!G$7:H$31,2,TRUE))),H194)</f>
        <v/>
      </c>
      <c r="M194" s="44" t="str">
        <f t="array" ref="M194">iferror(index('Kovats n-alkanes'!B$7:B$31,match(I194,'Kovats n-alkanes'!C$7:C$31,1)),"")</f>
        <v/>
      </c>
      <c r="N194" s="44" t="str">
        <f t="shared" si="2"/>
        <v/>
      </c>
      <c r="O194" s="44" t="str">
        <f>iferror(100*(M194+(I194-vlookup(M194,'Kovats n-alkanes'!B$7:C$31,2,TRUE))/(vlookup(N194,'Kovats n-alkanes'!B$7:C$31,2,TRUE)-vlookup(M194,'Kovats n-alkanes'!B$7:C$31,2,TRUE))),"")</f>
        <v/>
      </c>
      <c r="R194" s="79"/>
      <c r="S194" s="79"/>
      <c r="T194" s="100"/>
      <c r="U194" s="100"/>
      <c r="V194" s="79"/>
      <c r="W194" s="79"/>
      <c r="X194" s="79"/>
      <c r="Y194" s="79"/>
      <c r="Z194" s="79"/>
      <c r="AA194" s="79"/>
      <c r="AB194" s="79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</row>
    <row r="195">
      <c r="D195" s="101"/>
      <c r="F195" s="102"/>
      <c r="H195" s="105"/>
      <c r="I195" s="46"/>
      <c r="J195" s="44" t="str">
        <f t="array" ref="J195">iferror(index('Kovats n-alkanes'!G$7:G$31,match(H195,'Kovats n-alkanes'!H$7:H$31,1)),"")</f>
        <v/>
      </c>
      <c r="K195" s="44" t="str">
        <f t="shared" si="4"/>
        <v/>
      </c>
      <c r="L195" s="72" t="str">
        <f>iferror(100*(J195+(H195-vlookup(J195,'Kovats n-alkanes'!G$7:H$31,2,TRUE))/(vlookup(K195,'Kovats n-alkanes'!G$7:H$31,2,TRUE)-vlookup(J195,'Kovats n-alkanes'!G$7:H$31,2,TRUE))),H195)</f>
        <v/>
      </c>
      <c r="M195" s="44" t="str">
        <f t="array" ref="M195">iferror(index('Kovats n-alkanes'!B$7:B$31,match(I195,'Kovats n-alkanes'!C$7:C$31,1)),"")</f>
        <v/>
      </c>
      <c r="N195" s="44" t="str">
        <f t="shared" si="2"/>
        <v/>
      </c>
      <c r="O195" s="44" t="str">
        <f>iferror(100*(M195+(I195-vlookup(M195,'Kovats n-alkanes'!B$7:C$31,2,TRUE))/(vlookup(N195,'Kovats n-alkanes'!B$7:C$31,2,TRUE)-vlookup(M195,'Kovats n-alkanes'!B$7:C$31,2,TRUE))),"")</f>
        <v/>
      </c>
      <c r="R195" s="79"/>
      <c r="S195" s="79"/>
      <c r="T195" s="100"/>
      <c r="U195" s="100"/>
      <c r="V195" s="79"/>
      <c r="W195" s="79"/>
      <c r="X195" s="79"/>
      <c r="Y195" s="79"/>
      <c r="Z195" s="79"/>
      <c r="AA195" s="79"/>
      <c r="AB195" s="79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</row>
    <row r="196">
      <c r="D196" s="101"/>
      <c r="F196" s="102"/>
      <c r="H196" s="105"/>
      <c r="I196" s="46"/>
      <c r="J196" s="44" t="str">
        <f t="array" ref="J196">iferror(index('Kovats n-alkanes'!G$7:G$31,match(H196,'Kovats n-alkanes'!H$7:H$31,1)),"")</f>
        <v/>
      </c>
      <c r="K196" s="44" t="str">
        <f t="shared" si="4"/>
        <v/>
      </c>
      <c r="L196" s="72" t="str">
        <f>iferror(100*(J196+(H196-vlookup(J196,'Kovats n-alkanes'!G$7:H$31,2,TRUE))/(vlookup(K196,'Kovats n-alkanes'!G$7:H$31,2,TRUE)-vlookup(J196,'Kovats n-alkanes'!G$7:H$31,2,TRUE))),H196)</f>
        <v/>
      </c>
      <c r="M196" s="44" t="str">
        <f t="array" ref="M196">iferror(index('Kovats n-alkanes'!B$7:B$31,match(I196,'Kovats n-alkanes'!C$7:C$31,1)),"")</f>
        <v/>
      </c>
      <c r="N196" s="44" t="str">
        <f t="shared" si="2"/>
        <v/>
      </c>
      <c r="O196" s="44" t="str">
        <f>iferror(100*(M196+(I196-vlookup(M196,'Kovats n-alkanes'!B$7:C$31,2,TRUE))/(vlookup(N196,'Kovats n-alkanes'!B$7:C$31,2,TRUE)-vlookup(M196,'Kovats n-alkanes'!B$7:C$31,2,TRUE))),"")</f>
        <v/>
      </c>
      <c r="R196" s="79"/>
      <c r="S196" s="79"/>
      <c r="T196" s="100"/>
      <c r="U196" s="100"/>
      <c r="V196" s="79"/>
      <c r="W196" s="79"/>
      <c r="X196" s="79"/>
      <c r="Y196" s="79"/>
      <c r="Z196" s="79"/>
      <c r="AA196" s="79"/>
      <c r="AB196" s="79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</row>
    <row r="197">
      <c r="D197" s="101"/>
      <c r="F197" s="102"/>
      <c r="H197" s="105"/>
      <c r="I197" s="46"/>
      <c r="J197" s="44" t="str">
        <f t="array" ref="J197">iferror(index('Kovats n-alkanes'!G$7:G$31,match(H197,'Kovats n-alkanes'!H$7:H$31,1)),"")</f>
        <v/>
      </c>
      <c r="K197" s="44" t="str">
        <f t="shared" si="4"/>
        <v/>
      </c>
      <c r="L197" s="72" t="str">
        <f>iferror(100*(J197+(H197-vlookup(J197,'Kovats n-alkanes'!G$7:H$31,2,TRUE))/(vlookup(K197,'Kovats n-alkanes'!G$7:H$31,2,TRUE)-vlookup(J197,'Kovats n-alkanes'!G$7:H$31,2,TRUE))),H197)</f>
        <v/>
      </c>
      <c r="M197" s="44" t="str">
        <f t="array" ref="M197">iferror(index('Kovats n-alkanes'!B$7:B$31,match(I197,'Kovats n-alkanes'!C$7:C$31,1)),"")</f>
        <v/>
      </c>
      <c r="N197" s="44" t="str">
        <f t="shared" si="2"/>
        <v/>
      </c>
      <c r="O197" s="44" t="str">
        <f>iferror(100*(M197+(I197-vlookup(M197,'Kovats n-alkanes'!B$7:C$31,2,TRUE))/(vlookup(N197,'Kovats n-alkanes'!B$7:C$31,2,TRUE)-vlookup(M197,'Kovats n-alkanes'!B$7:C$31,2,TRUE))),"")</f>
        <v/>
      </c>
      <c r="R197" s="79"/>
      <c r="S197" s="79"/>
      <c r="T197" s="100"/>
      <c r="U197" s="100"/>
      <c r="V197" s="79"/>
      <c r="W197" s="79"/>
      <c r="X197" s="79"/>
      <c r="Y197" s="79"/>
      <c r="Z197" s="79"/>
      <c r="AA197" s="79"/>
      <c r="AB197" s="79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</row>
    <row r="198">
      <c r="D198" s="101"/>
      <c r="F198" s="102"/>
      <c r="H198" s="105"/>
      <c r="I198" s="46"/>
      <c r="J198" s="44" t="str">
        <f t="array" ref="J198">iferror(index('Kovats n-alkanes'!G$7:G$31,match(H198,'Kovats n-alkanes'!H$7:H$31,1)),"")</f>
        <v/>
      </c>
      <c r="K198" s="44" t="str">
        <f t="shared" si="4"/>
        <v/>
      </c>
      <c r="L198" s="72" t="str">
        <f>iferror(100*(J198+(H198-vlookup(J198,'Kovats n-alkanes'!G$7:H$31,2,TRUE))/(vlookup(K198,'Kovats n-alkanes'!G$7:H$31,2,TRUE)-vlookup(J198,'Kovats n-alkanes'!G$7:H$31,2,TRUE))),H198)</f>
        <v/>
      </c>
      <c r="M198" s="44" t="str">
        <f t="array" ref="M198">iferror(index('Kovats n-alkanes'!B$7:B$31,match(I198,'Kovats n-alkanes'!C$7:C$31,1)),"")</f>
        <v/>
      </c>
      <c r="N198" s="44" t="str">
        <f t="shared" si="2"/>
        <v/>
      </c>
      <c r="O198" s="44" t="str">
        <f>iferror(100*(M198+(I198-vlookup(M198,'Kovats n-alkanes'!B$7:C$31,2,TRUE))/(vlookup(N198,'Kovats n-alkanes'!B$7:C$31,2,TRUE)-vlookup(M198,'Kovats n-alkanes'!B$7:C$31,2,TRUE))),"")</f>
        <v/>
      </c>
      <c r="R198" s="79"/>
      <c r="S198" s="79"/>
      <c r="T198" s="100"/>
      <c r="U198" s="100"/>
      <c r="V198" s="79"/>
      <c r="W198" s="79"/>
      <c r="X198" s="79"/>
      <c r="Y198" s="79"/>
      <c r="Z198" s="79"/>
      <c r="AA198" s="79"/>
      <c r="AB198" s="79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</row>
    <row r="199">
      <c r="D199" s="101"/>
      <c r="F199" s="102"/>
      <c r="H199" s="105"/>
      <c r="I199" s="46"/>
      <c r="J199" s="44" t="str">
        <f t="array" ref="J199">iferror(index('Kovats n-alkanes'!G$7:G$31,match(H199,'Kovats n-alkanes'!H$7:H$31,1)),"")</f>
        <v/>
      </c>
      <c r="K199" s="44" t="str">
        <f t="shared" si="4"/>
        <v/>
      </c>
      <c r="L199" s="72" t="str">
        <f>iferror(100*(J199+(H199-vlookup(J199,'Kovats n-alkanes'!G$7:H$31,2,TRUE))/(vlookup(K199,'Kovats n-alkanes'!G$7:H$31,2,TRUE)-vlookup(J199,'Kovats n-alkanes'!G$7:H$31,2,TRUE))),H199)</f>
        <v/>
      </c>
      <c r="M199" s="44" t="str">
        <f t="array" ref="M199">iferror(index('Kovats n-alkanes'!B$7:B$31,match(I199,'Kovats n-alkanes'!C$7:C$31,1)),"")</f>
        <v/>
      </c>
      <c r="N199" s="44" t="str">
        <f t="shared" si="2"/>
        <v/>
      </c>
      <c r="O199" s="44" t="str">
        <f>iferror(100*(M199+(I199-vlookup(M199,'Kovats n-alkanes'!B$7:C$31,2,TRUE))/(vlookup(N199,'Kovats n-alkanes'!B$7:C$31,2,TRUE)-vlookup(M199,'Kovats n-alkanes'!B$7:C$31,2,TRUE))),"")</f>
        <v/>
      </c>
      <c r="R199" s="79"/>
      <c r="S199" s="79"/>
      <c r="T199" s="100"/>
      <c r="U199" s="100"/>
      <c r="V199" s="79"/>
      <c r="W199" s="79"/>
      <c r="X199" s="79"/>
      <c r="Y199" s="79"/>
      <c r="Z199" s="79"/>
      <c r="AA199" s="79"/>
      <c r="AB199" s="79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</row>
    <row r="200">
      <c r="D200" s="101"/>
      <c r="F200" s="102"/>
      <c r="H200" s="105"/>
      <c r="I200" s="46"/>
      <c r="J200" s="44" t="str">
        <f t="array" ref="J200">iferror(index('Kovats n-alkanes'!G$7:G$31,match(H200,'Kovats n-alkanes'!H$7:H$31,1)),"")</f>
        <v/>
      </c>
      <c r="K200" s="44" t="str">
        <f t="shared" si="4"/>
        <v/>
      </c>
      <c r="L200" s="72" t="str">
        <f>iferror(100*(J200+(H200-vlookup(J200,'Kovats n-alkanes'!G$7:H$31,2,TRUE))/(vlookup(K200,'Kovats n-alkanes'!G$7:H$31,2,TRUE)-vlookup(J200,'Kovats n-alkanes'!G$7:H$31,2,TRUE))),H200)</f>
        <v/>
      </c>
      <c r="M200" s="44" t="str">
        <f t="array" ref="M200">iferror(index('Kovats n-alkanes'!B$7:B$31,match(I200,'Kovats n-alkanes'!C$7:C$31,1)),"")</f>
        <v/>
      </c>
      <c r="N200" s="44" t="str">
        <f t="shared" si="2"/>
        <v/>
      </c>
      <c r="O200" s="44" t="str">
        <f>iferror(100*(M200+(I200-vlookup(M200,'Kovats n-alkanes'!B$7:C$31,2,TRUE))/(vlookup(N200,'Kovats n-alkanes'!B$7:C$31,2,TRUE)-vlookup(M200,'Kovats n-alkanes'!B$7:C$31,2,TRUE))),"")</f>
        <v/>
      </c>
      <c r="R200" s="79"/>
      <c r="S200" s="79"/>
      <c r="T200" s="100"/>
      <c r="U200" s="100"/>
      <c r="V200" s="79"/>
      <c r="W200" s="79"/>
      <c r="X200" s="79"/>
      <c r="Y200" s="79"/>
      <c r="Z200" s="79"/>
      <c r="AA200" s="79"/>
      <c r="AB200" s="79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</row>
    <row r="201">
      <c r="D201" s="101"/>
      <c r="F201" s="102"/>
      <c r="H201" s="105"/>
      <c r="I201" s="46"/>
      <c r="J201" s="44" t="str">
        <f t="array" ref="J201">iferror(index('Kovats n-alkanes'!G$7:G$31,match(H201,'Kovats n-alkanes'!H$7:H$31,1)),"")</f>
        <v/>
      </c>
      <c r="K201" s="44" t="str">
        <f t="shared" si="4"/>
        <v/>
      </c>
      <c r="L201" s="72" t="str">
        <f>iferror(100*(J201+(H201-vlookup(J201,'Kovats n-alkanes'!G$7:H$31,2,TRUE))/(vlookup(K201,'Kovats n-alkanes'!G$7:H$31,2,TRUE)-vlookup(J201,'Kovats n-alkanes'!G$7:H$31,2,TRUE))),H201)</f>
        <v/>
      </c>
      <c r="M201" s="44" t="str">
        <f t="array" ref="M201">iferror(index('Kovats n-alkanes'!B$7:B$31,match(I201,'Kovats n-alkanes'!C$7:C$31,1)),"")</f>
        <v/>
      </c>
      <c r="N201" s="44" t="str">
        <f t="shared" si="2"/>
        <v/>
      </c>
      <c r="O201" s="44" t="str">
        <f>iferror(100*(M201+(I201-vlookup(M201,'Kovats n-alkanes'!B$7:C$31,2,TRUE))/(vlookup(N201,'Kovats n-alkanes'!B$7:C$31,2,TRUE)-vlookup(M201,'Kovats n-alkanes'!B$7:C$31,2,TRUE))),"")</f>
        <v/>
      </c>
      <c r="R201" s="79"/>
      <c r="S201" s="79"/>
      <c r="T201" s="100"/>
      <c r="U201" s="100"/>
      <c r="V201" s="79"/>
      <c r="W201" s="79"/>
      <c r="X201" s="79"/>
      <c r="Y201" s="79"/>
      <c r="Z201" s="79"/>
      <c r="AA201" s="79"/>
      <c r="AB201" s="79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</row>
    <row r="202">
      <c r="D202" s="101"/>
      <c r="F202" s="102"/>
      <c r="H202" s="105"/>
      <c r="I202" s="46"/>
      <c r="J202" s="44" t="str">
        <f t="array" ref="J202">iferror(index('Kovats n-alkanes'!G$7:G$31,match(H202,'Kovats n-alkanes'!H$7:H$31,1)),"")</f>
        <v/>
      </c>
      <c r="K202" s="44" t="str">
        <f t="shared" si="4"/>
        <v/>
      </c>
      <c r="L202" s="72" t="str">
        <f>iferror(100*(J202+(H202-vlookup(J202,'Kovats n-alkanes'!G$7:H$31,2,TRUE))/(vlookup(K202,'Kovats n-alkanes'!G$7:H$31,2,TRUE)-vlookup(J202,'Kovats n-alkanes'!G$7:H$31,2,TRUE))),H202)</f>
        <v/>
      </c>
      <c r="M202" s="44" t="str">
        <f t="array" ref="M202">iferror(index('Kovats n-alkanes'!B$7:B$31,match(I202,'Kovats n-alkanes'!C$7:C$31,1)),"")</f>
        <v/>
      </c>
      <c r="N202" s="44" t="str">
        <f t="shared" si="2"/>
        <v/>
      </c>
      <c r="O202" s="44" t="str">
        <f>iferror(100*(M202+(I202-vlookup(M202,'Kovats n-alkanes'!B$7:C$31,2,TRUE))/(vlookup(N202,'Kovats n-alkanes'!B$7:C$31,2,TRUE)-vlookup(M202,'Kovats n-alkanes'!B$7:C$31,2,TRUE))),"")</f>
        <v/>
      </c>
      <c r="R202" s="79"/>
      <c r="S202" s="79"/>
      <c r="T202" s="100"/>
      <c r="U202" s="100"/>
      <c r="V202" s="79"/>
      <c r="W202" s="79"/>
      <c r="X202" s="79"/>
      <c r="Y202" s="79"/>
      <c r="Z202" s="79"/>
      <c r="AA202" s="79"/>
      <c r="AB202" s="79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</row>
    <row r="203">
      <c r="D203" s="101"/>
      <c r="F203" s="102"/>
      <c r="H203" s="105"/>
      <c r="I203" s="46"/>
      <c r="J203" s="44" t="str">
        <f t="array" ref="J203">iferror(index('Kovats n-alkanes'!G$7:G$31,match(H203,'Kovats n-alkanes'!H$7:H$31,1)),"")</f>
        <v/>
      </c>
      <c r="K203" s="44" t="str">
        <f t="shared" si="4"/>
        <v/>
      </c>
      <c r="L203" s="72" t="str">
        <f>iferror(100*(J203+(H203-vlookup(J203,'Kovats n-alkanes'!G$7:H$31,2,TRUE))/(vlookup(K203,'Kovats n-alkanes'!G$7:H$31,2,TRUE)-vlookup(J203,'Kovats n-alkanes'!G$7:H$31,2,TRUE))),H203)</f>
        <v/>
      </c>
      <c r="M203" s="44" t="str">
        <f t="array" ref="M203">iferror(index('Kovats n-alkanes'!B$7:B$31,match(I203,'Kovats n-alkanes'!C$7:C$31,1)),"")</f>
        <v/>
      </c>
      <c r="N203" s="44" t="str">
        <f t="shared" si="2"/>
        <v/>
      </c>
      <c r="O203" s="44" t="str">
        <f>iferror(100*(M203+(I203-vlookup(M203,'Kovats n-alkanes'!B$7:C$31,2,TRUE))/(vlookup(N203,'Kovats n-alkanes'!B$7:C$31,2,TRUE)-vlookup(M203,'Kovats n-alkanes'!B$7:C$31,2,TRUE))),"")</f>
        <v/>
      </c>
      <c r="R203" s="79"/>
      <c r="S203" s="79"/>
      <c r="T203" s="100"/>
      <c r="U203" s="100"/>
      <c r="V203" s="79"/>
      <c r="W203" s="79"/>
      <c r="X203" s="79"/>
      <c r="Y203" s="79"/>
      <c r="Z203" s="79"/>
      <c r="AA203" s="79"/>
      <c r="AB203" s="79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</row>
    <row r="204">
      <c r="D204" s="101"/>
      <c r="F204" s="102"/>
      <c r="H204" s="105"/>
      <c r="I204" s="46"/>
      <c r="J204" s="44" t="str">
        <f t="array" ref="J204">iferror(index('Kovats n-alkanes'!G$7:G$31,match(H204,'Kovats n-alkanes'!H$7:H$31,1)),"")</f>
        <v/>
      </c>
      <c r="K204" s="44" t="str">
        <f t="shared" si="4"/>
        <v/>
      </c>
      <c r="L204" s="72" t="str">
        <f>iferror(100*(J204+(H204-vlookup(J204,'Kovats n-alkanes'!G$7:H$31,2,TRUE))/(vlookup(K204,'Kovats n-alkanes'!G$7:H$31,2,TRUE)-vlookup(J204,'Kovats n-alkanes'!G$7:H$31,2,TRUE))),H204)</f>
        <v/>
      </c>
      <c r="M204" s="44" t="str">
        <f t="array" ref="M204">iferror(index('Kovats n-alkanes'!B$7:B$31,match(I204,'Kovats n-alkanes'!C$7:C$31,1)),"")</f>
        <v/>
      </c>
      <c r="N204" s="44" t="str">
        <f t="shared" si="2"/>
        <v/>
      </c>
      <c r="O204" s="44" t="str">
        <f>iferror(100*(M204+(I204-vlookup(M204,'Kovats n-alkanes'!B$7:C$31,2,TRUE))/(vlookup(N204,'Kovats n-alkanes'!B$7:C$31,2,TRUE)-vlookup(M204,'Kovats n-alkanes'!B$7:C$31,2,TRUE))),"")</f>
        <v/>
      </c>
      <c r="R204" s="79"/>
      <c r="S204" s="79"/>
      <c r="T204" s="100"/>
      <c r="U204" s="100"/>
      <c r="V204" s="79"/>
      <c r="W204" s="79"/>
      <c r="X204" s="79"/>
      <c r="Y204" s="79"/>
      <c r="Z204" s="79"/>
      <c r="AA204" s="79"/>
      <c r="AB204" s="79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</row>
    <row r="205">
      <c r="D205" s="101"/>
      <c r="F205" s="102"/>
      <c r="H205" s="105"/>
      <c r="I205" s="46"/>
      <c r="J205" s="44" t="str">
        <f t="array" ref="J205">iferror(index('Kovats n-alkanes'!G$7:G$31,match(H205,'Kovats n-alkanes'!H$7:H$31,1)),"")</f>
        <v/>
      </c>
      <c r="K205" s="44" t="str">
        <f t="shared" si="4"/>
        <v/>
      </c>
      <c r="L205" s="72" t="str">
        <f>iferror(100*(J205+(H205-vlookup(J205,'Kovats n-alkanes'!G$7:H$31,2,TRUE))/(vlookup(K205,'Kovats n-alkanes'!G$7:H$31,2,TRUE)-vlookup(J205,'Kovats n-alkanes'!G$7:H$31,2,TRUE))),H205)</f>
        <v/>
      </c>
      <c r="M205" s="44" t="str">
        <f t="array" ref="M205">iferror(index('Kovats n-alkanes'!B$7:B$31,match(I205,'Kovats n-alkanes'!C$7:C$31,1)),"")</f>
        <v/>
      </c>
      <c r="N205" s="44" t="str">
        <f t="shared" si="2"/>
        <v/>
      </c>
      <c r="O205" s="44" t="str">
        <f>iferror(100*(M205+(I205-vlookup(M205,'Kovats n-alkanes'!B$7:C$31,2,TRUE))/(vlookup(N205,'Kovats n-alkanes'!B$7:C$31,2,TRUE)-vlookup(M205,'Kovats n-alkanes'!B$7:C$31,2,TRUE))),"")</f>
        <v/>
      </c>
      <c r="R205" s="79"/>
      <c r="S205" s="79"/>
      <c r="T205" s="100"/>
      <c r="U205" s="100"/>
      <c r="V205" s="79"/>
      <c r="W205" s="79"/>
      <c r="X205" s="79"/>
      <c r="Y205" s="79"/>
      <c r="Z205" s="79"/>
      <c r="AA205" s="79"/>
      <c r="AB205" s="79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</row>
    <row r="206">
      <c r="D206" s="101"/>
      <c r="F206" s="102"/>
      <c r="H206" s="105"/>
      <c r="I206" s="46"/>
      <c r="J206" s="44" t="str">
        <f t="array" ref="J206">iferror(index('Kovats n-alkanes'!G$7:G$31,match(H206,'Kovats n-alkanes'!H$7:H$31,1)),"")</f>
        <v/>
      </c>
      <c r="K206" s="44" t="str">
        <f t="shared" si="4"/>
        <v/>
      </c>
      <c r="L206" s="72" t="str">
        <f>iferror(100*(J206+(H206-vlookup(J206,'Kovats n-alkanes'!G$7:H$31,2,TRUE))/(vlookup(K206,'Kovats n-alkanes'!G$7:H$31,2,TRUE)-vlookup(J206,'Kovats n-alkanes'!G$7:H$31,2,TRUE))),H206)</f>
        <v/>
      </c>
      <c r="M206" s="44" t="str">
        <f t="array" ref="M206">iferror(index('Kovats n-alkanes'!B$7:B$31,match(I206,'Kovats n-alkanes'!C$7:C$31,1)),"")</f>
        <v/>
      </c>
      <c r="N206" s="44" t="str">
        <f t="shared" si="2"/>
        <v/>
      </c>
      <c r="O206" s="44" t="str">
        <f>iferror(100*(M206+(I206-vlookup(M206,'Kovats n-alkanes'!B$7:C$31,2,TRUE))/(vlookup(N206,'Kovats n-alkanes'!B$7:C$31,2,TRUE)-vlookup(M206,'Kovats n-alkanes'!B$7:C$31,2,TRUE))),"")</f>
        <v/>
      </c>
      <c r="R206" s="79"/>
      <c r="S206" s="79"/>
      <c r="T206" s="100"/>
      <c r="U206" s="100"/>
      <c r="V206" s="79"/>
      <c r="W206" s="79"/>
      <c r="X206" s="79"/>
      <c r="Y206" s="79"/>
      <c r="Z206" s="79"/>
      <c r="AA206" s="79"/>
      <c r="AB206" s="79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</row>
    <row r="207">
      <c r="D207" s="101"/>
      <c r="F207" s="102"/>
      <c r="H207" s="105"/>
      <c r="I207" s="46"/>
      <c r="J207" s="44" t="str">
        <f t="array" ref="J207">iferror(index('Kovats n-alkanes'!G$7:G$31,match(H207,'Kovats n-alkanes'!H$7:H$31,1)),"")</f>
        <v/>
      </c>
      <c r="K207" s="44" t="str">
        <f t="shared" si="4"/>
        <v/>
      </c>
      <c r="L207" s="72" t="str">
        <f>iferror(100*(J207+(H207-vlookup(J207,'Kovats n-alkanes'!G$7:H$31,2,TRUE))/(vlookup(K207,'Kovats n-alkanes'!G$7:H$31,2,TRUE)-vlookup(J207,'Kovats n-alkanes'!G$7:H$31,2,TRUE))),H207)</f>
        <v/>
      </c>
      <c r="M207" s="44" t="str">
        <f t="array" ref="M207">iferror(index('Kovats n-alkanes'!B$7:B$31,match(I207,'Kovats n-alkanes'!C$7:C$31,1)),"")</f>
        <v/>
      </c>
      <c r="N207" s="44" t="str">
        <f t="shared" si="2"/>
        <v/>
      </c>
      <c r="O207" s="44" t="str">
        <f>iferror(100*(M207+(I207-vlookup(M207,'Kovats n-alkanes'!B$7:C$31,2,TRUE))/(vlookup(N207,'Kovats n-alkanes'!B$7:C$31,2,TRUE)-vlookup(M207,'Kovats n-alkanes'!B$7:C$31,2,TRUE))),"")</f>
        <v/>
      </c>
      <c r="R207" s="79"/>
      <c r="S207" s="79"/>
      <c r="T207" s="100"/>
      <c r="U207" s="100"/>
      <c r="V207" s="79"/>
      <c r="W207" s="79"/>
      <c r="X207" s="79"/>
      <c r="Y207" s="79"/>
      <c r="Z207" s="79"/>
      <c r="AA207" s="79"/>
      <c r="AB207" s="79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</row>
    <row r="208">
      <c r="D208" s="101"/>
      <c r="F208" s="102"/>
      <c r="H208" s="105"/>
      <c r="I208" s="46"/>
      <c r="J208" s="44" t="str">
        <f t="array" ref="J208">iferror(index('Kovats n-alkanes'!G$7:G$31,match(H208,'Kovats n-alkanes'!H$7:H$31,1)),"")</f>
        <v/>
      </c>
      <c r="K208" s="44" t="str">
        <f t="shared" si="4"/>
        <v/>
      </c>
      <c r="L208" s="72" t="str">
        <f>iferror(100*(J208+(H208-vlookup(J208,'Kovats n-alkanes'!G$7:H$31,2,TRUE))/(vlookup(K208,'Kovats n-alkanes'!G$7:H$31,2,TRUE)-vlookup(J208,'Kovats n-alkanes'!G$7:H$31,2,TRUE))),H208)</f>
        <v/>
      </c>
      <c r="M208" s="44" t="str">
        <f t="array" ref="M208">iferror(index('Kovats n-alkanes'!B$7:B$31,match(I208,'Kovats n-alkanes'!C$7:C$31,1)),"")</f>
        <v/>
      </c>
      <c r="N208" s="44" t="str">
        <f t="shared" si="2"/>
        <v/>
      </c>
      <c r="O208" s="44" t="str">
        <f>iferror(100*(M208+(I208-vlookup(M208,'Kovats n-alkanes'!B$7:C$31,2,TRUE))/(vlookup(N208,'Kovats n-alkanes'!B$7:C$31,2,TRUE)-vlookup(M208,'Kovats n-alkanes'!B$7:C$31,2,TRUE))),"")</f>
        <v/>
      </c>
      <c r="R208" s="79"/>
      <c r="S208" s="79"/>
      <c r="T208" s="100"/>
      <c r="U208" s="100"/>
      <c r="V208" s="79"/>
      <c r="W208" s="79"/>
      <c r="X208" s="79"/>
      <c r="Y208" s="79"/>
      <c r="Z208" s="79"/>
      <c r="AA208" s="79"/>
      <c r="AB208" s="79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</row>
    <row r="209">
      <c r="D209" s="101"/>
      <c r="F209" s="102"/>
      <c r="H209" s="105"/>
      <c r="I209" s="46"/>
      <c r="J209" s="44" t="str">
        <f t="array" ref="J209">iferror(index('Kovats n-alkanes'!G$7:G$31,match(H209,'Kovats n-alkanes'!H$7:H$31,1)),"")</f>
        <v/>
      </c>
      <c r="K209" s="44" t="str">
        <f t="shared" si="4"/>
        <v/>
      </c>
      <c r="L209" s="72" t="str">
        <f>iferror(100*(J209+(H209-vlookup(J209,'Kovats n-alkanes'!G$7:H$31,2,TRUE))/(vlookup(K209,'Kovats n-alkanes'!G$7:H$31,2,TRUE)-vlookup(J209,'Kovats n-alkanes'!G$7:H$31,2,TRUE))),H209)</f>
        <v/>
      </c>
      <c r="M209" s="44" t="str">
        <f t="array" ref="M209">iferror(index('Kovats n-alkanes'!B$7:B$31,match(I209,'Kovats n-alkanes'!C$7:C$31,1)),"")</f>
        <v/>
      </c>
      <c r="N209" s="44" t="str">
        <f t="shared" si="2"/>
        <v/>
      </c>
      <c r="O209" s="44" t="str">
        <f>iferror(100*(M209+(I209-vlookup(M209,'Kovats n-alkanes'!B$7:C$31,2,TRUE))/(vlookup(N209,'Kovats n-alkanes'!B$7:C$31,2,TRUE)-vlookup(M209,'Kovats n-alkanes'!B$7:C$31,2,TRUE))),"")</f>
        <v/>
      </c>
      <c r="R209" s="79"/>
      <c r="S209" s="79"/>
      <c r="T209" s="100"/>
      <c r="U209" s="100"/>
      <c r="V209" s="79"/>
      <c r="W209" s="79"/>
      <c r="X209" s="79"/>
      <c r="Y209" s="79"/>
      <c r="Z209" s="79"/>
      <c r="AA209" s="79"/>
      <c r="AB209" s="79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</row>
    <row r="210">
      <c r="D210" s="101"/>
      <c r="F210" s="102"/>
      <c r="H210" s="105"/>
      <c r="I210" s="46"/>
      <c r="J210" s="44" t="str">
        <f t="array" ref="J210">iferror(index('Kovats n-alkanes'!G$7:G$31,match(H210,'Kovats n-alkanes'!H$7:H$31,1)),"")</f>
        <v/>
      </c>
      <c r="K210" s="44" t="str">
        <f t="shared" si="4"/>
        <v/>
      </c>
      <c r="L210" s="72" t="str">
        <f>iferror(100*(J210+(H210-vlookup(J210,'Kovats n-alkanes'!G$7:H$31,2,TRUE))/(vlookup(K210,'Kovats n-alkanes'!G$7:H$31,2,TRUE)-vlookup(J210,'Kovats n-alkanes'!G$7:H$31,2,TRUE))),H210)</f>
        <v/>
      </c>
      <c r="M210" s="44" t="str">
        <f t="array" ref="M210">iferror(index('Kovats n-alkanes'!B$7:B$31,match(I210,'Kovats n-alkanes'!C$7:C$31,1)),"")</f>
        <v/>
      </c>
      <c r="N210" s="44" t="str">
        <f t="shared" si="2"/>
        <v/>
      </c>
      <c r="O210" s="44" t="str">
        <f>iferror(100*(M210+(I210-vlookup(M210,'Kovats n-alkanes'!B$7:C$31,2,TRUE))/(vlookup(N210,'Kovats n-alkanes'!B$7:C$31,2,TRUE)-vlookup(M210,'Kovats n-alkanes'!B$7:C$31,2,TRUE))),"")</f>
        <v/>
      </c>
      <c r="R210" s="79"/>
      <c r="S210" s="79"/>
      <c r="T210" s="100"/>
      <c r="U210" s="100"/>
      <c r="V210" s="79"/>
      <c r="W210" s="79"/>
      <c r="X210" s="79"/>
      <c r="Y210" s="79"/>
      <c r="Z210" s="79"/>
      <c r="AA210" s="79"/>
      <c r="AB210" s="79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</row>
    <row r="211">
      <c r="D211" s="101"/>
      <c r="F211" s="102"/>
      <c r="H211" s="105"/>
      <c r="I211" s="46"/>
      <c r="J211" s="44" t="str">
        <f t="array" ref="J211">iferror(index('Kovats n-alkanes'!G$7:G$31,match(H211,'Kovats n-alkanes'!H$7:H$31,1)),"")</f>
        <v/>
      </c>
      <c r="L211" s="41"/>
      <c r="M211" s="44" t="str">
        <f t="array" ref="M211">iferror(index('Kovats n-alkanes'!B$7:B$31,match(I211,'Kovats n-alkanes'!C$7:C$31,1)),"")</f>
        <v/>
      </c>
    </row>
    <row r="212">
      <c r="D212" s="101"/>
      <c r="F212" s="102"/>
      <c r="H212" s="105"/>
      <c r="I212" s="46"/>
      <c r="J212" s="44" t="str">
        <f t="array" ref="J212">iferror(index('Kovats n-alkanes'!G$7:G$31,match(H212,'Kovats n-alkanes'!H$7:H$31,1)),"")</f>
        <v/>
      </c>
      <c r="L212" s="41"/>
      <c r="M212" s="44" t="str">
        <f t="array" ref="M212">iferror(index('Kovats n-alkanes'!B$7:B$31,match(I212,'Kovats n-alkanes'!C$7:C$31,1)),"")</f>
        <v/>
      </c>
    </row>
    <row r="213">
      <c r="D213" s="101"/>
      <c r="F213" s="102"/>
      <c r="H213" s="105"/>
      <c r="I213" s="46"/>
      <c r="J213" s="44" t="str">
        <f t="array" ref="J213">iferror(index('Kovats n-alkanes'!G$7:G$31,match(H213,'Kovats n-alkanes'!H$7:H$31,1)),"")</f>
        <v/>
      </c>
      <c r="L213" s="41"/>
      <c r="M213" s="44" t="str">
        <f t="array" ref="M213">iferror(index('Kovats n-alkanes'!B$7:B$31,match(I213,'Kovats n-alkanes'!C$7:C$31,1)),"")</f>
        <v/>
      </c>
    </row>
    <row r="214">
      <c r="D214" s="101"/>
      <c r="F214" s="102"/>
      <c r="H214" s="105"/>
      <c r="I214" s="46"/>
      <c r="J214" s="44" t="str">
        <f t="array" ref="J214">iferror(index('Kovats n-alkanes'!G$7:G$31,match(H214,'Kovats n-alkanes'!H$7:H$31,1)),"")</f>
        <v/>
      </c>
      <c r="L214" s="41"/>
      <c r="M214" s="44" t="str">
        <f t="array" ref="M214">iferror(index('Kovats n-alkanes'!B$7:B$31,match(I214,'Kovats n-alkanes'!C$7:C$31,1)),"")</f>
        <v/>
      </c>
    </row>
    <row r="215">
      <c r="D215" s="101"/>
      <c r="F215" s="102"/>
      <c r="H215" s="105"/>
      <c r="I215" s="46"/>
      <c r="J215" s="44" t="str">
        <f t="array" ref="J215">iferror(index('Kovats n-alkanes'!G$7:G$31,match(H215,'Kovats n-alkanes'!H$7:H$31,1)),"")</f>
        <v/>
      </c>
      <c r="L215" s="41"/>
      <c r="M215" s="44" t="str">
        <f t="array" ref="M215">iferror(index('Kovats n-alkanes'!B$7:B$31,match(I215,'Kovats n-alkanes'!C$7:C$31,1)),"")</f>
        <v/>
      </c>
    </row>
    <row r="216">
      <c r="D216" s="101"/>
      <c r="F216" s="102"/>
      <c r="H216" s="105"/>
      <c r="I216" s="46"/>
      <c r="J216" s="44" t="str">
        <f t="array" ref="J216">iferror(index('Kovats n-alkanes'!G$7:G$31,match(H216,'Kovats n-alkanes'!H$7:H$31,1)),"")</f>
        <v/>
      </c>
      <c r="L216" s="41"/>
      <c r="M216" s="44" t="str">
        <f t="array" ref="M216">iferror(index('Kovats n-alkanes'!B$7:B$31,match(I216,'Kovats n-alkanes'!C$7:C$31,1)),"")</f>
        <v/>
      </c>
    </row>
    <row r="217">
      <c r="D217" s="101"/>
      <c r="F217" s="102"/>
      <c r="H217" s="105"/>
      <c r="I217" s="46"/>
      <c r="J217" s="44" t="str">
        <f t="array" ref="J217">iferror(index('Kovats n-alkanes'!G$7:G$31,match(H217,'Kovats n-alkanes'!H$7:H$31,1)),"")</f>
        <v/>
      </c>
      <c r="L217" s="41"/>
      <c r="M217" s="44" t="str">
        <f t="array" ref="M217">iferror(index('Kovats n-alkanes'!B$7:B$31,match(I217,'Kovats n-alkanes'!C$7:C$31,1)),"")</f>
        <v/>
      </c>
    </row>
    <row r="218">
      <c r="D218" s="101"/>
      <c r="F218" s="102"/>
      <c r="H218" s="105"/>
      <c r="I218" s="46"/>
      <c r="J218" s="44" t="str">
        <f t="array" ref="J218">iferror(index('Kovats n-alkanes'!G$7:G$31,match(H218,'Kovats n-alkanes'!H$7:H$31,1)),"")</f>
        <v/>
      </c>
      <c r="L218" s="41"/>
      <c r="M218" s="44" t="str">
        <f t="array" ref="M218">iferror(index('Kovats n-alkanes'!B$7:B$31,match(I218,'Kovats n-alkanes'!C$7:C$31,1)),"")</f>
        <v/>
      </c>
    </row>
    <row r="219">
      <c r="D219" s="101"/>
      <c r="F219" s="102"/>
      <c r="H219" s="105"/>
      <c r="I219" s="46"/>
      <c r="J219" s="44" t="str">
        <f t="array" ref="J219">iferror(index('Kovats n-alkanes'!G$7:G$31,match(H219,'Kovats n-alkanes'!H$7:H$31,1)),"")</f>
        <v/>
      </c>
      <c r="L219" s="41"/>
      <c r="M219" s="44" t="str">
        <f t="array" ref="M219">iferror(index('Kovats n-alkanes'!B$7:B$31,match(I219,'Kovats n-alkanes'!C$7:C$31,1)),"")</f>
        <v/>
      </c>
    </row>
    <row r="220">
      <c r="D220" s="101"/>
      <c r="F220" s="102"/>
      <c r="H220" s="105"/>
      <c r="J220" s="44" t="str">
        <f t="array" ref="J220">iferror(index('Kovats n-alkanes'!G$7:G$31,match(H220,'Kovats n-alkanes'!H$7:H$31,1)),"")</f>
        <v/>
      </c>
      <c r="L220" s="41"/>
      <c r="M220" s="44" t="str">
        <f t="array" ref="M220">iferror(index('Kovats n-alkanes'!B$7:B$31,match(I220,'Kovats n-alkanes'!C$7:C$31,1)),"")</f>
        <v/>
      </c>
    </row>
    <row r="221">
      <c r="D221" s="101"/>
      <c r="F221" s="102"/>
      <c r="H221" s="105"/>
      <c r="J221" s="44" t="str">
        <f t="array" ref="J221">iferror(index('Kovats n-alkanes'!G$7:G$31,match(H221,'Kovats n-alkanes'!H$7:H$31,1)),"")</f>
        <v/>
      </c>
      <c r="L221" s="41"/>
      <c r="M221" s="44" t="str">
        <f t="array" ref="M221">iferror(index('Kovats n-alkanes'!B$7:B$31,match(I221,'Kovats n-alkanes'!C$7:C$31,1)),"")</f>
        <v/>
      </c>
    </row>
    <row r="222">
      <c r="D222" s="101"/>
      <c r="F222" s="102"/>
      <c r="H222" s="105"/>
      <c r="J222" s="44" t="str">
        <f t="array" ref="J222">iferror(index('Kovats n-alkanes'!G$7:G$31,match(H222,'Kovats n-alkanes'!H$7:H$31,1)),"")</f>
        <v/>
      </c>
      <c r="L222" s="41"/>
    </row>
    <row r="223">
      <c r="D223" s="101"/>
      <c r="F223" s="102"/>
      <c r="H223" s="105"/>
      <c r="L223" s="41"/>
    </row>
    <row r="224">
      <c r="D224" s="101"/>
      <c r="F224" s="102"/>
      <c r="H224" s="105"/>
      <c r="L224" s="41"/>
    </row>
    <row r="225">
      <c r="D225" s="101"/>
      <c r="F225" s="102"/>
      <c r="H225" s="105"/>
      <c r="L225" s="41"/>
    </row>
    <row r="226">
      <c r="D226" s="101"/>
      <c r="F226" s="102"/>
      <c r="H226" s="105"/>
      <c r="L226" s="41"/>
    </row>
    <row r="227">
      <c r="D227" s="101"/>
      <c r="F227" s="102"/>
      <c r="H227" s="105"/>
      <c r="L227" s="41"/>
    </row>
    <row r="228">
      <c r="D228" s="101"/>
      <c r="F228" s="102"/>
      <c r="H228" s="105"/>
      <c r="L228" s="41"/>
    </row>
    <row r="229">
      <c r="D229" s="101"/>
      <c r="F229" s="102"/>
      <c r="H229" s="105"/>
      <c r="L229" s="41"/>
    </row>
    <row r="230">
      <c r="D230" s="101"/>
      <c r="F230" s="102"/>
      <c r="H230" s="105"/>
      <c r="L230" s="41"/>
    </row>
    <row r="231">
      <c r="D231" s="101"/>
      <c r="F231" s="102"/>
      <c r="H231" s="105"/>
      <c r="L231" s="41"/>
    </row>
    <row r="232">
      <c r="D232" s="101"/>
      <c r="F232" s="102"/>
      <c r="H232" s="105"/>
      <c r="L232" s="41"/>
    </row>
    <row r="233">
      <c r="D233" s="101"/>
      <c r="F233" s="102"/>
      <c r="H233" s="105"/>
      <c r="L233" s="41"/>
    </row>
    <row r="234">
      <c r="D234" s="101"/>
      <c r="F234" s="102"/>
      <c r="H234" s="105"/>
      <c r="L234" s="41"/>
    </row>
    <row r="235">
      <c r="D235" s="101"/>
      <c r="F235" s="102"/>
      <c r="H235" s="105"/>
      <c r="L235" s="41"/>
    </row>
    <row r="236">
      <c r="D236" s="101"/>
      <c r="F236" s="102"/>
      <c r="H236" s="105"/>
      <c r="L236" s="41"/>
    </row>
    <row r="237">
      <c r="D237" s="101"/>
      <c r="F237" s="102"/>
      <c r="H237" s="105"/>
      <c r="L237" s="41"/>
    </row>
    <row r="238">
      <c r="D238" s="101"/>
      <c r="F238" s="102"/>
      <c r="H238" s="105"/>
      <c r="L238" s="41"/>
    </row>
    <row r="239">
      <c r="D239" s="101"/>
      <c r="F239" s="102"/>
      <c r="H239" s="105"/>
      <c r="L239" s="41"/>
    </row>
    <row r="240">
      <c r="D240" s="101"/>
      <c r="F240" s="102"/>
      <c r="H240" s="105"/>
      <c r="L240" s="41"/>
    </row>
    <row r="241">
      <c r="D241" s="101"/>
      <c r="F241" s="102"/>
      <c r="H241" s="105"/>
      <c r="L241" s="41"/>
    </row>
    <row r="242">
      <c r="D242" s="101"/>
      <c r="F242" s="102"/>
      <c r="H242" s="105"/>
      <c r="L242" s="41"/>
    </row>
    <row r="243">
      <c r="D243" s="101"/>
      <c r="F243" s="102"/>
      <c r="H243" s="105"/>
      <c r="L243" s="41"/>
    </row>
    <row r="244">
      <c r="D244" s="101"/>
      <c r="F244" s="102"/>
      <c r="H244" s="105"/>
      <c r="L244" s="41"/>
    </row>
    <row r="245">
      <c r="D245" s="101"/>
      <c r="F245" s="102"/>
      <c r="H245" s="105"/>
      <c r="L245" s="41"/>
    </row>
    <row r="246">
      <c r="D246" s="101"/>
      <c r="F246" s="102"/>
      <c r="H246" s="105"/>
      <c r="L246" s="41"/>
    </row>
    <row r="247">
      <c r="D247" s="101"/>
      <c r="F247" s="102"/>
      <c r="H247" s="105"/>
      <c r="L247" s="41"/>
    </row>
    <row r="248">
      <c r="D248" s="101"/>
      <c r="F248" s="102"/>
      <c r="H248" s="105"/>
      <c r="L248" s="41"/>
    </row>
    <row r="249">
      <c r="D249" s="101"/>
      <c r="F249" s="102"/>
      <c r="H249" s="105"/>
      <c r="L249" s="41"/>
    </row>
    <row r="250">
      <c r="D250" s="101"/>
      <c r="F250" s="102"/>
      <c r="H250" s="105"/>
      <c r="L250" s="41"/>
    </row>
    <row r="251">
      <c r="D251" s="101"/>
      <c r="F251" s="102"/>
      <c r="H251" s="105"/>
      <c r="L251" s="41"/>
    </row>
    <row r="252">
      <c r="D252" s="101"/>
      <c r="F252" s="102"/>
      <c r="H252" s="105"/>
      <c r="L252" s="41"/>
    </row>
    <row r="253">
      <c r="D253" s="101"/>
      <c r="F253" s="102"/>
      <c r="H253" s="105"/>
      <c r="L253" s="41"/>
    </row>
    <row r="254">
      <c r="D254" s="101"/>
      <c r="F254" s="102"/>
      <c r="H254" s="105"/>
      <c r="L254" s="41"/>
    </row>
    <row r="255">
      <c r="D255" s="101"/>
      <c r="F255" s="102"/>
      <c r="H255" s="105"/>
      <c r="L255" s="41"/>
    </row>
    <row r="256">
      <c r="D256" s="101"/>
      <c r="F256" s="102"/>
      <c r="H256" s="105"/>
      <c r="L256" s="41"/>
    </row>
    <row r="257">
      <c r="D257" s="101"/>
      <c r="F257" s="102"/>
      <c r="H257" s="105"/>
      <c r="L257" s="41"/>
    </row>
    <row r="258">
      <c r="D258" s="101"/>
      <c r="F258" s="102"/>
      <c r="H258" s="105"/>
      <c r="L258" s="41"/>
    </row>
    <row r="259">
      <c r="D259" s="101"/>
      <c r="F259" s="102"/>
      <c r="H259" s="105"/>
      <c r="L259" s="41"/>
    </row>
    <row r="260">
      <c r="D260" s="101"/>
      <c r="F260" s="102"/>
      <c r="H260" s="105"/>
      <c r="L260" s="41"/>
    </row>
    <row r="261">
      <c r="D261" s="101"/>
      <c r="F261" s="102"/>
      <c r="H261" s="105"/>
      <c r="L261" s="41"/>
    </row>
    <row r="262">
      <c r="D262" s="101"/>
      <c r="F262" s="102"/>
      <c r="H262" s="105"/>
      <c r="L262" s="41"/>
    </row>
    <row r="263">
      <c r="D263" s="101"/>
      <c r="F263" s="102"/>
      <c r="H263" s="105"/>
      <c r="L263" s="41"/>
    </row>
    <row r="264">
      <c r="D264" s="101"/>
      <c r="F264" s="102"/>
      <c r="H264" s="105"/>
      <c r="L264" s="41"/>
    </row>
    <row r="265">
      <c r="D265" s="101"/>
      <c r="F265" s="102"/>
      <c r="H265" s="105"/>
      <c r="L265" s="41"/>
    </row>
    <row r="266">
      <c r="D266" s="101"/>
      <c r="F266" s="102"/>
      <c r="H266" s="105"/>
      <c r="L266" s="41"/>
    </row>
    <row r="267">
      <c r="D267" s="101"/>
      <c r="F267" s="102"/>
      <c r="H267" s="105"/>
      <c r="L267" s="41"/>
    </row>
    <row r="268">
      <c r="D268" s="101"/>
      <c r="F268" s="102"/>
      <c r="H268" s="105"/>
      <c r="L268" s="41"/>
    </row>
    <row r="269">
      <c r="D269" s="101"/>
      <c r="F269" s="102"/>
      <c r="H269" s="105"/>
      <c r="L269" s="41"/>
    </row>
    <row r="270">
      <c r="D270" s="101"/>
      <c r="F270" s="102"/>
      <c r="H270" s="105"/>
      <c r="L270" s="41"/>
    </row>
    <row r="271">
      <c r="D271" s="101"/>
      <c r="F271" s="102"/>
      <c r="H271" s="105"/>
      <c r="L271" s="41"/>
    </row>
    <row r="272">
      <c r="D272" s="101"/>
      <c r="F272" s="102"/>
      <c r="H272" s="105"/>
      <c r="L272" s="41"/>
    </row>
    <row r="273">
      <c r="D273" s="101"/>
      <c r="F273" s="102"/>
      <c r="H273" s="105"/>
      <c r="L273" s="41"/>
    </row>
    <row r="274">
      <c r="D274" s="101"/>
      <c r="F274" s="102"/>
      <c r="H274" s="105"/>
      <c r="L274" s="41"/>
    </row>
    <row r="275">
      <c r="D275" s="101"/>
      <c r="F275" s="102"/>
      <c r="H275" s="105"/>
      <c r="L275" s="41"/>
    </row>
    <row r="276">
      <c r="D276" s="101"/>
      <c r="F276" s="102"/>
      <c r="H276" s="105"/>
      <c r="L276" s="41"/>
    </row>
    <row r="277">
      <c r="D277" s="101"/>
      <c r="F277" s="102"/>
      <c r="H277" s="105"/>
      <c r="L277" s="41"/>
    </row>
    <row r="278">
      <c r="D278" s="101"/>
      <c r="F278" s="102"/>
      <c r="H278" s="105"/>
      <c r="L278" s="41"/>
    </row>
    <row r="279">
      <c r="D279" s="101"/>
      <c r="F279" s="102"/>
      <c r="H279" s="105"/>
      <c r="L279" s="41"/>
    </row>
    <row r="280">
      <c r="D280" s="101"/>
      <c r="F280" s="102"/>
      <c r="H280" s="105"/>
      <c r="L280" s="41"/>
    </row>
    <row r="281">
      <c r="D281" s="101"/>
      <c r="F281" s="102"/>
      <c r="H281" s="105"/>
      <c r="L281" s="41"/>
    </row>
    <row r="282">
      <c r="D282" s="101"/>
      <c r="F282" s="102"/>
      <c r="H282" s="105"/>
      <c r="L282" s="41"/>
    </row>
    <row r="283">
      <c r="D283" s="101"/>
      <c r="F283" s="102"/>
      <c r="H283" s="105"/>
      <c r="L283" s="41"/>
    </row>
    <row r="284">
      <c r="D284" s="101"/>
      <c r="F284" s="102"/>
      <c r="H284" s="105"/>
      <c r="L284" s="41"/>
    </row>
    <row r="285">
      <c r="D285" s="101"/>
      <c r="F285" s="102"/>
      <c r="H285" s="105"/>
      <c r="L285" s="41"/>
    </row>
    <row r="286">
      <c r="D286" s="101"/>
      <c r="F286" s="102"/>
      <c r="H286" s="105"/>
      <c r="L286" s="41"/>
    </row>
    <row r="287">
      <c r="D287" s="101"/>
      <c r="F287" s="102"/>
      <c r="H287" s="105"/>
      <c r="L287" s="41"/>
    </row>
    <row r="288">
      <c r="D288" s="101"/>
      <c r="F288" s="102"/>
      <c r="H288" s="105"/>
      <c r="L288" s="41"/>
    </row>
    <row r="289">
      <c r="D289" s="101"/>
      <c r="F289" s="102"/>
      <c r="H289" s="105"/>
      <c r="L289" s="41"/>
    </row>
    <row r="290">
      <c r="D290" s="101"/>
      <c r="F290" s="102"/>
      <c r="H290" s="105"/>
      <c r="L290" s="41"/>
    </row>
    <row r="291">
      <c r="D291" s="101"/>
      <c r="F291" s="102"/>
      <c r="H291" s="105"/>
      <c r="L291" s="41"/>
    </row>
    <row r="292">
      <c r="D292" s="101"/>
      <c r="F292" s="102"/>
      <c r="H292" s="105"/>
      <c r="L292" s="41"/>
    </row>
    <row r="293">
      <c r="D293" s="101"/>
      <c r="F293" s="102"/>
      <c r="H293" s="105"/>
      <c r="L293" s="41"/>
    </row>
    <row r="294">
      <c r="D294" s="101"/>
      <c r="F294" s="102"/>
      <c r="H294" s="105"/>
      <c r="L294" s="41"/>
    </row>
    <row r="295">
      <c r="D295" s="101"/>
      <c r="F295" s="102"/>
      <c r="H295" s="105"/>
      <c r="L295" s="41"/>
    </row>
    <row r="296">
      <c r="D296" s="101"/>
      <c r="F296" s="102"/>
      <c r="H296" s="105"/>
      <c r="L296" s="41"/>
    </row>
    <row r="297">
      <c r="D297" s="101"/>
      <c r="F297" s="102"/>
      <c r="H297" s="105"/>
      <c r="L297" s="41"/>
    </row>
    <row r="298">
      <c r="D298" s="101"/>
      <c r="F298" s="102"/>
      <c r="H298" s="105"/>
      <c r="L298" s="41"/>
    </row>
    <row r="299">
      <c r="D299" s="101"/>
      <c r="F299" s="102"/>
      <c r="H299" s="105"/>
      <c r="L299" s="41"/>
    </row>
    <row r="300">
      <c r="D300" s="101"/>
      <c r="F300" s="102"/>
      <c r="H300" s="105"/>
      <c r="L300" s="41"/>
    </row>
    <row r="301">
      <c r="D301" s="101"/>
      <c r="F301" s="102"/>
      <c r="H301" s="105"/>
      <c r="L301" s="41"/>
    </row>
    <row r="302">
      <c r="D302" s="101"/>
      <c r="F302" s="102"/>
      <c r="H302" s="105"/>
      <c r="L302" s="41"/>
    </row>
    <row r="303">
      <c r="D303" s="101"/>
      <c r="F303" s="102"/>
      <c r="H303" s="105"/>
      <c r="L303" s="41"/>
    </row>
    <row r="304">
      <c r="D304" s="101"/>
      <c r="F304" s="102"/>
      <c r="H304" s="105"/>
      <c r="L304" s="41"/>
    </row>
    <row r="305">
      <c r="D305" s="101"/>
      <c r="F305" s="102"/>
      <c r="H305" s="105"/>
      <c r="L305" s="41"/>
    </row>
    <row r="306">
      <c r="D306" s="101"/>
      <c r="F306" s="102"/>
      <c r="H306" s="105"/>
      <c r="L306" s="41"/>
    </row>
    <row r="307">
      <c r="D307" s="101"/>
      <c r="F307" s="102"/>
      <c r="H307" s="105"/>
      <c r="L307" s="41"/>
    </row>
    <row r="308">
      <c r="D308" s="101"/>
      <c r="F308" s="102"/>
      <c r="H308" s="105"/>
      <c r="L308" s="41"/>
    </row>
    <row r="309">
      <c r="D309" s="101"/>
      <c r="F309" s="102"/>
      <c r="H309" s="105"/>
      <c r="L309" s="41"/>
    </row>
    <row r="310">
      <c r="D310" s="101"/>
      <c r="F310" s="102"/>
      <c r="H310" s="105"/>
      <c r="L310" s="41"/>
    </row>
    <row r="311">
      <c r="D311" s="101"/>
      <c r="F311" s="102"/>
      <c r="H311" s="105"/>
      <c r="L311" s="41"/>
    </row>
    <row r="312">
      <c r="D312" s="101"/>
      <c r="F312" s="102"/>
      <c r="H312" s="105"/>
      <c r="L312" s="41"/>
    </row>
    <row r="313">
      <c r="D313" s="101"/>
      <c r="F313" s="102"/>
      <c r="H313" s="105"/>
      <c r="L313" s="41"/>
    </row>
    <row r="314">
      <c r="D314" s="101"/>
      <c r="F314" s="102"/>
      <c r="H314" s="105"/>
      <c r="L314" s="41"/>
    </row>
    <row r="315">
      <c r="D315" s="101"/>
      <c r="F315" s="102"/>
      <c r="H315" s="105"/>
      <c r="L315" s="41"/>
    </row>
    <row r="316">
      <c r="D316" s="101"/>
      <c r="F316" s="102"/>
      <c r="H316" s="105"/>
      <c r="L316" s="41"/>
    </row>
    <row r="317">
      <c r="D317" s="101"/>
      <c r="F317" s="102"/>
      <c r="H317" s="105"/>
      <c r="L317" s="41"/>
    </row>
    <row r="318">
      <c r="D318" s="101"/>
      <c r="F318" s="102"/>
      <c r="H318" s="105"/>
      <c r="L318" s="41"/>
    </row>
    <row r="319">
      <c r="D319" s="101"/>
      <c r="F319" s="102"/>
      <c r="H319" s="105"/>
      <c r="L319" s="41"/>
    </row>
    <row r="320">
      <c r="D320" s="101"/>
      <c r="F320" s="102"/>
      <c r="H320" s="105"/>
      <c r="L320" s="41"/>
    </row>
    <row r="321">
      <c r="D321" s="101"/>
      <c r="F321" s="102"/>
      <c r="H321" s="105"/>
      <c r="L321" s="41"/>
    </row>
    <row r="322">
      <c r="D322" s="101"/>
      <c r="F322" s="102"/>
      <c r="H322" s="105"/>
      <c r="L322" s="41"/>
    </row>
    <row r="323">
      <c r="D323" s="101"/>
      <c r="F323" s="102"/>
      <c r="H323" s="105"/>
      <c r="L323" s="41"/>
    </row>
    <row r="324">
      <c r="D324" s="101"/>
      <c r="F324" s="102"/>
      <c r="H324" s="105"/>
      <c r="L324" s="41"/>
    </row>
    <row r="325">
      <c r="D325" s="101"/>
      <c r="F325" s="102"/>
      <c r="H325" s="105"/>
      <c r="L325" s="41"/>
    </row>
    <row r="326">
      <c r="D326" s="101"/>
      <c r="F326" s="102"/>
      <c r="H326" s="105"/>
      <c r="L326" s="41"/>
    </row>
    <row r="327">
      <c r="D327" s="101"/>
      <c r="F327" s="102"/>
      <c r="H327" s="105"/>
      <c r="L327" s="41"/>
    </row>
    <row r="328">
      <c r="D328" s="101"/>
      <c r="F328" s="102"/>
      <c r="H328" s="105"/>
      <c r="L328" s="41"/>
    </row>
    <row r="329">
      <c r="D329" s="101"/>
      <c r="F329" s="102"/>
      <c r="H329" s="105"/>
      <c r="L329" s="41"/>
    </row>
    <row r="330">
      <c r="D330" s="101"/>
      <c r="F330" s="102"/>
      <c r="H330" s="105"/>
      <c r="L330" s="41"/>
    </row>
    <row r="331">
      <c r="D331" s="101"/>
      <c r="F331" s="102"/>
      <c r="H331" s="105"/>
      <c r="L331" s="41"/>
    </row>
    <row r="332">
      <c r="D332" s="101"/>
      <c r="F332" s="102"/>
      <c r="H332" s="105"/>
      <c r="L332" s="41"/>
    </row>
    <row r="333">
      <c r="D333" s="101"/>
      <c r="F333" s="102"/>
      <c r="H333" s="105"/>
      <c r="L333" s="41"/>
    </row>
    <row r="334">
      <c r="D334" s="101"/>
      <c r="F334" s="102"/>
      <c r="H334" s="105"/>
      <c r="L334" s="41"/>
    </row>
    <row r="335">
      <c r="D335" s="101"/>
      <c r="F335" s="102"/>
      <c r="H335" s="105"/>
      <c r="L335" s="41"/>
    </row>
    <row r="336">
      <c r="D336" s="101"/>
      <c r="F336" s="102"/>
      <c r="H336" s="105"/>
      <c r="L336" s="41"/>
    </row>
    <row r="337">
      <c r="D337" s="101"/>
      <c r="F337" s="102"/>
      <c r="H337" s="105"/>
      <c r="L337" s="41"/>
    </row>
    <row r="338">
      <c r="D338" s="101"/>
      <c r="F338" s="102"/>
      <c r="H338" s="105"/>
      <c r="L338" s="41"/>
    </row>
    <row r="339">
      <c r="D339" s="101"/>
      <c r="F339" s="102"/>
      <c r="H339" s="105"/>
      <c r="L339" s="41"/>
    </row>
    <row r="340">
      <c r="D340" s="101"/>
      <c r="F340" s="102"/>
      <c r="H340" s="105"/>
      <c r="L340" s="41"/>
    </row>
    <row r="341">
      <c r="D341" s="101"/>
      <c r="F341" s="102"/>
      <c r="H341" s="105"/>
      <c r="L341" s="41"/>
    </row>
    <row r="342">
      <c r="D342" s="101"/>
      <c r="F342" s="102"/>
      <c r="H342" s="105"/>
      <c r="L342" s="41"/>
    </row>
    <row r="343">
      <c r="D343" s="101"/>
      <c r="F343" s="102"/>
      <c r="H343" s="105"/>
      <c r="L343" s="41"/>
    </row>
    <row r="344">
      <c r="D344" s="101"/>
      <c r="F344" s="102"/>
      <c r="H344" s="105"/>
      <c r="L344" s="41"/>
    </row>
    <row r="345">
      <c r="D345" s="101"/>
      <c r="F345" s="102"/>
      <c r="H345" s="105"/>
      <c r="L345" s="41"/>
    </row>
    <row r="346">
      <c r="D346" s="101"/>
      <c r="F346" s="102"/>
      <c r="H346" s="105"/>
      <c r="L346" s="41"/>
    </row>
    <row r="347">
      <c r="D347" s="101"/>
      <c r="F347" s="102"/>
      <c r="H347" s="105"/>
      <c r="L347" s="41"/>
    </row>
    <row r="348">
      <c r="D348" s="101"/>
      <c r="F348" s="102"/>
      <c r="H348" s="105"/>
      <c r="L348" s="41"/>
    </row>
    <row r="349">
      <c r="D349" s="101"/>
      <c r="F349" s="102"/>
      <c r="H349" s="105"/>
      <c r="L349" s="41"/>
    </row>
    <row r="350">
      <c r="D350" s="101"/>
      <c r="F350" s="102"/>
      <c r="H350" s="105"/>
      <c r="L350" s="41"/>
    </row>
    <row r="351">
      <c r="D351" s="101"/>
      <c r="F351" s="102"/>
      <c r="H351" s="105"/>
      <c r="L351" s="41"/>
    </row>
    <row r="352">
      <c r="D352" s="101"/>
      <c r="F352" s="102"/>
      <c r="H352" s="105"/>
      <c r="L352" s="41"/>
    </row>
    <row r="353">
      <c r="D353" s="101"/>
      <c r="F353" s="102"/>
      <c r="H353" s="105"/>
      <c r="L353" s="41"/>
    </row>
    <row r="354">
      <c r="D354" s="101"/>
      <c r="F354" s="102"/>
      <c r="H354" s="105"/>
      <c r="L354" s="41"/>
    </row>
    <row r="355">
      <c r="D355" s="101"/>
      <c r="F355" s="102"/>
      <c r="H355" s="105"/>
      <c r="L355" s="41"/>
    </row>
    <row r="356">
      <c r="D356" s="101"/>
      <c r="F356" s="102"/>
      <c r="H356" s="105"/>
      <c r="L356" s="41"/>
    </row>
    <row r="357">
      <c r="D357" s="101"/>
      <c r="F357" s="102"/>
      <c r="H357" s="105"/>
      <c r="L357" s="41"/>
    </row>
    <row r="358">
      <c r="D358" s="101"/>
      <c r="F358" s="102"/>
      <c r="H358" s="105"/>
      <c r="L358" s="41"/>
    </row>
    <row r="359">
      <c r="D359" s="101"/>
      <c r="F359" s="102"/>
      <c r="H359" s="105"/>
      <c r="L359" s="41"/>
    </row>
    <row r="360">
      <c r="D360" s="101"/>
      <c r="F360" s="102"/>
      <c r="H360" s="105"/>
      <c r="L360" s="41"/>
    </row>
    <row r="361">
      <c r="D361" s="101"/>
      <c r="F361" s="102"/>
      <c r="H361" s="105"/>
      <c r="L361" s="41"/>
    </row>
    <row r="362">
      <c r="D362" s="101"/>
      <c r="F362" s="102"/>
      <c r="H362" s="105"/>
      <c r="L362" s="41"/>
    </row>
    <row r="363">
      <c r="D363" s="101"/>
      <c r="F363" s="102"/>
      <c r="H363" s="105"/>
      <c r="L363" s="41"/>
    </row>
    <row r="364">
      <c r="D364" s="101"/>
      <c r="F364" s="102"/>
      <c r="H364" s="105"/>
      <c r="L364" s="41"/>
    </row>
    <row r="365">
      <c r="D365" s="101"/>
      <c r="F365" s="102"/>
      <c r="H365" s="105"/>
      <c r="L365" s="41"/>
    </row>
    <row r="366">
      <c r="D366" s="101"/>
      <c r="F366" s="102"/>
      <c r="H366" s="105"/>
      <c r="L366" s="41"/>
    </row>
    <row r="367">
      <c r="D367" s="101"/>
      <c r="F367" s="102"/>
      <c r="H367" s="105"/>
      <c r="L367" s="41"/>
    </row>
    <row r="368">
      <c r="D368" s="101"/>
      <c r="F368" s="102"/>
      <c r="H368" s="105"/>
      <c r="L368" s="41"/>
    </row>
    <row r="369">
      <c r="D369" s="101"/>
      <c r="F369" s="102"/>
      <c r="H369" s="105"/>
      <c r="L369" s="41"/>
    </row>
    <row r="370">
      <c r="D370" s="101"/>
      <c r="F370" s="102"/>
      <c r="H370" s="105"/>
      <c r="L370" s="41"/>
    </row>
    <row r="371">
      <c r="D371" s="101"/>
      <c r="F371" s="102"/>
      <c r="H371" s="105"/>
      <c r="L371" s="41"/>
    </row>
    <row r="372">
      <c r="D372" s="101"/>
      <c r="F372" s="102"/>
      <c r="H372" s="105"/>
      <c r="L372" s="41"/>
    </row>
    <row r="373">
      <c r="D373" s="101"/>
      <c r="F373" s="102"/>
      <c r="H373" s="105"/>
      <c r="L373" s="41"/>
    </row>
    <row r="374">
      <c r="D374" s="101"/>
      <c r="F374" s="102"/>
      <c r="H374" s="105"/>
      <c r="L374" s="41"/>
    </row>
    <row r="375">
      <c r="D375" s="101"/>
      <c r="F375" s="102"/>
      <c r="H375" s="105"/>
      <c r="L375" s="41"/>
    </row>
    <row r="376">
      <c r="D376" s="101"/>
      <c r="F376" s="102"/>
      <c r="H376" s="105"/>
      <c r="L376" s="41"/>
    </row>
    <row r="377">
      <c r="D377" s="101"/>
      <c r="F377" s="102"/>
      <c r="H377" s="105"/>
      <c r="L377" s="41"/>
    </row>
    <row r="378">
      <c r="D378" s="101"/>
      <c r="F378" s="102"/>
      <c r="H378" s="105"/>
      <c r="L378" s="41"/>
    </row>
    <row r="379">
      <c r="D379" s="101"/>
      <c r="F379" s="102"/>
      <c r="H379" s="105"/>
      <c r="L379" s="41"/>
    </row>
    <row r="380">
      <c r="D380" s="101"/>
      <c r="F380" s="102"/>
      <c r="H380" s="105"/>
      <c r="L380" s="41"/>
    </row>
    <row r="381">
      <c r="D381" s="101"/>
      <c r="F381" s="102"/>
      <c r="H381" s="105"/>
      <c r="L381" s="41"/>
    </row>
    <row r="382">
      <c r="D382" s="101"/>
      <c r="F382" s="102"/>
      <c r="H382" s="105"/>
      <c r="L382" s="41"/>
    </row>
    <row r="383">
      <c r="D383" s="101"/>
      <c r="F383" s="102"/>
      <c r="H383" s="105"/>
      <c r="L383" s="41"/>
    </row>
    <row r="384">
      <c r="D384" s="101"/>
      <c r="F384" s="102"/>
      <c r="H384" s="105"/>
      <c r="L384" s="41"/>
    </row>
    <row r="385">
      <c r="D385" s="101"/>
      <c r="F385" s="102"/>
      <c r="H385" s="105"/>
      <c r="L385" s="41"/>
    </row>
    <row r="386">
      <c r="D386" s="101"/>
      <c r="F386" s="102"/>
      <c r="H386" s="105"/>
      <c r="L386" s="41"/>
    </row>
    <row r="387">
      <c r="D387" s="101"/>
      <c r="F387" s="102"/>
      <c r="H387" s="105"/>
      <c r="L387" s="41"/>
    </row>
    <row r="388">
      <c r="D388" s="101"/>
      <c r="F388" s="102"/>
      <c r="H388" s="105"/>
      <c r="L388" s="41"/>
    </row>
    <row r="389">
      <c r="D389" s="101"/>
      <c r="F389" s="102"/>
      <c r="H389" s="105"/>
      <c r="L389" s="41"/>
    </row>
    <row r="390">
      <c r="D390" s="101"/>
      <c r="F390" s="102"/>
      <c r="H390" s="105"/>
      <c r="L390" s="41"/>
    </row>
    <row r="391">
      <c r="D391" s="101"/>
      <c r="F391" s="102"/>
      <c r="H391" s="105"/>
      <c r="L391" s="41"/>
    </row>
    <row r="392">
      <c r="D392" s="101"/>
      <c r="F392" s="102"/>
      <c r="H392" s="105"/>
      <c r="L392" s="41"/>
    </row>
    <row r="393">
      <c r="D393" s="101"/>
      <c r="F393" s="102"/>
      <c r="H393" s="105"/>
      <c r="L393" s="41"/>
    </row>
    <row r="394">
      <c r="D394" s="101"/>
      <c r="F394" s="102"/>
      <c r="H394" s="105"/>
      <c r="L394" s="41"/>
    </row>
    <row r="395">
      <c r="D395" s="101"/>
      <c r="F395" s="102"/>
      <c r="H395" s="105"/>
      <c r="L395" s="41"/>
    </row>
    <row r="396">
      <c r="D396" s="101"/>
      <c r="F396" s="102"/>
      <c r="H396" s="105"/>
      <c r="L396" s="41"/>
    </row>
    <row r="397">
      <c r="D397" s="101"/>
      <c r="F397" s="102"/>
      <c r="H397" s="105"/>
      <c r="L397" s="41"/>
    </row>
    <row r="398">
      <c r="D398" s="101"/>
      <c r="F398" s="102"/>
      <c r="H398" s="105"/>
      <c r="L398" s="41"/>
    </row>
    <row r="399">
      <c r="D399" s="101"/>
      <c r="F399" s="102"/>
      <c r="H399" s="105"/>
      <c r="L399" s="41"/>
    </row>
    <row r="400">
      <c r="D400" s="101"/>
      <c r="F400" s="102"/>
      <c r="H400" s="105"/>
      <c r="L400" s="41"/>
    </row>
    <row r="401">
      <c r="D401" s="101"/>
      <c r="F401" s="102"/>
      <c r="H401" s="105"/>
      <c r="L401" s="41"/>
    </row>
    <row r="402">
      <c r="D402" s="101"/>
      <c r="F402" s="102"/>
      <c r="H402" s="105"/>
      <c r="L402" s="41"/>
    </row>
    <row r="403">
      <c r="D403" s="101"/>
      <c r="F403" s="102"/>
      <c r="H403" s="105"/>
      <c r="L403" s="41"/>
    </row>
    <row r="404">
      <c r="D404" s="101"/>
      <c r="F404" s="102"/>
      <c r="H404" s="105"/>
      <c r="L404" s="41"/>
    </row>
    <row r="405">
      <c r="D405" s="101"/>
      <c r="F405" s="102"/>
      <c r="H405" s="105"/>
      <c r="L405" s="41"/>
    </row>
    <row r="406">
      <c r="D406" s="101"/>
      <c r="F406" s="102"/>
      <c r="H406" s="105"/>
      <c r="L406" s="41"/>
    </row>
    <row r="407">
      <c r="D407" s="101"/>
      <c r="F407" s="102"/>
      <c r="H407" s="105"/>
      <c r="L407" s="41"/>
    </row>
    <row r="408">
      <c r="D408" s="101"/>
      <c r="F408" s="102"/>
      <c r="H408" s="105"/>
      <c r="L408" s="41"/>
    </row>
    <row r="409">
      <c r="D409" s="101"/>
      <c r="F409" s="102"/>
      <c r="H409" s="105"/>
      <c r="L409" s="41"/>
    </row>
    <row r="410">
      <c r="D410" s="101"/>
      <c r="F410" s="102"/>
      <c r="H410" s="105"/>
      <c r="L410" s="41"/>
    </row>
    <row r="411">
      <c r="D411" s="101"/>
      <c r="F411" s="102"/>
      <c r="H411" s="105"/>
      <c r="L411" s="41"/>
    </row>
    <row r="412">
      <c r="D412" s="101"/>
      <c r="F412" s="102"/>
      <c r="H412" s="105"/>
      <c r="L412" s="41"/>
    </row>
    <row r="413">
      <c r="D413" s="101"/>
      <c r="F413" s="102"/>
      <c r="H413" s="105"/>
      <c r="L413" s="41"/>
    </row>
    <row r="414">
      <c r="D414" s="101"/>
      <c r="F414" s="102"/>
      <c r="H414" s="105"/>
      <c r="L414" s="41"/>
    </row>
    <row r="415">
      <c r="D415" s="101"/>
      <c r="F415" s="102"/>
      <c r="H415" s="105"/>
      <c r="L415" s="41"/>
    </row>
    <row r="416">
      <c r="D416" s="101"/>
      <c r="F416" s="102"/>
      <c r="H416" s="105"/>
      <c r="L416" s="41"/>
    </row>
    <row r="417">
      <c r="D417" s="101"/>
      <c r="F417" s="102"/>
      <c r="H417" s="105"/>
      <c r="L417" s="41"/>
    </row>
    <row r="418">
      <c r="D418" s="101"/>
      <c r="F418" s="102"/>
      <c r="H418" s="105"/>
      <c r="L418" s="41"/>
    </row>
    <row r="419">
      <c r="D419" s="101"/>
      <c r="F419" s="102"/>
      <c r="H419" s="105"/>
      <c r="L419" s="41"/>
    </row>
    <row r="420">
      <c r="D420" s="101"/>
      <c r="F420" s="102"/>
      <c r="H420" s="105"/>
      <c r="L420" s="41"/>
    </row>
    <row r="421">
      <c r="D421" s="101"/>
      <c r="F421" s="102"/>
      <c r="H421" s="105"/>
      <c r="L421" s="41"/>
    </row>
    <row r="422">
      <c r="D422" s="101"/>
      <c r="F422" s="102"/>
      <c r="H422" s="105"/>
      <c r="L422" s="41"/>
    </row>
    <row r="423">
      <c r="D423" s="101"/>
      <c r="F423" s="102"/>
      <c r="H423" s="105"/>
      <c r="L423" s="41"/>
    </row>
    <row r="424">
      <c r="D424" s="101"/>
      <c r="F424" s="102"/>
      <c r="H424" s="105"/>
      <c r="L424" s="41"/>
    </row>
    <row r="425">
      <c r="D425" s="101"/>
      <c r="F425" s="102"/>
      <c r="H425" s="105"/>
      <c r="L425" s="41"/>
    </row>
    <row r="426">
      <c r="D426" s="101"/>
      <c r="F426" s="102"/>
      <c r="H426" s="105"/>
      <c r="L426" s="41"/>
    </row>
    <row r="427">
      <c r="D427" s="101"/>
      <c r="F427" s="102"/>
      <c r="H427" s="105"/>
      <c r="L427" s="41"/>
    </row>
    <row r="428">
      <c r="D428" s="101"/>
      <c r="F428" s="102"/>
      <c r="H428" s="105"/>
      <c r="L428" s="41"/>
    </row>
    <row r="429">
      <c r="D429" s="101"/>
      <c r="F429" s="102"/>
      <c r="H429" s="105"/>
      <c r="L429" s="41"/>
    </row>
    <row r="430">
      <c r="D430" s="101"/>
      <c r="F430" s="102"/>
      <c r="H430" s="105"/>
      <c r="L430" s="41"/>
    </row>
    <row r="431">
      <c r="D431" s="101"/>
      <c r="F431" s="102"/>
      <c r="H431" s="105"/>
      <c r="L431" s="41"/>
    </row>
    <row r="432">
      <c r="D432" s="101"/>
      <c r="F432" s="102"/>
      <c r="H432" s="105"/>
      <c r="L432" s="41"/>
    </row>
    <row r="433">
      <c r="D433" s="101"/>
      <c r="F433" s="102"/>
      <c r="H433" s="105"/>
      <c r="L433" s="41"/>
    </row>
    <row r="434">
      <c r="D434" s="101"/>
      <c r="F434" s="102"/>
      <c r="H434" s="105"/>
      <c r="L434" s="41"/>
    </row>
    <row r="435">
      <c r="D435" s="101"/>
      <c r="F435" s="102"/>
      <c r="H435" s="105"/>
      <c r="L435" s="41"/>
    </row>
    <row r="436">
      <c r="D436" s="101"/>
      <c r="F436" s="102"/>
      <c r="H436" s="105"/>
      <c r="L436" s="41"/>
    </row>
    <row r="437">
      <c r="D437" s="101"/>
      <c r="F437" s="102"/>
      <c r="H437" s="105"/>
      <c r="L437" s="41"/>
    </row>
    <row r="438">
      <c r="D438" s="101"/>
      <c r="F438" s="102"/>
      <c r="H438" s="105"/>
      <c r="L438" s="41"/>
    </row>
    <row r="439">
      <c r="D439" s="101"/>
      <c r="F439" s="102"/>
      <c r="H439" s="105"/>
      <c r="L439" s="41"/>
    </row>
    <row r="440">
      <c r="D440" s="101"/>
      <c r="F440" s="102"/>
      <c r="H440" s="105"/>
      <c r="L440" s="41"/>
    </row>
    <row r="441">
      <c r="D441" s="101"/>
      <c r="F441" s="102"/>
      <c r="H441" s="105"/>
      <c r="L441" s="41"/>
    </row>
    <row r="442">
      <c r="D442" s="101"/>
      <c r="F442" s="102"/>
      <c r="H442" s="105"/>
      <c r="L442" s="41"/>
    </row>
    <row r="443">
      <c r="D443" s="101"/>
      <c r="F443" s="102"/>
      <c r="H443" s="105"/>
      <c r="L443" s="41"/>
    </row>
    <row r="444">
      <c r="D444" s="101"/>
      <c r="F444" s="102"/>
      <c r="H444" s="105"/>
      <c r="L444" s="41"/>
    </row>
    <row r="445">
      <c r="D445" s="101"/>
      <c r="F445" s="102"/>
      <c r="H445" s="105"/>
      <c r="L445" s="41"/>
    </row>
    <row r="446">
      <c r="D446" s="101"/>
      <c r="F446" s="102"/>
      <c r="H446" s="105"/>
      <c r="L446" s="41"/>
    </row>
    <row r="447">
      <c r="D447" s="101"/>
      <c r="F447" s="102"/>
      <c r="H447" s="105"/>
      <c r="L447" s="41"/>
    </row>
    <row r="448">
      <c r="D448" s="101"/>
      <c r="F448" s="102"/>
      <c r="H448" s="105"/>
      <c r="L448" s="41"/>
    </row>
    <row r="449">
      <c r="D449" s="101"/>
      <c r="F449" s="102"/>
      <c r="H449" s="105"/>
      <c r="L449" s="41"/>
    </row>
    <row r="450">
      <c r="D450" s="101"/>
      <c r="F450" s="102"/>
      <c r="H450" s="105"/>
      <c r="L450" s="41"/>
    </row>
    <row r="451">
      <c r="D451" s="101"/>
      <c r="F451" s="102"/>
      <c r="H451" s="105"/>
      <c r="L451" s="41"/>
    </row>
    <row r="452">
      <c r="D452" s="101"/>
      <c r="F452" s="102"/>
      <c r="H452" s="105"/>
      <c r="L452" s="41"/>
    </row>
    <row r="453">
      <c r="D453" s="101"/>
      <c r="F453" s="102"/>
      <c r="H453" s="105"/>
      <c r="L453" s="41"/>
    </row>
    <row r="454">
      <c r="D454" s="101"/>
      <c r="F454" s="102"/>
      <c r="H454" s="105"/>
      <c r="L454" s="41"/>
    </row>
    <row r="455">
      <c r="D455" s="101"/>
      <c r="F455" s="102"/>
      <c r="H455" s="105"/>
      <c r="L455" s="41"/>
    </row>
    <row r="456">
      <c r="D456" s="101"/>
      <c r="F456" s="102"/>
      <c r="H456" s="105"/>
      <c r="L456" s="41"/>
    </row>
    <row r="457">
      <c r="D457" s="101"/>
      <c r="F457" s="102"/>
      <c r="H457" s="105"/>
      <c r="L457" s="41"/>
    </row>
    <row r="458">
      <c r="D458" s="101"/>
      <c r="F458" s="102"/>
      <c r="H458" s="105"/>
      <c r="L458" s="41"/>
    </row>
    <row r="459">
      <c r="D459" s="101"/>
      <c r="F459" s="102"/>
      <c r="H459" s="105"/>
      <c r="L459" s="41"/>
    </row>
    <row r="460">
      <c r="D460" s="101"/>
      <c r="F460" s="102"/>
      <c r="H460" s="105"/>
      <c r="L460" s="41"/>
    </row>
    <row r="461">
      <c r="D461" s="101"/>
      <c r="F461" s="102"/>
      <c r="H461" s="105"/>
      <c r="L461" s="41"/>
    </row>
    <row r="462">
      <c r="D462" s="101"/>
      <c r="F462" s="102"/>
      <c r="H462" s="105"/>
      <c r="L462" s="41"/>
    </row>
    <row r="463">
      <c r="D463" s="101"/>
      <c r="F463" s="102"/>
      <c r="H463" s="105"/>
      <c r="L463" s="41"/>
    </row>
    <row r="464">
      <c r="D464" s="101"/>
      <c r="F464" s="102"/>
      <c r="H464" s="105"/>
      <c r="L464" s="41"/>
    </row>
    <row r="465">
      <c r="D465" s="101"/>
      <c r="F465" s="102"/>
      <c r="H465" s="105"/>
      <c r="L465" s="41"/>
    </row>
    <row r="466">
      <c r="D466" s="101"/>
      <c r="F466" s="102"/>
      <c r="H466" s="105"/>
      <c r="L466" s="41"/>
    </row>
    <row r="467">
      <c r="D467" s="101"/>
      <c r="F467" s="102"/>
      <c r="H467" s="105"/>
      <c r="L467" s="41"/>
    </row>
    <row r="468">
      <c r="D468" s="101"/>
      <c r="F468" s="102"/>
      <c r="H468" s="105"/>
      <c r="L468" s="41"/>
    </row>
    <row r="469">
      <c r="D469" s="101"/>
      <c r="F469" s="102"/>
      <c r="H469" s="105"/>
      <c r="L469" s="41"/>
    </row>
    <row r="470">
      <c r="D470" s="101"/>
      <c r="F470" s="102"/>
      <c r="H470" s="105"/>
      <c r="L470" s="41"/>
    </row>
    <row r="471">
      <c r="D471" s="101"/>
      <c r="F471" s="102"/>
      <c r="H471" s="105"/>
      <c r="L471" s="41"/>
    </row>
    <row r="472">
      <c r="D472" s="101"/>
      <c r="F472" s="102"/>
      <c r="H472" s="105"/>
      <c r="L472" s="41"/>
    </row>
    <row r="473">
      <c r="D473" s="101"/>
      <c r="F473" s="102"/>
      <c r="H473" s="105"/>
      <c r="L473" s="41"/>
    </row>
    <row r="474">
      <c r="D474" s="101"/>
      <c r="F474" s="102"/>
      <c r="H474" s="105"/>
      <c r="L474" s="41"/>
    </row>
    <row r="475">
      <c r="D475" s="101"/>
      <c r="F475" s="102"/>
      <c r="H475" s="105"/>
      <c r="L475" s="41"/>
    </row>
    <row r="476">
      <c r="D476" s="101"/>
      <c r="F476" s="102"/>
      <c r="H476" s="105"/>
      <c r="L476" s="41"/>
    </row>
    <row r="477">
      <c r="D477" s="101"/>
      <c r="F477" s="102"/>
      <c r="H477" s="105"/>
      <c r="L477" s="41"/>
    </row>
    <row r="478">
      <c r="D478" s="101"/>
      <c r="F478" s="102"/>
      <c r="H478" s="105"/>
      <c r="L478" s="41"/>
    </row>
    <row r="479">
      <c r="D479" s="101"/>
      <c r="F479" s="102"/>
      <c r="H479" s="105"/>
      <c r="L479" s="41"/>
    </row>
    <row r="480">
      <c r="D480" s="101"/>
      <c r="F480" s="102"/>
      <c r="H480" s="105"/>
      <c r="L480" s="41"/>
    </row>
    <row r="481">
      <c r="D481" s="101"/>
      <c r="F481" s="102"/>
      <c r="H481" s="105"/>
      <c r="L481" s="41"/>
    </row>
    <row r="482">
      <c r="D482" s="101"/>
      <c r="F482" s="102"/>
      <c r="H482" s="105"/>
      <c r="L482" s="41"/>
    </row>
    <row r="483">
      <c r="D483" s="101"/>
      <c r="F483" s="102"/>
      <c r="H483" s="105"/>
      <c r="L483" s="41"/>
    </row>
    <row r="484">
      <c r="D484" s="101"/>
      <c r="F484" s="102"/>
      <c r="H484" s="105"/>
      <c r="L484" s="41"/>
    </row>
    <row r="485">
      <c r="D485" s="101"/>
      <c r="F485" s="102"/>
      <c r="H485" s="105"/>
      <c r="L485" s="41"/>
    </row>
    <row r="486">
      <c r="D486" s="101"/>
      <c r="F486" s="102"/>
      <c r="H486" s="105"/>
      <c r="L486" s="41"/>
    </row>
    <row r="487">
      <c r="D487" s="101"/>
      <c r="F487" s="102"/>
      <c r="H487" s="105"/>
      <c r="L487" s="41"/>
    </row>
    <row r="488">
      <c r="D488" s="101"/>
      <c r="F488" s="102"/>
      <c r="H488" s="105"/>
      <c r="L488" s="41"/>
    </row>
    <row r="489">
      <c r="D489" s="101"/>
      <c r="F489" s="102"/>
      <c r="H489" s="105"/>
      <c r="L489" s="41"/>
    </row>
    <row r="490">
      <c r="D490" s="101"/>
      <c r="F490" s="102"/>
      <c r="H490" s="105"/>
      <c r="L490" s="41"/>
    </row>
    <row r="491">
      <c r="D491" s="101"/>
      <c r="F491" s="102"/>
      <c r="H491" s="105"/>
      <c r="L491" s="41"/>
    </row>
    <row r="492">
      <c r="D492" s="101"/>
      <c r="F492" s="102"/>
      <c r="H492" s="105"/>
      <c r="L492" s="41"/>
    </row>
    <row r="493">
      <c r="D493" s="101"/>
      <c r="F493" s="102"/>
      <c r="H493" s="105"/>
      <c r="L493" s="41"/>
    </row>
    <row r="494">
      <c r="D494" s="101"/>
      <c r="F494" s="102"/>
      <c r="H494" s="105"/>
      <c r="L494" s="41"/>
    </row>
    <row r="495">
      <c r="D495" s="101"/>
      <c r="F495" s="102"/>
      <c r="H495" s="105"/>
      <c r="L495" s="41"/>
    </row>
    <row r="496">
      <c r="D496" s="101"/>
      <c r="F496" s="102"/>
      <c r="H496" s="105"/>
      <c r="L496" s="41"/>
    </row>
    <row r="497">
      <c r="D497" s="101"/>
      <c r="F497" s="102"/>
      <c r="H497" s="105"/>
      <c r="L497" s="41"/>
    </row>
    <row r="498">
      <c r="D498" s="101"/>
      <c r="F498" s="102"/>
      <c r="H498" s="105"/>
      <c r="L498" s="41"/>
    </row>
    <row r="499">
      <c r="D499" s="101"/>
      <c r="F499" s="102"/>
      <c r="H499" s="105"/>
      <c r="L499" s="41"/>
    </row>
    <row r="500">
      <c r="D500" s="101"/>
      <c r="F500" s="102"/>
      <c r="H500" s="105"/>
      <c r="L500" s="41"/>
    </row>
    <row r="501">
      <c r="D501" s="101"/>
      <c r="F501" s="102"/>
      <c r="H501" s="105"/>
      <c r="L501" s="41"/>
    </row>
    <row r="502">
      <c r="D502" s="101"/>
      <c r="F502" s="102"/>
      <c r="H502" s="105"/>
      <c r="L502" s="41"/>
    </row>
    <row r="503">
      <c r="D503" s="101"/>
      <c r="F503" s="102"/>
      <c r="H503" s="105"/>
      <c r="L503" s="41"/>
    </row>
    <row r="504">
      <c r="D504" s="101"/>
      <c r="F504" s="102"/>
      <c r="H504" s="105"/>
      <c r="L504" s="41"/>
    </row>
    <row r="505">
      <c r="D505" s="101"/>
      <c r="F505" s="102"/>
      <c r="H505" s="105"/>
      <c r="L505" s="41"/>
    </row>
    <row r="506">
      <c r="D506" s="101"/>
      <c r="F506" s="102"/>
      <c r="H506" s="105"/>
      <c r="L506" s="41"/>
    </row>
    <row r="507">
      <c r="D507" s="101"/>
      <c r="F507" s="102"/>
      <c r="H507" s="105"/>
      <c r="L507" s="41"/>
    </row>
    <row r="508">
      <c r="D508" s="101"/>
      <c r="F508" s="102"/>
      <c r="H508" s="105"/>
      <c r="L508" s="41"/>
    </row>
    <row r="509">
      <c r="D509" s="101"/>
      <c r="F509" s="102"/>
      <c r="H509" s="105"/>
      <c r="L509" s="41"/>
    </row>
    <row r="510">
      <c r="D510" s="101"/>
      <c r="F510" s="102"/>
      <c r="H510" s="105"/>
      <c r="L510" s="41"/>
    </row>
    <row r="511">
      <c r="D511" s="101"/>
      <c r="F511" s="102"/>
      <c r="H511" s="105"/>
      <c r="L511" s="41"/>
    </row>
    <row r="512">
      <c r="D512" s="101"/>
      <c r="F512" s="102"/>
      <c r="H512" s="105"/>
      <c r="L512" s="41"/>
    </row>
    <row r="513">
      <c r="D513" s="101"/>
      <c r="F513" s="102"/>
      <c r="H513" s="105"/>
      <c r="L513" s="41"/>
    </row>
    <row r="514">
      <c r="D514" s="101"/>
      <c r="F514" s="102"/>
      <c r="H514" s="105"/>
      <c r="L514" s="41"/>
    </row>
    <row r="515">
      <c r="D515" s="101"/>
      <c r="F515" s="102"/>
      <c r="H515" s="105"/>
      <c r="L515" s="41"/>
    </row>
    <row r="516">
      <c r="D516" s="101"/>
      <c r="F516" s="102"/>
      <c r="H516" s="105"/>
      <c r="L516" s="41"/>
    </row>
    <row r="517">
      <c r="D517" s="101"/>
      <c r="F517" s="102"/>
      <c r="H517" s="105"/>
      <c r="L517" s="41"/>
    </row>
    <row r="518">
      <c r="D518" s="101"/>
      <c r="F518" s="102"/>
      <c r="H518" s="105"/>
      <c r="L518" s="41"/>
    </row>
    <row r="519">
      <c r="D519" s="101"/>
      <c r="F519" s="102"/>
      <c r="H519" s="105"/>
      <c r="L519" s="41"/>
    </row>
    <row r="520">
      <c r="D520" s="101"/>
      <c r="F520" s="102"/>
      <c r="H520" s="105"/>
      <c r="L520" s="41"/>
    </row>
    <row r="521">
      <c r="D521" s="101"/>
      <c r="F521" s="102"/>
      <c r="H521" s="105"/>
      <c r="L521" s="41"/>
    </row>
    <row r="522">
      <c r="D522" s="101"/>
      <c r="F522" s="102"/>
      <c r="H522" s="105"/>
      <c r="L522" s="41"/>
    </row>
    <row r="523">
      <c r="D523" s="101"/>
      <c r="F523" s="102"/>
      <c r="H523" s="105"/>
      <c r="L523" s="41"/>
    </row>
    <row r="524">
      <c r="D524" s="101"/>
      <c r="F524" s="102"/>
      <c r="H524" s="105"/>
      <c r="L524" s="41"/>
    </row>
    <row r="525">
      <c r="D525" s="101"/>
      <c r="F525" s="102"/>
      <c r="H525" s="105"/>
      <c r="L525" s="41"/>
    </row>
    <row r="526">
      <c r="D526" s="101"/>
      <c r="F526" s="102"/>
      <c r="H526" s="105"/>
      <c r="L526" s="41"/>
    </row>
    <row r="527">
      <c r="D527" s="101"/>
      <c r="F527" s="102"/>
      <c r="H527" s="105"/>
      <c r="L527" s="41"/>
    </row>
    <row r="528">
      <c r="D528" s="101"/>
      <c r="F528" s="102"/>
      <c r="H528" s="105"/>
      <c r="L528" s="41"/>
    </row>
    <row r="529">
      <c r="D529" s="101"/>
      <c r="F529" s="102"/>
      <c r="H529" s="105"/>
      <c r="L529" s="41"/>
    </row>
    <row r="530">
      <c r="D530" s="101"/>
      <c r="F530" s="102"/>
      <c r="H530" s="105"/>
      <c r="L530" s="41"/>
    </row>
    <row r="531">
      <c r="D531" s="101"/>
      <c r="F531" s="102"/>
      <c r="H531" s="105"/>
      <c r="L531" s="41"/>
    </row>
    <row r="532">
      <c r="D532" s="101"/>
      <c r="F532" s="102"/>
      <c r="H532" s="105"/>
      <c r="L532" s="41"/>
    </row>
    <row r="533">
      <c r="D533" s="101"/>
      <c r="F533" s="102"/>
      <c r="H533" s="105"/>
      <c r="L533" s="41"/>
    </row>
    <row r="534">
      <c r="D534" s="101"/>
      <c r="F534" s="102"/>
      <c r="H534" s="105"/>
      <c r="L534" s="41"/>
    </row>
    <row r="535">
      <c r="D535" s="101"/>
      <c r="F535" s="102"/>
      <c r="H535" s="105"/>
      <c r="L535" s="41"/>
    </row>
    <row r="536">
      <c r="D536" s="101"/>
      <c r="F536" s="102"/>
      <c r="H536" s="105"/>
      <c r="L536" s="41"/>
    </row>
    <row r="537">
      <c r="D537" s="101"/>
      <c r="F537" s="102"/>
      <c r="H537" s="105"/>
      <c r="L537" s="41"/>
    </row>
    <row r="538">
      <c r="D538" s="101"/>
      <c r="F538" s="102"/>
      <c r="H538" s="105"/>
      <c r="L538" s="41"/>
    </row>
    <row r="539">
      <c r="D539" s="101"/>
      <c r="F539" s="102"/>
      <c r="H539" s="105"/>
      <c r="L539" s="41"/>
    </row>
    <row r="540">
      <c r="D540" s="101"/>
      <c r="F540" s="102"/>
      <c r="H540" s="105"/>
      <c r="L540" s="41"/>
    </row>
    <row r="541">
      <c r="D541" s="101"/>
      <c r="F541" s="102"/>
      <c r="H541" s="105"/>
      <c r="L541" s="41"/>
    </row>
    <row r="542">
      <c r="D542" s="101"/>
      <c r="F542" s="102"/>
      <c r="H542" s="105"/>
      <c r="L542" s="41"/>
    </row>
    <row r="543">
      <c r="D543" s="101"/>
      <c r="F543" s="102"/>
      <c r="H543" s="105"/>
      <c r="L543" s="41"/>
    </row>
    <row r="544">
      <c r="D544" s="101"/>
      <c r="F544" s="102"/>
      <c r="H544" s="105"/>
      <c r="L544" s="41"/>
    </row>
    <row r="545">
      <c r="D545" s="101"/>
      <c r="F545" s="102"/>
      <c r="H545" s="105"/>
      <c r="L545" s="41"/>
    </row>
    <row r="546">
      <c r="D546" s="101"/>
      <c r="F546" s="102"/>
      <c r="H546" s="105"/>
      <c r="L546" s="41"/>
    </row>
    <row r="547">
      <c r="D547" s="101"/>
      <c r="F547" s="102"/>
      <c r="H547" s="105"/>
      <c r="L547" s="41"/>
    </row>
    <row r="548">
      <c r="D548" s="101"/>
      <c r="F548" s="102"/>
      <c r="H548" s="105"/>
      <c r="L548" s="41"/>
    </row>
    <row r="549">
      <c r="D549" s="101"/>
      <c r="F549" s="102"/>
      <c r="H549" s="105"/>
      <c r="L549" s="41"/>
    </row>
    <row r="550">
      <c r="D550" s="101"/>
      <c r="F550" s="102"/>
      <c r="H550" s="105"/>
      <c r="L550" s="41"/>
    </row>
    <row r="551">
      <c r="D551" s="101"/>
      <c r="F551" s="102"/>
      <c r="H551" s="105"/>
      <c r="L551" s="41"/>
    </row>
    <row r="552">
      <c r="D552" s="101"/>
      <c r="F552" s="102"/>
      <c r="H552" s="105"/>
      <c r="L552" s="41"/>
    </row>
    <row r="553">
      <c r="D553" s="101"/>
      <c r="F553" s="102"/>
      <c r="H553" s="105"/>
      <c r="L553" s="41"/>
    </row>
    <row r="554">
      <c r="D554" s="101"/>
      <c r="F554" s="102"/>
      <c r="H554" s="105"/>
      <c r="L554" s="41"/>
    </row>
    <row r="555">
      <c r="D555" s="101"/>
      <c r="F555" s="102"/>
      <c r="H555" s="105"/>
      <c r="L555" s="41"/>
    </row>
    <row r="556">
      <c r="D556" s="101"/>
      <c r="F556" s="102"/>
      <c r="H556" s="105"/>
      <c r="L556" s="41"/>
    </row>
    <row r="557">
      <c r="D557" s="101"/>
      <c r="F557" s="102"/>
      <c r="H557" s="105"/>
      <c r="L557" s="41"/>
    </row>
    <row r="558">
      <c r="D558" s="101"/>
      <c r="F558" s="102"/>
      <c r="H558" s="105"/>
      <c r="L558" s="41"/>
    </row>
    <row r="559">
      <c r="D559" s="101"/>
      <c r="F559" s="102"/>
      <c r="H559" s="105"/>
      <c r="L559" s="41"/>
    </row>
    <row r="560">
      <c r="D560" s="101"/>
      <c r="F560" s="102"/>
      <c r="H560" s="105"/>
      <c r="L560" s="41"/>
    </row>
    <row r="561">
      <c r="D561" s="101"/>
      <c r="F561" s="102"/>
      <c r="H561" s="105"/>
      <c r="L561" s="41"/>
    </row>
    <row r="562">
      <c r="D562" s="101"/>
      <c r="F562" s="102"/>
      <c r="H562" s="105"/>
      <c r="L562" s="41"/>
    </row>
    <row r="563">
      <c r="D563" s="101"/>
      <c r="F563" s="102"/>
      <c r="H563" s="105"/>
      <c r="L563" s="41"/>
    </row>
    <row r="564">
      <c r="D564" s="101"/>
      <c r="F564" s="102"/>
      <c r="H564" s="105"/>
      <c r="L564" s="41"/>
    </row>
    <row r="565">
      <c r="D565" s="101"/>
      <c r="F565" s="102"/>
      <c r="H565" s="105"/>
      <c r="L565" s="41"/>
    </row>
    <row r="566">
      <c r="D566" s="101"/>
      <c r="F566" s="102"/>
      <c r="H566" s="105"/>
      <c r="L566" s="41"/>
    </row>
    <row r="567">
      <c r="D567" s="101"/>
      <c r="F567" s="102"/>
      <c r="H567" s="105"/>
      <c r="L567" s="41"/>
    </row>
    <row r="568">
      <c r="D568" s="101"/>
      <c r="F568" s="102"/>
      <c r="H568" s="105"/>
      <c r="L568" s="41"/>
    </row>
    <row r="569">
      <c r="D569" s="101"/>
      <c r="F569" s="102"/>
      <c r="H569" s="105"/>
      <c r="L569" s="41"/>
    </row>
    <row r="570">
      <c r="D570" s="101"/>
      <c r="F570" s="102"/>
      <c r="H570" s="105"/>
      <c r="L570" s="41"/>
    </row>
    <row r="571">
      <c r="D571" s="101"/>
      <c r="F571" s="102"/>
      <c r="H571" s="105"/>
      <c r="L571" s="41"/>
    </row>
    <row r="572">
      <c r="D572" s="101"/>
      <c r="F572" s="102"/>
      <c r="H572" s="105"/>
      <c r="L572" s="41"/>
    </row>
    <row r="573">
      <c r="D573" s="101"/>
      <c r="F573" s="102"/>
      <c r="H573" s="105"/>
      <c r="L573" s="41"/>
    </row>
    <row r="574">
      <c r="D574" s="101"/>
      <c r="F574" s="102"/>
      <c r="H574" s="105"/>
      <c r="L574" s="41"/>
    </row>
    <row r="575">
      <c r="D575" s="101"/>
      <c r="F575" s="102"/>
      <c r="H575" s="105"/>
      <c r="L575" s="41"/>
    </row>
    <row r="576">
      <c r="D576" s="101"/>
      <c r="F576" s="102"/>
      <c r="H576" s="105"/>
      <c r="L576" s="41"/>
    </row>
    <row r="577">
      <c r="D577" s="101"/>
      <c r="F577" s="102"/>
      <c r="H577" s="105"/>
      <c r="L577" s="41"/>
    </row>
    <row r="578">
      <c r="D578" s="101"/>
      <c r="F578" s="102"/>
      <c r="H578" s="105"/>
      <c r="L578" s="41"/>
    </row>
    <row r="579">
      <c r="D579" s="101"/>
      <c r="F579" s="102"/>
      <c r="H579" s="105"/>
      <c r="L579" s="41"/>
    </row>
    <row r="580">
      <c r="D580" s="101"/>
      <c r="F580" s="102"/>
      <c r="H580" s="105"/>
      <c r="L580" s="41"/>
    </row>
    <row r="581">
      <c r="D581" s="101"/>
      <c r="F581" s="102"/>
      <c r="H581" s="105"/>
      <c r="L581" s="41"/>
    </row>
    <row r="582">
      <c r="D582" s="101"/>
      <c r="F582" s="102"/>
      <c r="H582" s="105"/>
      <c r="L582" s="41"/>
    </row>
    <row r="583">
      <c r="D583" s="101"/>
      <c r="F583" s="102"/>
      <c r="H583" s="105"/>
      <c r="L583" s="41"/>
    </row>
    <row r="584">
      <c r="D584" s="101"/>
      <c r="F584" s="102"/>
      <c r="H584" s="105"/>
      <c r="L584" s="41"/>
    </row>
    <row r="585">
      <c r="D585" s="101"/>
      <c r="F585" s="102"/>
      <c r="H585" s="105"/>
      <c r="L585" s="41"/>
    </row>
    <row r="586">
      <c r="D586" s="101"/>
      <c r="F586" s="102"/>
      <c r="H586" s="105"/>
      <c r="L586" s="41"/>
    </row>
    <row r="587">
      <c r="D587" s="101"/>
      <c r="F587" s="102"/>
      <c r="H587" s="105"/>
      <c r="L587" s="41"/>
    </row>
    <row r="588">
      <c r="D588" s="101"/>
      <c r="F588" s="102"/>
      <c r="H588" s="105"/>
      <c r="L588" s="41"/>
    </row>
    <row r="589">
      <c r="D589" s="101"/>
      <c r="F589" s="102"/>
      <c r="H589" s="105"/>
      <c r="L589" s="41"/>
    </row>
    <row r="590">
      <c r="D590" s="101"/>
      <c r="F590" s="102"/>
      <c r="H590" s="105"/>
      <c r="L590" s="41"/>
    </row>
    <row r="591">
      <c r="D591" s="101"/>
      <c r="F591" s="102"/>
      <c r="H591" s="105"/>
      <c r="L591" s="41"/>
    </row>
    <row r="592">
      <c r="D592" s="101"/>
      <c r="F592" s="102"/>
      <c r="H592" s="105"/>
      <c r="L592" s="41"/>
    </row>
    <row r="593">
      <c r="D593" s="101"/>
      <c r="F593" s="102"/>
      <c r="H593" s="105"/>
      <c r="L593" s="41"/>
    </row>
    <row r="594">
      <c r="D594" s="101"/>
      <c r="F594" s="102"/>
      <c r="H594" s="105"/>
      <c r="L594" s="41"/>
    </row>
    <row r="595">
      <c r="D595" s="101"/>
      <c r="F595" s="102"/>
      <c r="H595" s="105"/>
      <c r="L595" s="41"/>
    </row>
    <row r="596">
      <c r="D596" s="101"/>
      <c r="F596" s="102"/>
      <c r="H596" s="105"/>
      <c r="L596" s="41"/>
    </row>
    <row r="597">
      <c r="D597" s="101"/>
      <c r="F597" s="102"/>
      <c r="H597" s="105"/>
      <c r="L597" s="41"/>
    </row>
    <row r="598">
      <c r="D598" s="101"/>
      <c r="F598" s="102"/>
      <c r="H598" s="105"/>
      <c r="L598" s="41"/>
    </row>
    <row r="599">
      <c r="D599" s="101"/>
      <c r="F599" s="102"/>
      <c r="H599" s="105"/>
      <c r="L599" s="41"/>
    </row>
    <row r="600">
      <c r="D600" s="101"/>
      <c r="F600" s="102"/>
      <c r="H600" s="105"/>
      <c r="L600" s="41"/>
    </row>
    <row r="601">
      <c r="D601" s="101"/>
      <c r="F601" s="102"/>
      <c r="H601" s="105"/>
      <c r="L601" s="41"/>
    </row>
    <row r="602">
      <c r="D602" s="101"/>
      <c r="F602" s="102"/>
      <c r="H602" s="105"/>
      <c r="L602" s="41"/>
    </row>
    <row r="603">
      <c r="D603" s="101"/>
      <c r="F603" s="102"/>
      <c r="H603" s="105"/>
      <c r="L603" s="41"/>
    </row>
    <row r="604">
      <c r="D604" s="101"/>
      <c r="F604" s="102"/>
      <c r="H604" s="105"/>
      <c r="L604" s="41"/>
    </row>
    <row r="605">
      <c r="D605" s="101"/>
      <c r="F605" s="102"/>
      <c r="H605" s="105"/>
      <c r="L605" s="41"/>
    </row>
    <row r="606">
      <c r="D606" s="101"/>
      <c r="F606" s="102"/>
      <c r="H606" s="105"/>
      <c r="L606" s="41"/>
    </row>
    <row r="607">
      <c r="D607" s="101"/>
      <c r="F607" s="102"/>
      <c r="H607" s="105"/>
      <c r="L607" s="41"/>
    </row>
    <row r="608">
      <c r="D608" s="101"/>
      <c r="F608" s="102"/>
      <c r="H608" s="105"/>
      <c r="L608" s="41"/>
    </row>
    <row r="609">
      <c r="D609" s="101"/>
      <c r="F609" s="102"/>
      <c r="H609" s="105"/>
      <c r="L609" s="41"/>
    </row>
    <row r="610">
      <c r="D610" s="101"/>
      <c r="F610" s="102"/>
      <c r="H610" s="105"/>
      <c r="L610" s="41"/>
    </row>
    <row r="611">
      <c r="D611" s="101"/>
      <c r="F611" s="102"/>
      <c r="H611" s="105"/>
      <c r="L611" s="41"/>
    </row>
    <row r="612">
      <c r="D612" s="101"/>
      <c r="F612" s="102"/>
      <c r="H612" s="105"/>
      <c r="L612" s="41"/>
    </row>
    <row r="613">
      <c r="D613" s="101"/>
      <c r="F613" s="102"/>
      <c r="H613" s="105"/>
      <c r="L613" s="41"/>
    </row>
    <row r="614">
      <c r="D614" s="101"/>
      <c r="F614" s="102"/>
      <c r="H614" s="105"/>
      <c r="L614" s="41"/>
    </row>
    <row r="615">
      <c r="D615" s="101"/>
      <c r="F615" s="102"/>
      <c r="H615" s="105"/>
      <c r="L615" s="41"/>
    </row>
    <row r="616">
      <c r="D616" s="101"/>
      <c r="F616" s="102"/>
      <c r="H616" s="105"/>
      <c r="L616" s="41"/>
    </row>
    <row r="617">
      <c r="D617" s="101"/>
      <c r="F617" s="102"/>
      <c r="H617" s="105"/>
      <c r="L617" s="41"/>
    </row>
    <row r="618">
      <c r="D618" s="101"/>
      <c r="F618" s="102"/>
      <c r="H618" s="105"/>
      <c r="L618" s="41"/>
    </row>
    <row r="619">
      <c r="D619" s="101"/>
      <c r="F619" s="102"/>
      <c r="H619" s="105"/>
      <c r="L619" s="41"/>
    </row>
    <row r="620">
      <c r="D620" s="101"/>
      <c r="F620" s="102"/>
      <c r="H620" s="105"/>
      <c r="L620" s="41"/>
    </row>
    <row r="621">
      <c r="D621" s="101"/>
      <c r="F621" s="102"/>
      <c r="H621" s="105"/>
      <c r="L621" s="41"/>
    </row>
    <row r="622">
      <c r="D622" s="101"/>
      <c r="F622" s="102"/>
      <c r="H622" s="105"/>
      <c r="L622" s="41"/>
    </row>
    <row r="623">
      <c r="D623" s="101"/>
      <c r="F623" s="102"/>
      <c r="H623" s="105"/>
      <c r="L623" s="41"/>
    </row>
    <row r="624">
      <c r="D624" s="101"/>
      <c r="F624" s="102"/>
      <c r="H624" s="105"/>
      <c r="L624" s="41"/>
    </row>
    <row r="625">
      <c r="D625" s="101"/>
      <c r="F625" s="102"/>
      <c r="H625" s="105"/>
      <c r="L625" s="41"/>
    </row>
    <row r="626">
      <c r="D626" s="101"/>
      <c r="F626" s="102"/>
      <c r="H626" s="105"/>
      <c r="L626" s="41"/>
    </row>
    <row r="627">
      <c r="D627" s="101"/>
      <c r="F627" s="102"/>
      <c r="H627" s="105"/>
      <c r="L627" s="41"/>
    </row>
    <row r="628">
      <c r="D628" s="101"/>
      <c r="F628" s="102"/>
      <c r="H628" s="105"/>
      <c r="L628" s="41"/>
    </row>
    <row r="629">
      <c r="D629" s="101"/>
      <c r="F629" s="102"/>
      <c r="H629" s="105"/>
      <c r="L629" s="41"/>
    </row>
    <row r="630">
      <c r="D630" s="101"/>
      <c r="F630" s="102"/>
      <c r="H630" s="105"/>
      <c r="L630" s="41"/>
    </row>
    <row r="631">
      <c r="D631" s="101"/>
      <c r="F631" s="102"/>
      <c r="H631" s="105"/>
      <c r="L631" s="41"/>
    </row>
    <row r="632">
      <c r="D632" s="101"/>
      <c r="F632" s="102"/>
      <c r="H632" s="105"/>
      <c r="L632" s="41"/>
    </row>
    <row r="633">
      <c r="D633" s="101"/>
      <c r="F633" s="102"/>
      <c r="H633" s="105"/>
      <c r="L633" s="41"/>
    </row>
    <row r="634">
      <c r="D634" s="101"/>
      <c r="F634" s="102"/>
      <c r="H634" s="105"/>
      <c r="L634" s="41"/>
    </row>
    <row r="635">
      <c r="D635" s="101"/>
      <c r="F635" s="102"/>
      <c r="H635" s="105"/>
      <c r="L635" s="41"/>
    </row>
    <row r="636">
      <c r="D636" s="101"/>
      <c r="F636" s="102"/>
      <c r="H636" s="105"/>
      <c r="L636" s="41"/>
    </row>
    <row r="637">
      <c r="D637" s="101"/>
      <c r="F637" s="102"/>
      <c r="H637" s="105"/>
      <c r="L637" s="41"/>
    </row>
    <row r="638">
      <c r="D638" s="101"/>
      <c r="F638" s="102"/>
      <c r="H638" s="105"/>
      <c r="L638" s="41"/>
    </row>
    <row r="639">
      <c r="D639" s="101"/>
      <c r="F639" s="102"/>
      <c r="H639" s="105"/>
      <c r="L639" s="41"/>
    </row>
    <row r="640">
      <c r="D640" s="101"/>
      <c r="F640" s="102"/>
      <c r="H640" s="105"/>
      <c r="L640" s="41"/>
    </row>
    <row r="641">
      <c r="D641" s="101"/>
      <c r="F641" s="102"/>
      <c r="H641" s="105"/>
      <c r="L641" s="41"/>
    </row>
    <row r="642">
      <c r="D642" s="101"/>
      <c r="F642" s="102"/>
      <c r="H642" s="105"/>
      <c r="L642" s="41"/>
    </row>
    <row r="643">
      <c r="D643" s="101"/>
      <c r="F643" s="102"/>
      <c r="H643" s="105"/>
      <c r="L643" s="41"/>
    </row>
    <row r="644">
      <c r="D644" s="101"/>
      <c r="F644" s="102"/>
      <c r="H644" s="105"/>
      <c r="L644" s="41"/>
    </row>
    <row r="645">
      <c r="D645" s="101"/>
      <c r="F645" s="102"/>
      <c r="H645" s="105"/>
      <c r="L645" s="41"/>
    </row>
    <row r="646">
      <c r="D646" s="101"/>
      <c r="F646" s="102"/>
      <c r="H646" s="105"/>
      <c r="L646" s="41"/>
    </row>
    <row r="647">
      <c r="D647" s="101"/>
      <c r="F647" s="102"/>
      <c r="H647" s="105"/>
      <c r="L647" s="41"/>
    </row>
    <row r="648">
      <c r="D648" s="101"/>
      <c r="F648" s="102"/>
      <c r="H648" s="105"/>
      <c r="L648" s="41"/>
    </row>
    <row r="649">
      <c r="D649" s="101"/>
      <c r="F649" s="102"/>
      <c r="H649" s="105"/>
      <c r="L649" s="41"/>
    </row>
    <row r="650">
      <c r="D650" s="101"/>
      <c r="F650" s="102"/>
      <c r="H650" s="105"/>
      <c r="L650" s="41"/>
    </row>
    <row r="651">
      <c r="D651" s="101"/>
      <c r="F651" s="102"/>
      <c r="H651" s="105"/>
      <c r="L651" s="41"/>
    </row>
    <row r="652">
      <c r="D652" s="101"/>
      <c r="F652" s="102"/>
      <c r="H652" s="105"/>
      <c r="L652" s="41"/>
    </row>
    <row r="653">
      <c r="D653" s="101"/>
      <c r="F653" s="102"/>
      <c r="H653" s="105"/>
      <c r="L653" s="41"/>
    </row>
    <row r="654">
      <c r="D654" s="101"/>
      <c r="F654" s="102"/>
      <c r="H654" s="105"/>
      <c r="L654" s="41"/>
    </row>
    <row r="655">
      <c r="D655" s="101"/>
      <c r="F655" s="102"/>
      <c r="H655" s="105"/>
      <c r="L655" s="41"/>
    </row>
    <row r="656">
      <c r="D656" s="101"/>
      <c r="F656" s="102"/>
      <c r="H656" s="105"/>
      <c r="L656" s="41"/>
    </row>
    <row r="657">
      <c r="D657" s="101"/>
      <c r="F657" s="102"/>
      <c r="H657" s="105"/>
      <c r="L657" s="41"/>
    </row>
    <row r="658">
      <c r="D658" s="101"/>
      <c r="F658" s="102"/>
      <c r="H658" s="105"/>
      <c r="L658" s="41"/>
    </row>
    <row r="659">
      <c r="D659" s="101"/>
      <c r="F659" s="102"/>
      <c r="H659" s="105"/>
      <c r="L659" s="41"/>
    </row>
    <row r="660">
      <c r="D660" s="101"/>
      <c r="F660" s="102"/>
      <c r="H660" s="105"/>
      <c r="L660" s="41"/>
    </row>
    <row r="661">
      <c r="D661" s="101"/>
      <c r="F661" s="102"/>
      <c r="H661" s="105"/>
      <c r="L661" s="41"/>
    </row>
    <row r="662">
      <c r="D662" s="101"/>
      <c r="F662" s="102"/>
      <c r="H662" s="105"/>
      <c r="L662" s="41"/>
    </row>
    <row r="663">
      <c r="D663" s="101"/>
      <c r="F663" s="102"/>
      <c r="H663" s="105"/>
      <c r="L663" s="41"/>
    </row>
    <row r="664">
      <c r="D664" s="101"/>
      <c r="F664" s="102"/>
      <c r="H664" s="105"/>
      <c r="L664" s="41"/>
    </row>
    <row r="665">
      <c r="D665" s="101"/>
      <c r="F665" s="102"/>
      <c r="H665" s="105"/>
      <c r="L665" s="41"/>
    </row>
    <row r="666">
      <c r="D666" s="101"/>
      <c r="F666" s="102"/>
      <c r="H666" s="105"/>
      <c r="L666" s="41"/>
    </row>
    <row r="667">
      <c r="D667" s="101"/>
      <c r="F667" s="102"/>
      <c r="H667" s="105"/>
      <c r="L667" s="41"/>
    </row>
    <row r="668">
      <c r="D668" s="101"/>
      <c r="F668" s="102"/>
      <c r="H668" s="105"/>
      <c r="L668" s="41"/>
    </row>
    <row r="669">
      <c r="D669" s="101"/>
      <c r="F669" s="102"/>
      <c r="H669" s="105"/>
      <c r="L669" s="41"/>
    </row>
    <row r="670">
      <c r="D670" s="101"/>
      <c r="F670" s="102"/>
      <c r="H670" s="105"/>
      <c r="L670" s="41"/>
    </row>
    <row r="671">
      <c r="D671" s="101"/>
      <c r="F671" s="102"/>
      <c r="H671" s="105"/>
      <c r="L671" s="41"/>
    </row>
    <row r="672">
      <c r="D672" s="101"/>
      <c r="F672" s="102"/>
      <c r="H672" s="105"/>
      <c r="L672" s="41"/>
    </row>
    <row r="673">
      <c r="D673" s="101"/>
      <c r="F673" s="102"/>
      <c r="H673" s="105"/>
      <c r="L673" s="41"/>
    </row>
    <row r="674">
      <c r="D674" s="101"/>
      <c r="F674" s="102"/>
      <c r="H674" s="105"/>
      <c r="L674" s="41"/>
    </row>
    <row r="675">
      <c r="D675" s="101"/>
      <c r="F675" s="102"/>
      <c r="H675" s="105"/>
      <c r="L675" s="41"/>
    </row>
    <row r="676">
      <c r="D676" s="101"/>
      <c r="F676" s="102"/>
      <c r="H676" s="105"/>
      <c r="L676" s="41"/>
    </row>
    <row r="677">
      <c r="D677" s="101"/>
      <c r="F677" s="102"/>
      <c r="H677" s="105"/>
      <c r="L677" s="41"/>
    </row>
    <row r="678">
      <c r="D678" s="101"/>
      <c r="F678" s="102"/>
      <c r="H678" s="105"/>
      <c r="L678" s="41"/>
    </row>
    <row r="679">
      <c r="D679" s="101"/>
      <c r="F679" s="102"/>
      <c r="H679" s="105"/>
      <c r="L679" s="41"/>
    </row>
    <row r="680">
      <c r="D680" s="101"/>
      <c r="F680" s="102"/>
      <c r="H680" s="105"/>
      <c r="L680" s="41"/>
    </row>
    <row r="681">
      <c r="D681" s="101"/>
      <c r="F681" s="102"/>
      <c r="H681" s="105"/>
      <c r="L681" s="41"/>
    </row>
    <row r="682">
      <c r="D682" s="101"/>
      <c r="F682" s="102"/>
      <c r="H682" s="105"/>
      <c r="L682" s="41"/>
    </row>
    <row r="683">
      <c r="D683" s="101"/>
      <c r="F683" s="102"/>
      <c r="H683" s="105"/>
      <c r="L683" s="41"/>
    </row>
    <row r="684">
      <c r="D684" s="101"/>
      <c r="F684" s="102"/>
      <c r="H684" s="105"/>
      <c r="L684" s="41"/>
    </row>
    <row r="685">
      <c r="D685" s="101"/>
      <c r="F685" s="102"/>
      <c r="H685" s="105"/>
      <c r="L685" s="41"/>
    </row>
    <row r="686">
      <c r="D686" s="101"/>
      <c r="F686" s="102"/>
      <c r="H686" s="105"/>
      <c r="L686" s="41"/>
    </row>
    <row r="687">
      <c r="D687" s="101"/>
      <c r="F687" s="102"/>
      <c r="H687" s="105"/>
      <c r="L687" s="41"/>
    </row>
    <row r="688">
      <c r="D688" s="101"/>
      <c r="F688" s="102"/>
      <c r="H688" s="105"/>
      <c r="L688" s="41"/>
    </row>
    <row r="689">
      <c r="D689" s="101"/>
      <c r="F689" s="102"/>
      <c r="H689" s="105"/>
      <c r="L689" s="41"/>
    </row>
    <row r="690">
      <c r="D690" s="101"/>
      <c r="F690" s="102"/>
      <c r="H690" s="105"/>
      <c r="L690" s="41"/>
    </row>
    <row r="691">
      <c r="D691" s="101"/>
      <c r="F691" s="102"/>
      <c r="H691" s="105"/>
      <c r="L691" s="41"/>
    </row>
    <row r="692">
      <c r="D692" s="101"/>
      <c r="F692" s="102"/>
      <c r="H692" s="105"/>
      <c r="L692" s="41"/>
    </row>
    <row r="693">
      <c r="D693" s="101"/>
      <c r="F693" s="102"/>
      <c r="H693" s="105"/>
      <c r="L693" s="41"/>
    </row>
    <row r="694">
      <c r="D694" s="101"/>
      <c r="F694" s="102"/>
      <c r="H694" s="105"/>
      <c r="L694" s="41"/>
    </row>
    <row r="695">
      <c r="D695" s="101"/>
      <c r="F695" s="102"/>
      <c r="H695" s="105"/>
      <c r="L695" s="41"/>
    </row>
    <row r="696">
      <c r="D696" s="101"/>
      <c r="F696" s="102"/>
      <c r="H696" s="105"/>
      <c r="L696" s="41"/>
    </row>
    <row r="697">
      <c r="D697" s="101"/>
      <c r="F697" s="102"/>
      <c r="H697" s="105"/>
      <c r="L697" s="41"/>
    </row>
    <row r="698">
      <c r="D698" s="101"/>
      <c r="F698" s="102"/>
      <c r="H698" s="105"/>
      <c r="L698" s="41"/>
    </row>
    <row r="699">
      <c r="D699" s="101"/>
      <c r="F699" s="102"/>
      <c r="H699" s="105"/>
      <c r="L699" s="41"/>
    </row>
    <row r="700">
      <c r="D700" s="101"/>
      <c r="F700" s="102"/>
      <c r="H700" s="105"/>
      <c r="L700" s="41"/>
    </row>
    <row r="701">
      <c r="D701" s="101"/>
      <c r="F701" s="102"/>
      <c r="H701" s="105"/>
      <c r="L701" s="41"/>
    </row>
    <row r="702">
      <c r="D702" s="101"/>
      <c r="F702" s="102"/>
      <c r="H702" s="105"/>
      <c r="L702" s="41"/>
    </row>
    <row r="703">
      <c r="D703" s="101"/>
      <c r="F703" s="102"/>
      <c r="H703" s="105"/>
      <c r="L703" s="41"/>
    </row>
    <row r="704">
      <c r="D704" s="101"/>
      <c r="F704" s="102"/>
      <c r="H704" s="105"/>
      <c r="L704" s="41"/>
    </row>
    <row r="705">
      <c r="D705" s="101"/>
      <c r="F705" s="102"/>
      <c r="H705" s="105"/>
      <c r="L705" s="41"/>
    </row>
    <row r="706">
      <c r="D706" s="101"/>
      <c r="F706" s="102"/>
      <c r="H706" s="105"/>
      <c r="L706" s="41"/>
    </row>
    <row r="707">
      <c r="D707" s="101"/>
      <c r="F707" s="102"/>
      <c r="H707" s="105"/>
      <c r="L707" s="41"/>
    </row>
    <row r="708">
      <c r="D708" s="101"/>
      <c r="F708" s="102"/>
      <c r="H708" s="105"/>
      <c r="L708" s="41"/>
    </row>
    <row r="709">
      <c r="D709" s="101"/>
      <c r="F709" s="102"/>
      <c r="H709" s="105"/>
      <c r="L709" s="41"/>
    </row>
    <row r="710">
      <c r="D710" s="101"/>
      <c r="F710" s="102"/>
      <c r="H710" s="105"/>
      <c r="L710" s="41"/>
    </row>
    <row r="711">
      <c r="D711" s="101"/>
      <c r="F711" s="102"/>
      <c r="H711" s="105"/>
      <c r="L711" s="41"/>
    </row>
    <row r="712">
      <c r="D712" s="101"/>
      <c r="F712" s="102"/>
      <c r="H712" s="105"/>
      <c r="L712" s="41"/>
    </row>
    <row r="713">
      <c r="D713" s="101"/>
      <c r="F713" s="102"/>
      <c r="H713" s="105"/>
      <c r="L713" s="41"/>
    </row>
    <row r="714">
      <c r="D714" s="101"/>
      <c r="F714" s="102"/>
      <c r="H714" s="105"/>
      <c r="L714" s="41"/>
    </row>
    <row r="715">
      <c r="D715" s="101"/>
      <c r="F715" s="102"/>
      <c r="H715" s="105"/>
      <c r="L715" s="41"/>
    </row>
    <row r="716">
      <c r="D716" s="101"/>
      <c r="F716" s="102"/>
      <c r="H716" s="105"/>
      <c r="L716" s="41"/>
    </row>
    <row r="717">
      <c r="D717" s="101"/>
      <c r="F717" s="102"/>
      <c r="H717" s="105"/>
      <c r="L717" s="41"/>
    </row>
    <row r="718">
      <c r="D718" s="101"/>
      <c r="F718" s="102"/>
      <c r="H718" s="105"/>
      <c r="L718" s="41"/>
    </row>
    <row r="719">
      <c r="D719" s="101"/>
      <c r="F719" s="102"/>
      <c r="H719" s="105"/>
      <c r="L719" s="41"/>
    </row>
    <row r="720">
      <c r="D720" s="101"/>
      <c r="F720" s="102"/>
      <c r="H720" s="105"/>
      <c r="L720" s="41"/>
    </row>
    <row r="721">
      <c r="D721" s="101"/>
      <c r="F721" s="102"/>
      <c r="H721" s="105"/>
      <c r="L721" s="41"/>
    </row>
    <row r="722">
      <c r="D722" s="101"/>
      <c r="F722" s="102"/>
      <c r="H722" s="105"/>
      <c r="L722" s="41"/>
    </row>
    <row r="723">
      <c r="D723" s="101"/>
      <c r="F723" s="102"/>
      <c r="H723" s="105"/>
      <c r="L723" s="41"/>
    </row>
    <row r="724">
      <c r="D724" s="101"/>
      <c r="F724" s="102"/>
      <c r="H724" s="105"/>
      <c r="L724" s="41"/>
    </row>
    <row r="725">
      <c r="D725" s="101"/>
      <c r="F725" s="102"/>
      <c r="H725" s="105"/>
      <c r="L725" s="41"/>
    </row>
    <row r="726">
      <c r="D726" s="101"/>
      <c r="F726" s="102"/>
      <c r="H726" s="105"/>
      <c r="L726" s="41"/>
    </row>
    <row r="727">
      <c r="D727" s="101"/>
      <c r="F727" s="102"/>
      <c r="H727" s="105"/>
      <c r="L727" s="41"/>
    </row>
    <row r="728">
      <c r="D728" s="101"/>
      <c r="F728" s="102"/>
      <c r="H728" s="105"/>
      <c r="L728" s="41"/>
    </row>
    <row r="729">
      <c r="D729" s="101"/>
      <c r="F729" s="102"/>
      <c r="H729" s="105"/>
      <c r="L729" s="41"/>
    </row>
    <row r="730">
      <c r="D730" s="101"/>
      <c r="F730" s="102"/>
      <c r="H730" s="105"/>
      <c r="L730" s="41"/>
    </row>
    <row r="731">
      <c r="D731" s="101"/>
      <c r="F731" s="102"/>
      <c r="H731" s="105"/>
      <c r="L731" s="41"/>
    </row>
    <row r="732">
      <c r="D732" s="101"/>
      <c r="F732" s="102"/>
      <c r="H732" s="105"/>
      <c r="L732" s="41"/>
    </row>
    <row r="733">
      <c r="D733" s="101"/>
      <c r="F733" s="102"/>
      <c r="H733" s="105"/>
      <c r="L733" s="41"/>
    </row>
    <row r="734">
      <c r="D734" s="101"/>
      <c r="F734" s="102"/>
      <c r="H734" s="105"/>
      <c r="L734" s="41"/>
    </row>
    <row r="735">
      <c r="D735" s="101"/>
      <c r="F735" s="102"/>
      <c r="H735" s="105"/>
      <c r="L735" s="41"/>
    </row>
    <row r="736">
      <c r="D736" s="101"/>
      <c r="F736" s="102"/>
      <c r="H736" s="105"/>
      <c r="L736" s="41"/>
    </row>
    <row r="737">
      <c r="D737" s="101"/>
      <c r="F737" s="102"/>
      <c r="H737" s="105"/>
      <c r="L737" s="41"/>
    </row>
    <row r="738">
      <c r="D738" s="101"/>
      <c r="F738" s="102"/>
      <c r="H738" s="105"/>
      <c r="L738" s="41"/>
    </row>
    <row r="739">
      <c r="D739" s="101"/>
      <c r="F739" s="102"/>
      <c r="H739" s="105"/>
      <c r="L739" s="41"/>
    </row>
    <row r="740">
      <c r="D740" s="101"/>
      <c r="F740" s="102"/>
      <c r="H740" s="105"/>
      <c r="L740" s="41"/>
    </row>
    <row r="741">
      <c r="D741" s="101"/>
      <c r="F741" s="102"/>
      <c r="H741" s="105"/>
      <c r="L741" s="41"/>
    </row>
    <row r="742">
      <c r="D742" s="101"/>
      <c r="F742" s="102"/>
      <c r="H742" s="105"/>
      <c r="L742" s="41"/>
    </row>
    <row r="743">
      <c r="D743" s="101"/>
      <c r="F743" s="102"/>
      <c r="H743" s="105"/>
      <c r="L743" s="41"/>
    </row>
    <row r="744">
      <c r="D744" s="101"/>
      <c r="F744" s="102"/>
      <c r="H744" s="105"/>
      <c r="L744" s="41"/>
    </row>
    <row r="745">
      <c r="D745" s="101"/>
      <c r="F745" s="102"/>
      <c r="H745" s="105"/>
      <c r="L745" s="41"/>
    </row>
    <row r="746">
      <c r="D746" s="101"/>
      <c r="F746" s="102"/>
      <c r="H746" s="105"/>
      <c r="L746" s="41"/>
    </row>
    <row r="747">
      <c r="D747" s="101"/>
      <c r="F747" s="102"/>
      <c r="H747" s="105"/>
      <c r="L747" s="41"/>
    </row>
    <row r="748">
      <c r="D748" s="101"/>
      <c r="F748" s="102"/>
      <c r="H748" s="105"/>
      <c r="L748" s="41"/>
    </row>
    <row r="749">
      <c r="D749" s="101"/>
      <c r="F749" s="102"/>
      <c r="H749" s="105"/>
      <c r="L749" s="41"/>
    </row>
    <row r="750">
      <c r="D750" s="101"/>
      <c r="F750" s="102"/>
      <c r="H750" s="105"/>
      <c r="L750" s="41"/>
    </row>
    <row r="751">
      <c r="D751" s="101"/>
      <c r="F751" s="102"/>
      <c r="H751" s="105"/>
      <c r="L751" s="41"/>
    </row>
    <row r="752">
      <c r="D752" s="101"/>
      <c r="F752" s="102"/>
      <c r="H752" s="105"/>
      <c r="L752" s="41"/>
    </row>
    <row r="753">
      <c r="D753" s="101"/>
      <c r="F753" s="102"/>
      <c r="H753" s="105"/>
      <c r="L753" s="41"/>
    </row>
    <row r="754">
      <c r="D754" s="101"/>
      <c r="F754" s="102"/>
      <c r="H754" s="105"/>
      <c r="L754" s="41"/>
    </row>
    <row r="755">
      <c r="D755" s="101"/>
      <c r="F755" s="102"/>
      <c r="H755" s="105"/>
      <c r="L755" s="41"/>
    </row>
    <row r="756">
      <c r="D756" s="101"/>
      <c r="F756" s="102"/>
      <c r="H756" s="105"/>
      <c r="L756" s="41"/>
    </row>
    <row r="757">
      <c r="D757" s="101"/>
      <c r="F757" s="102"/>
      <c r="H757" s="105"/>
      <c r="L757" s="41"/>
    </row>
    <row r="758">
      <c r="D758" s="101"/>
      <c r="F758" s="102"/>
      <c r="H758" s="105"/>
      <c r="L758" s="41"/>
    </row>
    <row r="759">
      <c r="D759" s="101"/>
      <c r="F759" s="102"/>
      <c r="H759" s="105"/>
      <c r="L759" s="41"/>
    </row>
    <row r="760">
      <c r="D760" s="101"/>
      <c r="F760" s="102"/>
      <c r="H760" s="105"/>
      <c r="L760" s="41"/>
    </row>
    <row r="761">
      <c r="D761" s="101"/>
      <c r="F761" s="102"/>
      <c r="H761" s="105"/>
      <c r="L761" s="41"/>
    </row>
    <row r="762">
      <c r="D762" s="101"/>
      <c r="F762" s="102"/>
      <c r="H762" s="105"/>
      <c r="L762" s="41"/>
    </row>
    <row r="763">
      <c r="D763" s="101"/>
      <c r="F763" s="102"/>
      <c r="H763" s="105"/>
      <c r="L763" s="41"/>
    </row>
    <row r="764">
      <c r="D764" s="101"/>
      <c r="F764" s="102"/>
      <c r="H764" s="105"/>
      <c r="L764" s="41"/>
    </row>
    <row r="765">
      <c r="D765" s="101"/>
      <c r="F765" s="102"/>
      <c r="H765" s="105"/>
      <c r="L765" s="41"/>
    </row>
    <row r="766">
      <c r="D766" s="101"/>
      <c r="F766" s="102"/>
      <c r="H766" s="105"/>
      <c r="L766" s="41"/>
    </row>
    <row r="767">
      <c r="D767" s="101"/>
      <c r="F767" s="102"/>
      <c r="H767" s="105"/>
      <c r="L767" s="41"/>
    </row>
    <row r="768">
      <c r="D768" s="101"/>
      <c r="F768" s="102"/>
      <c r="H768" s="105"/>
      <c r="L768" s="41"/>
    </row>
    <row r="769">
      <c r="D769" s="101"/>
      <c r="F769" s="102"/>
      <c r="H769" s="105"/>
      <c r="L769" s="41"/>
    </row>
    <row r="770">
      <c r="D770" s="101"/>
      <c r="F770" s="102"/>
      <c r="H770" s="105"/>
      <c r="L770" s="41"/>
    </row>
    <row r="771">
      <c r="D771" s="101"/>
      <c r="F771" s="102"/>
      <c r="H771" s="105"/>
      <c r="L771" s="41"/>
    </row>
    <row r="772">
      <c r="D772" s="101"/>
      <c r="F772" s="102"/>
      <c r="H772" s="105"/>
      <c r="L772" s="41"/>
    </row>
    <row r="773">
      <c r="D773" s="101"/>
      <c r="F773" s="102"/>
      <c r="H773" s="105"/>
      <c r="L773" s="41"/>
    </row>
    <row r="774">
      <c r="D774" s="101"/>
      <c r="F774" s="102"/>
      <c r="H774" s="105"/>
      <c r="L774" s="41"/>
    </row>
    <row r="775">
      <c r="D775" s="101"/>
      <c r="F775" s="102"/>
      <c r="H775" s="105"/>
      <c r="L775" s="41"/>
    </row>
    <row r="776">
      <c r="D776" s="101"/>
      <c r="F776" s="102"/>
      <c r="H776" s="105"/>
      <c r="L776" s="41"/>
    </row>
    <row r="777">
      <c r="D777" s="101"/>
      <c r="F777" s="102"/>
      <c r="H777" s="105"/>
      <c r="L777" s="41"/>
    </row>
    <row r="778">
      <c r="D778" s="101"/>
      <c r="F778" s="102"/>
      <c r="H778" s="105"/>
      <c r="L778" s="41"/>
    </row>
    <row r="779">
      <c r="D779" s="101"/>
      <c r="F779" s="102"/>
      <c r="H779" s="105"/>
      <c r="L779" s="41"/>
    </row>
    <row r="780">
      <c r="D780" s="101"/>
      <c r="F780" s="102"/>
      <c r="H780" s="105"/>
      <c r="L780" s="41"/>
    </row>
    <row r="781">
      <c r="D781" s="101"/>
      <c r="F781" s="102"/>
      <c r="H781" s="105"/>
      <c r="L781" s="41"/>
    </row>
    <row r="782">
      <c r="D782" s="101"/>
      <c r="F782" s="102"/>
      <c r="H782" s="105"/>
      <c r="L782" s="41"/>
    </row>
    <row r="783">
      <c r="D783" s="101"/>
      <c r="F783" s="102"/>
      <c r="H783" s="105"/>
      <c r="L783" s="41"/>
    </row>
    <row r="784">
      <c r="D784" s="101"/>
      <c r="F784" s="102"/>
      <c r="H784" s="105"/>
      <c r="L784" s="41"/>
    </row>
    <row r="785">
      <c r="D785" s="101"/>
      <c r="F785" s="102"/>
      <c r="H785" s="105"/>
      <c r="L785" s="41"/>
    </row>
    <row r="786">
      <c r="D786" s="101"/>
      <c r="F786" s="102"/>
      <c r="H786" s="105"/>
      <c r="L786" s="41"/>
    </row>
    <row r="787">
      <c r="D787" s="101"/>
      <c r="F787" s="102"/>
      <c r="H787" s="105"/>
      <c r="L787" s="41"/>
    </row>
    <row r="788">
      <c r="D788" s="101"/>
      <c r="F788" s="102"/>
      <c r="H788" s="105"/>
      <c r="L788" s="41"/>
    </row>
    <row r="789">
      <c r="D789" s="101"/>
      <c r="F789" s="102"/>
      <c r="H789" s="105"/>
      <c r="L789" s="41"/>
    </row>
    <row r="790">
      <c r="D790" s="101"/>
      <c r="F790" s="102"/>
      <c r="H790" s="105"/>
      <c r="L790" s="41"/>
    </row>
    <row r="791">
      <c r="D791" s="101"/>
      <c r="F791" s="102"/>
      <c r="H791" s="105"/>
      <c r="L791" s="41"/>
    </row>
    <row r="792">
      <c r="D792" s="101"/>
      <c r="F792" s="102"/>
      <c r="H792" s="105"/>
      <c r="L792" s="41"/>
    </row>
    <row r="793">
      <c r="D793" s="101"/>
      <c r="F793" s="102"/>
      <c r="H793" s="105"/>
      <c r="L793" s="41"/>
    </row>
    <row r="794">
      <c r="D794" s="101"/>
      <c r="F794" s="102"/>
      <c r="H794" s="105"/>
      <c r="L794" s="41"/>
    </row>
    <row r="795">
      <c r="D795" s="101"/>
      <c r="F795" s="102"/>
      <c r="H795" s="105"/>
      <c r="L795" s="41"/>
    </row>
    <row r="796">
      <c r="D796" s="101"/>
      <c r="F796" s="102"/>
      <c r="H796" s="105"/>
      <c r="L796" s="41"/>
    </row>
    <row r="797">
      <c r="D797" s="101"/>
      <c r="F797" s="102"/>
      <c r="H797" s="105"/>
      <c r="L797" s="41"/>
    </row>
    <row r="798">
      <c r="D798" s="101"/>
      <c r="F798" s="102"/>
      <c r="H798" s="105"/>
      <c r="L798" s="41"/>
    </row>
    <row r="799">
      <c r="D799" s="101"/>
      <c r="F799" s="102"/>
      <c r="H799" s="105"/>
      <c r="L799" s="41"/>
    </row>
    <row r="800">
      <c r="D800" s="101"/>
      <c r="F800" s="102"/>
      <c r="H800" s="105"/>
      <c r="L800" s="41"/>
    </row>
    <row r="801">
      <c r="D801" s="101"/>
      <c r="F801" s="102"/>
      <c r="H801" s="105"/>
      <c r="L801" s="41"/>
    </row>
    <row r="802">
      <c r="D802" s="101"/>
      <c r="F802" s="102"/>
      <c r="H802" s="105"/>
      <c r="L802" s="41"/>
    </row>
    <row r="803">
      <c r="D803" s="101"/>
      <c r="F803" s="102"/>
      <c r="H803" s="105"/>
      <c r="L803" s="41"/>
    </row>
    <row r="804">
      <c r="D804" s="101"/>
      <c r="F804" s="102"/>
      <c r="H804" s="105"/>
      <c r="L804" s="41"/>
    </row>
    <row r="805">
      <c r="D805" s="101"/>
      <c r="F805" s="102"/>
      <c r="H805" s="105"/>
      <c r="L805" s="41"/>
    </row>
    <row r="806">
      <c r="D806" s="101"/>
      <c r="F806" s="102"/>
      <c r="H806" s="105"/>
      <c r="L806" s="41"/>
    </row>
    <row r="807">
      <c r="D807" s="101"/>
      <c r="F807" s="102"/>
      <c r="H807" s="105"/>
      <c r="L807" s="41"/>
    </row>
    <row r="808">
      <c r="D808" s="101"/>
      <c r="F808" s="102"/>
      <c r="H808" s="105"/>
      <c r="L808" s="41"/>
    </row>
    <row r="809">
      <c r="D809" s="101"/>
      <c r="F809" s="102"/>
      <c r="H809" s="105"/>
      <c r="L809" s="41"/>
    </row>
    <row r="810">
      <c r="D810" s="101"/>
      <c r="F810" s="102"/>
      <c r="H810" s="105"/>
      <c r="L810" s="41"/>
    </row>
    <row r="811">
      <c r="D811" s="101"/>
      <c r="F811" s="102"/>
      <c r="H811" s="105"/>
      <c r="L811" s="41"/>
    </row>
    <row r="812">
      <c r="D812" s="101"/>
      <c r="F812" s="102"/>
      <c r="H812" s="105"/>
      <c r="L812" s="41"/>
    </row>
    <row r="813">
      <c r="D813" s="101"/>
      <c r="F813" s="102"/>
      <c r="H813" s="105"/>
      <c r="L813" s="41"/>
    </row>
    <row r="814">
      <c r="D814" s="101"/>
      <c r="F814" s="102"/>
      <c r="H814" s="105"/>
      <c r="L814" s="41"/>
    </row>
    <row r="815">
      <c r="D815" s="101"/>
      <c r="F815" s="102"/>
      <c r="H815" s="105"/>
      <c r="L815" s="41"/>
    </row>
    <row r="816">
      <c r="D816" s="101"/>
      <c r="F816" s="102"/>
      <c r="H816" s="105"/>
      <c r="L816" s="41"/>
    </row>
    <row r="817">
      <c r="D817" s="101"/>
      <c r="F817" s="102"/>
      <c r="H817" s="105"/>
      <c r="L817" s="41"/>
    </row>
    <row r="818">
      <c r="D818" s="101"/>
      <c r="F818" s="102"/>
      <c r="H818" s="105"/>
      <c r="L818" s="41"/>
    </row>
    <row r="819">
      <c r="D819" s="101"/>
      <c r="F819" s="102"/>
      <c r="H819" s="105"/>
      <c r="L819" s="41"/>
    </row>
    <row r="820">
      <c r="D820" s="101"/>
      <c r="F820" s="102"/>
      <c r="H820" s="105"/>
      <c r="L820" s="41"/>
    </row>
    <row r="821">
      <c r="D821" s="101"/>
      <c r="F821" s="102"/>
      <c r="H821" s="105"/>
      <c r="L821" s="41"/>
    </row>
    <row r="822">
      <c r="D822" s="101"/>
      <c r="F822" s="102"/>
      <c r="H822" s="105"/>
      <c r="L822" s="41"/>
    </row>
    <row r="823">
      <c r="D823" s="101"/>
      <c r="F823" s="102"/>
      <c r="H823" s="105"/>
      <c r="L823" s="41"/>
    </row>
    <row r="824">
      <c r="D824" s="101"/>
      <c r="F824" s="102"/>
      <c r="H824" s="105"/>
      <c r="L824" s="41"/>
    </row>
    <row r="825">
      <c r="D825" s="101"/>
      <c r="F825" s="102"/>
      <c r="H825" s="105"/>
      <c r="L825" s="41"/>
    </row>
    <row r="826">
      <c r="D826" s="101"/>
      <c r="F826" s="102"/>
      <c r="H826" s="105"/>
      <c r="L826" s="41"/>
    </row>
    <row r="827">
      <c r="D827" s="101"/>
      <c r="F827" s="102"/>
      <c r="H827" s="105"/>
      <c r="L827" s="41"/>
    </row>
    <row r="828">
      <c r="D828" s="101"/>
      <c r="F828" s="102"/>
      <c r="H828" s="105"/>
      <c r="L828" s="41"/>
    </row>
    <row r="829">
      <c r="D829" s="101"/>
      <c r="F829" s="102"/>
      <c r="H829" s="105"/>
      <c r="L829" s="41"/>
    </row>
    <row r="830">
      <c r="D830" s="101"/>
      <c r="F830" s="102"/>
      <c r="H830" s="105"/>
      <c r="L830" s="41"/>
    </row>
    <row r="831">
      <c r="D831" s="101"/>
      <c r="F831" s="102"/>
      <c r="H831" s="105"/>
      <c r="L831" s="41"/>
    </row>
    <row r="832">
      <c r="D832" s="101"/>
      <c r="F832" s="102"/>
      <c r="H832" s="105"/>
      <c r="L832" s="41"/>
    </row>
    <row r="833">
      <c r="D833" s="101"/>
      <c r="F833" s="102"/>
      <c r="H833" s="105"/>
      <c r="L833" s="41"/>
    </row>
    <row r="834">
      <c r="D834" s="101"/>
      <c r="F834" s="102"/>
      <c r="H834" s="105"/>
      <c r="L834" s="41"/>
    </row>
    <row r="835">
      <c r="D835" s="101"/>
      <c r="F835" s="102"/>
      <c r="H835" s="105"/>
      <c r="L835" s="41"/>
    </row>
    <row r="836">
      <c r="D836" s="101"/>
      <c r="F836" s="102"/>
      <c r="H836" s="105"/>
      <c r="L836" s="41"/>
    </row>
    <row r="837">
      <c r="D837" s="101"/>
      <c r="F837" s="102"/>
      <c r="H837" s="105"/>
      <c r="L837" s="41"/>
    </row>
    <row r="838">
      <c r="D838" s="101"/>
      <c r="F838" s="102"/>
      <c r="H838" s="105"/>
      <c r="L838" s="41"/>
    </row>
    <row r="839">
      <c r="D839" s="101"/>
      <c r="F839" s="102"/>
      <c r="H839" s="105"/>
      <c r="L839" s="41"/>
    </row>
    <row r="840">
      <c r="D840" s="101"/>
      <c r="F840" s="102"/>
      <c r="H840" s="105"/>
      <c r="L840" s="41"/>
    </row>
    <row r="841">
      <c r="D841" s="101"/>
      <c r="F841" s="102"/>
      <c r="H841" s="105"/>
      <c r="L841" s="41"/>
    </row>
    <row r="842">
      <c r="D842" s="101"/>
      <c r="F842" s="102"/>
      <c r="H842" s="105"/>
      <c r="L842" s="41"/>
    </row>
    <row r="843">
      <c r="D843" s="101"/>
      <c r="F843" s="102"/>
      <c r="H843" s="105"/>
      <c r="L843" s="41"/>
    </row>
    <row r="844">
      <c r="D844" s="101"/>
      <c r="F844" s="102"/>
      <c r="H844" s="105"/>
      <c r="L844" s="41"/>
    </row>
    <row r="845">
      <c r="D845" s="101"/>
      <c r="F845" s="102"/>
      <c r="H845" s="105"/>
      <c r="L845" s="41"/>
    </row>
    <row r="846">
      <c r="D846" s="101"/>
      <c r="F846" s="102"/>
      <c r="H846" s="105"/>
      <c r="L846" s="41"/>
    </row>
    <row r="847">
      <c r="D847" s="101"/>
      <c r="F847" s="102"/>
      <c r="H847" s="105"/>
      <c r="L847" s="41"/>
    </row>
    <row r="848">
      <c r="D848" s="101"/>
      <c r="F848" s="102"/>
      <c r="H848" s="105"/>
      <c r="L848" s="41"/>
    </row>
    <row r="849">
      <c r="D849" s="101"/>
      <c r="F849" s="102"/>
      <c r="H849" s="105"/>
      <c r="L849" s="41"/>
    </row>
    <row r="850">
      <c r="D850" s="101"/>
      <c r="F850" s="102"/>
      <c r="H850" s="105"/>
      <c r="L850" s="41"/>
    </row>
    <row r="851">
      <c r="D851" s="101"/>
      <c r="F851" s="102"/>
      <c r="H851" s="105"/>
      <c r="L851" s="41"/>
    </row>
    <row r="852">
      <c r="D852" s="101"/>
      <c r="F852" s="102"/>
      <c r="H852" s="105"/>
      <c r="L852" s="41"/>
    </row>
    <row r="853">
      <c r="D853" s="101"/>
      <c r="F853" s="102"/>
      <c r="H853" s="105"/>
      <c r="L853" s="41"/>
    </row>
    <row r="854">
      <c r="D854" s="101"/>
      <c r="F854" s="102"/>
      <c r="H854" s="105"/>
      <c r="L854" s="41"/>
    </row>
    <row r="855">
      <c r="D855" s="101"/>
      <c r="F855" s="102"/>
      <c r="H855" s="105"/>
      <c r="L855" s="41"/>
    </row>
    <row r="856">
      <c r="D856" s="101"/>
      <c r="F856" s="102"/>
      <c r="H856" s="105"/>
      <c r="L856" s="41"/>
    </row>
    <row r="857">
      <c r="D857" s="101"/>
      <c r="F857" s="102"/>
      <c r="H857" s="105"/>
      <c r="L857" s="41"/>
    </row>
    <row r="858">
      <c r="D858" s="101"/>
      <c r="F858" s="102"/>
      <c r="H858" s="105"/>
      <c r="L858" s="41"/>
    </row>
    <row r="859">
      <c r="D859" s="101"/>
      <c r="F859" s="102"/>
      <c r="H859" s="105"/>
      <c r="L859" s="41"/>
    </row>
    <row r="860">
      <c r="D860" s="101"/>
      <c r="F860" s="102"/>
      <c r="H860" s="105"/>
      <c r="L860" s="41"/>
    </row>
    <row r="861">
      <c r="D861" s="101"/>
      <c r="F861" s="102"/>
      <c r="H861" s="105"/>
      <c r="L861" s="41"/>
    </row>
    <row r="862">
      <c r="D862" s="101"/>
      <c r="F862" s="102"/>
      <c r="H862" s="105"/>
      <c r="L862" s="41"/>
    </row>
    <row r="863">
      <c r="D863" s="101"/>
      <c r="F863" s="102"/>
      <c r="H863" s="105"/>
      <c r="L863" s="41"/>
    </row>
    <row r="864">
      <c r="D864" s="101"/>
      <c r="F864" s="102"/>
      <c r="H864" s="105"/>
      <c r="L864" s="41"/>
    </row>
    <row r="865">
      <c r="D865" s="101"/>
      <c r="F865" s="102"/>
      <c r="H865" s="105"/>
      <c r="L865" s="41"/>
    </row>
    <row r="866">
      <c r="D866" s="101"/>
      <c r="F866" s="102"/>
      <c r="H866" s="105"/>
      <c r="L866" s="41"/>
    </row>
    <row r="867">
      <c r="D867" s="101"/>
      <c r="F867" s="102"/>
      <c r="H867" s="105"/>
      <c r="L867" s="41"/>
    </row>
    <row r="868">
      <c r="D868" s="101"/>
      <c r="F868" s="102"/>
      <c r="H868" s="105"/>
      <c r="L868" s="41"/>
    </row>
    <row r="869">
      <c r="D869" s="101"/>
      <c r="F869" s="102"/>
      <c r="H869" s="105"/>
      <c r="L869" s="41"/>
    </row>
    <row r="870">
      <c r="D870" s="101"/>
      <c r="F870" s="102"/>
      <c r="H870" s="105"/>
      <c r="L870" s="41"/>
    </row>
    <row r="871">
      <c r="D871" s="101"/>
      <c r="F871" s="102"/>
      <c r="H871" s="105"/>
      <c r="L871" s="41"/>
    </row>
    <row r="872">
      <c r="D872" s="101"/>
      <c r="F872" s="102"/>
      <c r="H872" s="105"/>
      <c r="L872" s="41"/>
    </row>
    <row r="873">
      <c r="D873" s="101"/>
      <c r="F873" s="102"/>
      <c r="H873" s="105"/>
      <c r="L873" s="41"/>
    </row>
    <row r="874">
      <c r="D874" s="101"/>
      <c r="F874" s="102"/>
      <c r="H874" s="105"/>
      <c r="L874" s="41"/>
    </row>
    <row r="875">
      <c r="D875" s="101"/>
      <c r="F875" s="102"/>
      <c r="H875" s="105"/>
      <c r="L875" s="41"/>
    </row>
    <row r="876">
      <c r="D876" s="101"/>
      <c r="F876" s="102"/>
      <c r="H876" s="105"/>
      <c r="L876" s="41"/>
    </row>
    <row r="877">
      <c r="D877" s="101"/>
      <c r="F877" s="102"/>
      <c r="H877" s="105"/>
      <c r="L877" s="41"/>
    </row>
    <row r="878">
      <c r="D878" s="101"/>
      <c r="F878" s="102"/>
      <c r="H878" s="105"/>
      <c r="L878" s="41"/>
    </row>
    <row r="879">
      <c r="D879" s="101"/>
      <c r="F879" s="102"/>
      <c r="H879" s="105"/>
      <c r="L879" s="41"/>
    </row>
    <row r="880">
      <c r="D880" s="101"/>
      <c r="F880" s="102"/>
      <c r="H880" s="105"/>
      <c r="L880" s="41"/>
    </row>
    <row r="881">
      <c r="D881" s="101"/>
      <c r="F881" s="102"/>
      <c r="H881" s="105"/>
      <c r="L881" s="41"/>
    </row>
    <row r="882">
      <c r="D882" s="101"/>
      <c r="F882" s="102"/>
      <c r="H882" s="105"/>
      <c r="L882" s="41"/>
    </row>
    <row r="883">
      <c r="D883" s="101"/>
      <c r="F883" s="102"/>
      <c r="H883" s="105"/>
      <c r="L883" s="41"/>
    </row>
    <row r="884">
      <c r="D884" s="101"/>
      <c r="F884" s="102"/>
      <c r="H884" s="105"/>
      <c r="L884" s="41"/>
    </row>
    <row r="885">
      <c r="D885" s="101"/>
      <c r="F885" s="102"/>
      <c r="H885" s="105"/>
      <c r="L885" s="41"/>
    </row>
    <row r="886">
      <c r="D886" s="101"/>
      <c r="F886" s="102"/>
      <c r="H886" s="105"/>
      <c r="L886" s="41"/>
    </row>
    <row r="887">
      <c r="D887" s="101"/>
      <c r="F887" s="102"/>
      <c r="H887" s="105"/>
      <c r="L887" s="41"/>
    </row>
    <row r="888">
      <c r="D888" s="101"/>
      <c r="F888" s="102"/>
      <c r="H888" s="105"/>
      <c r="L888" s="41"/>
    </row>
    <row r="889">
      <c r="D889" s="101"/>
      <c r="F889" s="102"/>
      <c r="H889" s="105"/>
      <c r="L889" s="41"/>
    </row>
    <row r="890">
      <c r="D890" s="101"/>
      <c r="F890" s="102"/>
      <c r="H890" s="105"/>
      <c r="L890" s="41"/>
    </row>
    <row r="891">
      <c r="D891" s="101"/>
      <c r="F891" s="102"/>
      <c r="H891" s="105"/>
      <c r="L891" s="41"/>
    </row>
    <row r="892">
      <c r="D892" s="101"/>
      <c r="F892" s="102"/>
      <c r="H892" s="105"/>
      <c r="L892" s="41"/>
    </row>
    <row r="893">
      <c r="D893" s="101"/>
      <c r="F893" s="102"/>
      <c r="H893" s="105"/>
      <c r="L893" s="41"/>
    </row>
    <row r="894">
      <c r="D894" s="101"/>
      <c r="F894" s="102"/>
      <c r="H894" s="105"/>
      <c r="L894" s="41"/>
    </row>
    <row r="895">
      <c r="D895" s="101"/>
      <c r="F895" s="102"/>
      <c r="H895" s="105"/>
      <c r="L895" s="41"/>
    </row>
    <row r="896">
      <c r="D896" s="101"/>
      <c r="F896" s="102"/>
      <c r="H896" s="105"/>
      <c r="L896" s="41"/>
    </row>
    <row r="897">
      <c r="D897" s="101"/>
      <c r="F897" s="102"/>
      <c r="H897" s="105"/>
      <c r="L897" s="41"/>
    </row>
    <row r="898">
      <c r="D898" s="101"/>
      <c r="F898" s="102"/>
      <c r="H898" s="105"/>
      <c r="L898" s="41"/>
    </row>
    <row r="899">
      <c r="D899" s="101"/>
      <c r="F899" s="102"/>
      <c r="H899" s="105"/>
      <c r="L899" s="41"/>
    </row>
    <row r="900">
      <c r="D900" s="101"/>
      <c r="F900" s="102"/>
      <c r="H900" s="105"/>
      <c r="L900" s="41"/>
    </row>
    <row r="901">
      <c r="D901" s="101"/>
      <c r="F901" s="102"/>
      <c r="H901" s="105"/>
      <c r="L901" s="41"/>
    </row>
    <row r="902">
      <c r="D902" s="101"/>
      <c r="F902" s="102"/>
      <c r="H902" s="105"/>
      <c r="L902" s="41"/>
    </row>
    <row r="903">
      <c r="D903" s="101"/>
      <c r="F903" s="102"/>
      <c r="H903" s="105"/>
      <c r="L903" s="41"/>
    </row>
    <row r="904">
      <c r="D904" s="101"/>
      <c r="F904" s="102"/>
      <c r="H904" s="105"/>
      <c r="L904" s="41"/>
    </row>
    <row r="905">
      <c r="D905" s="101"/>
      <c r="F905" s="102"/>
      <c r="H905" s="105"/>
      <c r="L905" s="41"/>
    </row>
    <row r="906">
      <c r="D906" s="101"/>
      <c r="F906" s="102"/>
      <c r="H906" s="105"/>
      <c r="L906" s="41"/>
    </row>
    <row r="907">
      <c r="D907" s="101"/>
      <c r="F907" s="102"/>
      <c r="H907" s="105"/>
      <c r="L907" s="41"/>
    </row>
    <row r="908">
      <c r="D908" s="101"/>
      <c r="F908" s="102"/>
      <c r="H908" s="105"/>
      <c r="L908" s="41"/>
    </row>
    <row r="909">
      <c r="D909" s="101"/>
      <c r="F909" s="102"/>
      <c r="H909" s="105"/>
      <c r="L909" s="41"/>
    </row>
    <row r="910">
      <c r="D910" s="101"/>
      <c r="F910" s="102"/>
      <c r="H910" s="105"/>
      <c r="L910" s="41"/>
    </row>
    <row r="911">
      <c r="D911" s="101"/>
      <c r="F911" s="102"/>
      <c r="H911" s="105"/>
      <c r="L911" s="41"/>
    </row>
    <row r="912">
      <c r="D912" s="101"/>
      <c r="F912" s="102"/>
      <c r="H912" s="105"/>
      <c r="L912" s="41"/>
    </row>
    <row r="913">
      <c r="D913" s="101"/>
      <c r="F913" s="102"/>
      <c r="H913" s="105"/>
      <c r="L913" s="41"/>
    </row>
    <row r="914">
      <c r="D914" s="101"/>
      <c r="F914" s="102"/>
      <c r="H914" s="105"/>
      <c r="L914" s="41"/>
    </row>
    <row r="915">
      <c r="D915" s="101"/>
      <c r="F915" s="102"/>
      <c r="H915" s="105"/>
      <c r="L915" s="41"/>
    </row>
    <row r="916">
      <c r="D916" s="101"/>
      <c r="F916" s="102"/>
      <c r="H916" s="105"/>
      <c r="L916" s="41"/>
    </row>
    <row r="917">
      <c r="D917" s="101"/>
      <c r="F917" s="102"/>
      <c r="H917" s="105"/>
      <c r="L917" s="41"/>
    </row>
    <row r="918">
      <c r="D918" s="101"/>
      <c r="F918" s="102"/>
      <c r="H918" s="105"/>
      <c r="L918" s="41"/>
    </row>
    <row r="919">
      <c r="D919" s="101"/>
      <c r="F919" s="102"/>
      <c r="H919" s="105"/>
      <c r="L919" s="41"/>
    </row>
    <row r="920">
      <c r="D920" s="101"/>
      <c r="F920" s="102"/>
      <c r="H920" s="105"/>
      <c r="L920" s="41"/>
    </row>
    <row r="921">
      <c r="D921" s="101"/>
      <c r="F921" s="102"/>
      <c r="H921" s="105"/>
      <c r="L921" s="41"/>
    </row>
    <row r="922">
      <c r="D922" s="101"/>
      <c r="F922" s="102"/>
      <c r="H922" s="105"/>
      <c r="L922" s="41"/>
    </row>
    <row r="923">
      <c r="D923" s="101"/>
      <c r="F923" s="102"/>
      <c r="H923" s="105"/>
      <c r="L923" s="41"/>
    </row>
    <row r="924">
      <c r="D924" s="101"/>
      <c r="F924" s="102"/>
      <c r="H924" s="105"/>
      <c r="L924" s="41"/>
    </row>
    <row r="925">
      <c r="D925" s="101"/>
      <c r="F925" s="102"/>
      <c r="H925" s="105"/>
      <c r="L925" s="41"/>
    </row>
    <row r="926">
      <c r="D926" s="101"/>
      <c r="F926" s="102"/>
      <c r="H926" s="105"/>
      <c r="L926" s="41"/>
    </row>
    <row r="927">
      <c r="D927" s="101"/>
      <c r="F927" s="102"/>
      <c r="H927" s="105"/>
      <c r="L927" s="41"/>
    </row>
    <row r="928">
      <c r="D928" s="101"/>
      <c r="F928" s="102"/>
      <c r="H928" s="105"/>
      <c r="L928" s="41"/>
    </row>
    <row r="929">
      <c r="D929" s="101"/>
      <c r="F929" s="102"/>
      <c r="H929" s="105"/>
      <c r="L929" s="41"/>
    </row>
    <row r="930">
      <c r="D930" s="101"/>
      <c r="F930" s="102"/>
      <c r="H930" s="105"/>
      <c r="L930" s="41"/>
    </row>
    <row r="931">
      <c r="D931" s="101"/>
      <c r="F931" s="102"/>
      <c r="H931" s="105"/>
      <c r="L931" s="41"/>
    </row>
    <row r="932">
      <c r="D932" s="101"/>
      <c r="F932" s="102"/>
      <c r="H932" s="105"/>
      <c r="L932" s="41"/>
    </row>
    <row r="933">
      <c r="D933" s="101"/>
      <c r="F933" s="102"/>
      <c r="H933" s="105"/>
      <c r="L933" s="41"/>
    </row>
    <row r="934">
      <c r="D934" s="101"/>
      <c r="F934" s="102"/>
      <c r="H934" s="105"/>
      <c r="L934" s="41"/>
    </row>
    <row r="935">
      <c r="D935" s="101"/>
      <c r="F935" s="102"/>
      <c r="H935" s="105"/>
      <c r="L935" s="41"/>
    </row>
    <row r="936">
      <c r="D936" s="101"/>
      <c r="F936" s="102"/>
      <c r="H936" s="105"/>
      <c r="L936" s="41"/>
    </row>
    <row r="937">
      <c r="D937" s="101"/>
      <c r="F937" s="102"/>
      <c r="H937" s="105"/>
      <c r="L937" s="41"/>
    </row>
    <row r="938">
      <c r="D938" s="101"/>
      <c r="F938" s="102"/>
      <c r="H938" s="105"/>
      <c r="L938" s="41"/>
    </row>
    <row r="939">
      <c r="D939" s="101"/>
      <c r="F939" s="102"/>
      <c r="H939" s="105"/>
      <c r="L939" s="41"/>
    </row>
    <row r="940">
      <c r="D940" s="101"/>
      <c r="F940" s="102"/>
      <c r="H940" s="105"/>
      <c r="L940" s="41"/>
    </row>
    <row r="941">
      <c r="D941" s="101"/>
      <c r="F941" s="102"/>
      <c r="H941" s="105"/>
      <c r="L941" s="41"/>
    </row>
    <row r="942">
      <c r="D942" s="101"/>
      <c r="F942" s="102"/>
      <c r="H942" s="105"/>
      <c r="L942" s="41"/>
    </row>
    <row r="943">
      <c r="D943" s="101"/>
      <c r="F943" s="102"/>
      <c r="H943" s="105"/>
      <c r="L943" s="41"/>
    </row>
    <row r="944">
      <c r="D944" s="101"/>
      <c r="F944" s="102"/>
      <c r="H944" s="105"/>
      <c r="L944" s="41"/>
    </row>
    <row r="945">
      <c r="D945" s="101"/>
      <c r="F945" s="102"/>
      <c r="H945" s="105"/>
      <c r="L945" s="41"/>
    </row>
    <row r="946">
      <c r="D946" s="101"/>
      <c r="F946" s="102"/>
      <c r="H946" s="105"/>
      <c r="L946" s="41"/>
    </row>
    <row r="947">
      <c r="D947" s="101"/>
      <c r="F947" s="102"/>
      <c r="H947" s="105"/>
      <c r="L947" s="41"/>
    </row>
    <row r="948">
      <c r="D948" s="101"/>
      <c r="F948" s="102"/>
      <c r="H948" s="105"/>
      <c r="L948" s="41"/>
    </row>
    <row r="949">
      <c r="D949" s="101"/>
      <c r="F949" s="102"/>
      <c r="H949" s="105"/>
      <c r="L949" s="41"/>
    </row>
    <row r="950">
      <c r="D950" s="101"/>
      <c r="F950" s="102"/>
      <c r="H950" s="105"/>
      <c r="L950" s="41"/>
    </row>
    <row r="951">
      <c r="D951" s="101"/>
      <c r="F951" s="102"/>
      <c r="H951" s="105"/>
      <c r="L951" s="41"/>
    </row>
    <row r="952">
      <c r="D952" s="101"/>
      <c r="F952" s="102"/>
      <c r="H952" s="105"/>
      <c r="L952" s="41"/>
    </row>
    <row r="953">
      <c r="D953" s="101"/>
      <c r="F953" s="102"/>
      <c r="H953" s="105"/>
      <c r="L953" s="41"/>
    </row>
    <row r="954">
      <c r="D954" s="101"/>
      <c r="F954" s="102"/>
      <c r="H954" s="105"/>
      <c r="L954" s="41"/>
    </row>
    <row r="955">
      <c r="D955" s="101"/>
      <c r="F955" s="102"/>
      <c r="H955" s="105"/>
      <c r="L955" s="41"/>
    </row>
    <row r="956">
      <c r="D956" s="101"/>
      <c r="F956" s="102"/>
      <c r="H956" s="105"/>
      <c r="L956" s="41"/>
    </row>
    <row r="957">
      <c r="D957" s="101"/>
      <c r="F957" s="102"/>
      <c r="H957" s="105"/>
      <c r="L957" s="41"/>
    </row>
    <row r="958">
      <c r="D958" s="101"/>
      <c r="F958" s="102"/>
      <c r="H958" s="105"/>
      <c r="L958" s="41"/>
    </row>
    <row r="959">
      <c r="D959" s="101"/>
      <c r="F959" s="102"/>
      <c r="H959" s="105"/>
      <c r="L959" s="41"/>
    </row>
    <row r="960">
      <c r="D960" s="101"/>
      <c r="F960" s="102"/>
      <c r="H960" s="105"/>
      <c r="L960" s="41"/>
    </row>
    <row r="961">
      <c r="D961" s="101"/>
      <c r="F961" s="102"/>
      <c r="H961" s="105"/>
      <c r="L961" s="41"/>
    </row>
    <row r="962">
      <c r="D962" s="101"/>
      <c r="F962" s="102"/>
      <c r="H962" s="105"/>
      <c r="L962" s="41"/>
    </row>
    <row r="963">
      <c r="D963" s="101"/>
      <c r="F963" s="102"/>
      <c r="H963" s="105"/>
      <c r="L963" s="41"/>
    </row>
    <row r="964">
      <c r="D964" s="101"/>
      <c r="F964" s="102"/>
      <c r="H964" s="105"/>
      <c r="L964" s="41"/>
    </row>
    <row r="965">
      <c r="D965" s="101"/>
      <c r="F965" s="102"/>
      <c r="H965" s="105"/>
      <c r="L965" s="41"/>
    </row>
    <row r="966">
      <c r="D966" s="101"/>
      <c r="F966" s="102"/>
      <c r="H966" s="105"/>
      <c r="L966" s="41"/>
    </row>
    <row r="967">
      <c r="D967" s="101"/>
      <c r="F967" s="102"/>
      <c r="H967" s="105"/>
      <c r="L967" s="41"/>
    </row>
    <row r="968">
      <c r="D968" s="101"/>
      <c r="F968" s="102"/>
      <c r="H968" s="105"/>
      <c r="L968" s="41"/>
    </row>
    <row r="969">
      <c r="D969" s="101"/>
      <c r="F969" s="102"/>
      <c r="H969" s="105"/>
      <c r="L969" s="41"/>
    </row>
    <row r="970">
      <c r="D970" s="101"/>
      <c r="F970" s="102"/>
      <c r="H970" s="105"/>
      <c r="L970" s="41"/>
    </row>
    <row r="971">
      <c r="D971" s="101"/>
      <c r="F971" s="102"/>
      <c r="H971" s="105"/>
      <c r="L971" s="41"/>
    </row>
    <row r="972">
      <c r="D972" s="101"/>
      <c r="F972" s="102"/>
      <c r="H972" s="105"/>
      <c r="L972" s="41"/>
    </row>
    <row r="973">
      <c r="D973" s="101"/>
      <c r="F973" s="102"/>
      <c r="H973" s="105"/>
      <c r="L973" s="41"/>
    </row>
    <row r="974">
      <c r="D974" s="101"/>
      <c r="F974" s="102"/>
      <c r="H974" s="105"/>
      <c r="L974" s="41"/>
    </row>
    <row r="975">
      <c r="D975" s="101"/>
      <c r="F975" s="102"/>
      <c r="H975" s="105"/>
      <c r="L975" s="41"/>
    </row>
    <row r="976">
      <c r="D976" s="101"/>
      <c r="F976" s="102"/>
      <c r="H976" s="105"/>
      <c r="L976" s="41"/>
    </row>
    <row r="977">
      <c r="D977" s="101"/>
      <c r="F977" s="102"/>
      <c r="H977" s="105"/>
      <c r="L977" s="41"/>
    </row>
    <row r="978">
      <c r="D978" s="101"/>
      <c r="F978" s="102"/>
      <c r="H978" s="105"/>
      <c r="L978" s="41"/>
    </row>
    <row r="979">
      <c r="D979" s="101"/>
      <c r="F979" s="102"/>
      <c r="H979" s="105"/>
      <c r="L979" s="41"/>
    </row>
    <row r="980">
      <c r="D980" s="101"/>
      <c r="F980" s="102"/>
      <c r="H980" s="105"/>
      <c r="L980" s="41"/>
    </row>
    <row r="981">
      <c r="D981" s="101"/>
      <c r="F981" s="102"/>
      <c r="H981" s="105"/>
      <c r="L981" s="41"/>
    </row>
    <row r="982">
      <c r="D982" s="101"/>
      <c r="F982" s="102"/>
      <c r="H982" s="105"/>
      <c r="L982" s="41"/>
    </row>
    <row r="983">
      <c r="D983" s="101"/>
      <c r="F983" s="102"/>
      <c r="H983" s="105"/>
      <c r="L983" s="41"/>
    </row>
    <row r="984">
      <c r="D984" s="101"/>
      <c r="F984" s="102"/>
      <c r="H984" s="105"/>
      <c r="L984" s="41"/>
    </row>
    <row r="985">
      <c r="D985" s="101"/>
      <c r="F985" s="102"/>
      <c r="H985" s="105"/>
      <c r="L985" s="41"/>
    </row>
    <row r="986">
      <c r="D986" s="101"/>
      <c r="F986" s="102"/>
      <c r="H986" s="105"/>
      <c r="L986" s="41"/>
    </row>
    <row r="987">
      <c r="D987" s="101"/>
      <c r="F987" s="102"/>
      <c r="H987" s="105"/>
      <c r="L987" s="41"/>
    </row>
    <row r="988">
      <c r="D988" s="101"/>
      <c r="F988" s="102"/>
      <c r="H988" s="105"/>
      <c r="L988" s="41"/>
    </row>
    <row r="989">
      <c r="D989" s="101"/>
      <c r="F989" s="102"/>
      <c r="H989" s="105"/>
      <c r="L989" s="41"/>
    </row>
    <row r="990">
      <c r="D990" s="101"/>
      <c r="F990" s="102"/>
      <c r="H990" s="105"/>
      <c r="L990" s="41"/>
    </row>
    <row r="991">
      <c r="D991" s="101"/>
      <c r="F991" s="102"/>
      <c r="H991" s="105"/>
      <c r="L991" s="41"/>
    </row>
    <row r="992">
      <c r="D992" s="101"/>
      <c r="F992" s="102"/>
      <c r="H992" s="105"/>
      <c r="L992" s="41"/>
    </row>
    <row r="993">
      <c r="D993" s="101"/>
      <c r="F993" s="102"/>
      <c r="H993" s="105"/>
      <c r="L993" s="41"/>
    </row>
    <row r="994">
      <c r="D994" s="101"/>
      <c r="F994" s="102"/>
      <c r="H994" s="105"/>
      <c r="L994" s="41"/>
    </row>
    <row r="995">
      <c r="D995" s="101"/>
      <c r="F995" s="102"/>
      <c r="H995" s="105"/>
      <c r="L995" s="41"/>
    </row>
    <row r="996">
      <c r="D996" s="101"/>
      <c r="F996" s="102"/>
      <c r="H996" s="105"/>
      <c r="L996" s="41"/>
    </row>
    <row r="997">
      <c r="D997" s="101"/>
      <c r="F997" s="102"/>
      <c r="H997" s="105"/>
      <c r="L997" s="41"/>
    </row>
    <row r="998">
      <c r="D998" s="101"/>
      <c r="F998" s="102"/>
      <c r="H998" s="105"/>
      <c r="L998" s="41"/>
    </row>
    <row r="999">
      <c r="D999" s="101"/>
      <c r="F999" s="102"/>
      <c r="H999" s="105"/>
      <c r="L999" s="41"/>
    </row>
    <row r="1000">
      <c r="D1000" s="101"/>
      <c r="F1000" s="102"/>
      <c r="H1000" s="105"/>
      <c r="L1000" s="41"/>
    </row>
    <row r="1001">
      <c r="D1001" s="101"/>
      <c r="F1001" s="102"/>
      <c r="H1001" s="105"/>
      <c r="L1001" s="41"/>
    </row>
    <row r="1002">
      <c r="D1002" s="101"/>
      <c r="F1002" s="102"/>
      <c r="H1002" s="105"/>
      <c r="L1002" s="41"/>
    </row>
    <row r="1003">
      <c r="D1003" s="101"/>
      <c r="F1003" s="102"/>
      <c r="H1003" s="105"/>
      <c r="L1003" s="41"/>
    </row>
    <row r="1004">
      <c r="D1004" s="101"/>
      <c r="F1004" s="102"/>
      <c r="H1004" s="105"/>
      <c r="L1004" s="41"/>
    </row>
    <row r="1005">
      <c r="D1005" s="101"/>
      <c r="F1005" s="102"/>
      <c r="H1005" s="105"/>
      <c r="L1005" s="41"/>
    </row>
  </sheetData>
  <mergeCells count="9">
    <mergeCell ref="S6:U6"/>
    <mergeCell ref="P6:Q6"/>
    <mergeCell ref="AB6:AD6"/>
    <mergeCell ref="A1:C5"/>
    <mergeCell ref="D1:E1"/>
    <mergeCell ref="D2:E2"/>
    <mergeCell ref="D3:E3"/>
    <mergeCell ref="D4:E4"/>
    <mergeCell ref="D5:E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6" width="17.29"/>
  </cols>
  <sheetData>
    <row r="1">
      <c r="B1" s="42" t="s">
        <v>97</v>
      </c>
    </row>
    <row r="2">
      <c r="B2" s="42" t="s">
        <v>98</v>
      </c>
      <c r="L2" s="42"/>
    </row>
    <row r="3">
      <c r="B3" s="42" t="s">
        <v>99</v>
      </c>
      <c r="G3" s="42" t="s">
        <v>100</v>
      </c>
      <c r="K3" s="39"/>
    </row>
    <row r="4">
      <c r="B4" s="42">
        <v>1.0</v>
      </c>
      <c r="D4" s="42">
        <v>2.0</v>
      </c>
      <c r="G4" s="42">
        <v>1.0</v>
      </c>
      <c r="I4" s="42">
        <v>2.0</v>
      </c>
    </row>
    <row r="5">
      <c r="B5" s="108"/>
      <c r="C5" s="108"/>
      <c r="D5" s="108"/>
      <c r="E5" s="108"/>
      <c r="F5" s="109"/>
      <c r="G5" s="108"/>
      <c r="H5" s="108"/>
      <c r="I5" s="108"/>
      <c r="J5" s="108"/>
      <c r="K5" s="39"/>
      <c r="L5" s="39"/>
      <c r="M5" s="39"/>
      <c r="N5" s="39"/>
      <c r="O5" s="39"/>
      <c r="P5" s="39"/>
      <c r="Q5" s="39"/>
    </row>
    <row r="6">
      <c r="B6" s="108" t="s">
        <v>101</v>
      </c>
      <c r="C6" s="108" t="s">
        <v>102</v>
      </c>
      <c r="D6" s="108" t="s">
        <v>101</v>
      </c>
      <c r="E6" s="108" t="s">
        <v>102</v>
      </c>
      <c r="F6" s="109"/>
      <c r="G6" s="108" t="s">
        <v>101</v>
      </c>
      <c r="H6" s="108" t="s">
        <v>102</v>
      </c>
      <c r="I6" s="108" t="s">
        <v>101</v>
      </c>
      <c r="J6" s="108" t="s">
        <v>102</v>
      </c>
      <c r="K6" s="39"/>
      <c r="L6" s="39"/>
      <c r="M6" s="39"/>
      <c r="N6" s="39"/>
      <c r="O6" s="39"/>
      <c r="P6" s="39"/>
      <c r="Q6" s="39"/>
    </row>
    <row r="7">
      <c r="B7" s="71">
        <v>8.0</v>
      </c>
      <c r="C7" s="44"/>
      <c r="D7" s="71">
        <v>8.0</v>
      </c>
      <c r="E7" s="44"/>
      <c r="F7" s="39"/>
      <c r="G7" s="16">
        <v>8.0</v>
      </c>
      <c r="H7" s="100">
        <v>2.11883</v>
      </c>
      <c r="I7" s="16">
        <v>8.0</v>
      </c>
      <c r="J7" s="47"/>
      <c r="N7" s="39"/>
      <c r="O7" s="39"/>
      <c r="P7" s="39"/>
      <c r="Q7" s="39"/>
    </row>
    <row r="8">
      <c r="B8" s="71">
        <v>9.0</v>
      </c>
      <c r="C8" s="103">
        <v>6.102961</v>
      </c>
      <c r="D8" s="71">
        <v>9.0</v>
      </c>
      <c r="E8" s="16"/>
      <c r="F8" s="39"/>
      <c r="G8" s="16">
        <v>9.0</v>
      </c>
      <c r="H8" s="100">
        <v>2.52767</v>
      </c>
      <c r="I8" s="16">
        <v>9.0</v>
      </c>
      <c r="J8" s="16"/>
      <c r="K8" s="48"/>
      <c r="N8" s="39"/>
      <c r="O8" s="39"/>
      <c r="P8" s="39"/>
      <c r="Q8" s="39"/>
    </row>
    <row r="9">
      <c r="B9" s="71">
        <v>10.0</v>
      </c>
      <c r="C9" s="110">
        <v>7.830233</v>
      </c>
      <c r="D9" s="71">
        <v>10.0</v>
      </c>
      <c r="E9" s="16"/>
      <c r="F9" s="39"/>
      <c r="G9" s="16">
        <v>10.0</v>
      </c>
      <c r="H9" s="100">
        <v>3.22617</v>
      </c>
      <c r="I9" s="16">
        <v>10.0</v>
      </c>
      <c r="J9" s="16"/>
      <c r="K9" s="16"/>
      <c r="N9" s="39"/>
      <c r="O9" s="39"/>
      <c r="P9" s="39"/>
      <c r="Q9" s="39"/>
    </row>
    <row r="10">
      <c r="B10" s="16">
        <v>11.0</v>
      </c>
      <c r="C10" s="110">
        <v>9.794317</v>
      </c>
      <c r="D10" s="16">
        <v>11.0</v>
      </c>
      <c r="E10" s="16"/>
      <c r="F10" s="39"/>
      <c r="G10" s="16">
        <v>11.0</v>
      </c>
      <c r="H10" s="100">
        <v>4.22083</v>
      </c>
      <c r="I10" s="16">
        <v>11.0</v>
      </c>
      <c r="J10" s="16"/>
      <c r="K10" s="16"/>
      <c r="N10" s="39"/>
      <c r="O10" s="39"/>
      <c r="P10" s="39"/>
      <c r="Q10" s="39"/>
    </row>
    <row r="11">
      <c r="B11" s="16">
        <v>12.0</v>
      </c>
      <c r="C11" s="110">
        <v>11.72635</v>
      </c>
      <c r="D11" s="16">
        <v>12.0</v>
      </c>
      <c r="E11" s="16"/>
      <c r="F11" s="39"/>
      <c r="G11" s="16">
        <v>12.0</v>
      </c>
      <c r="H11" s="100">
        <v>5.4175</v>
      </c>
      <c r="I11" s="16">
        <v>12.0</v>
      </c>
      <c r="J11" s="16"/>
      <c r="K11" s="16"/>
      <c r="N11" s="39"/>
      <c r="O11" s="39"/>
      <c r="P11" s="39"/>
      <c r="Q11" s="39"/>
    </row>
    <row r="12">
      <c r="B12" s="16">
        <v>13.0</v>
      </c>
      <c r="C12" s="110">
        <v>13.647256</v>
      </c>
      <c r="D12" s="16">
        <v>13.0</v>
      </c>
      <c r="E12" s="16"/>
      <c r="F12" s="39"/>
      <c r="G12" s="16">
        <v>13.0</v>
      </c>
      <c r="H12" s="100">
        <v>6.70017</v>
      </c>
      <c r="I12" s="16">
        <v>13.0</v>
      </c>
      <c r="J12" s="16"/>
      <c r="K12" s="16"/>
      <c r="N12" s="39"/>
      <c r="O12" s="39"/>
      <c r="P12" s="39"/>
      <c r="Q12" s="39"/>
    </row>
    <row r="13">
      <c r="B13" s="16">
        <v>14.0</v>
      </c>
      <c r="C13" s="110">
        <v>15.424689</v>
      </c>
      <c r="D13" s="16">
        <v>14.0</v>
      </c>
      <c r="E13" s="16"/>
      <c r="F13" s="39"/>
      <c r="G13" s="16">
        <v>14.0</v>
      </c>
      <c r="H13" s="100">
        <v>7.98933</v>
      </c>
      <c r="I13" s="16">
        <v>14.0</v>
      </c>
      <c r="J13" s="16"/>
      <c r="K13" s="16"/>
      <c r="N13" s="39"/>
      <c r="O13" s="39"/>
      <c r="P13" s="39"/>
      <c r="Q13" s="39"/>
    </row>
    <row r="14">
      <c r="B14" s="16">
        <v>15.0</v>
      </c>
      <c r="C14" s="110">
        <v>17.107333</v>
      </c>
      <c r="D14" s="16">
        <v>15.0</v>
      </c>
      <c r="E14" s="16"/>
      <c r="F14" s="39"/>
      <c r="G14" s="16">
        <v>15.0</v>
      </c>
      <c r="H14" s="100">
        <v>9.24433</v>
      </c>
      <c r="I14" s="16">
        <v>15.0</v>
      </c>
      <c r="J14" s="16"/>
      <c r="K14" s="16"/>
      <c r="N14" s="39"/>
      <c r="O14" s="39"/>
      <c r="P14" s="39"/>
      <c r="Q14" s="39"/>
    </row>
    <row r="15">
      <c r="B15" s="16">
        <v>16.0</v>
      </c>
      <c r="C15" s="110">
        <v>18.678667</v>
      </c>
      <c r="D15" s="16">
        <v>16.0</v>
      </c>
      <c r="E15" s="16"/>
      <c r="F15" s="39"/>
      <c r="G15" s="16">
        <v>16.0</v>
      </c>
      <c r="H15" s="100">
        <v>10.4663</v>
      </c>
      <c r="I15" s="16">
        <v>16.0</v>
      </c>
      <c r="J15" s="16"/>
      <c r="K15" s="16"/>
      <c r="N15" s="39"/>
      <c r="O15" s="39"/>
      <c r="P15" s="39"/>
      <c r="Q15" s="39"/>
    </row>
    <row r="16">
      <c r="B16" s="16">
        <v>17.0</v>
      </c>
      <c r="C16" s="110">
        <v>20.180222</v>
      </c>
      <c r="D16" s="16">
        <v>17.0</v>
      </c>
      <c r="E16" s="16"/>
      <c r="F16" s="39"/>
      <c r="G16" s="16">
        <v>17.0</v>
      </c>
      <c r="H16" s="100">
        <v>11.5932</v>
      </c>
      <c r="I16" s="16">
        <v>17.0</v>
      </c>
      <c r="J16" s="16"/>
      <c r="K16" s="16"/>
      <c r="N16" s="39"/>
      <c r="O16" s="39"/>
      <c r="P16" s="39"/>
      <c r="Q16" s="39"/>
    </row>
    <row r="17">
      <c r="B17" s="16">
        <v>18.0</v>
      </c>
      <c r="C17" s="110">
        <v>21.601056</v>
      </c>
      <c r="D17" s="16">
        <v>18.0</v>
      </c>
      <c r="E17" s="16"/>
      <c r="F17" s="39"/>
      <c r="G17" s="16">
        <v>18.0</v>
      </c>
      <c r="H17" s="100">
        <v>12.697</v>
      </c>
      <c r="I17" s="16">
        <v>18.0</v>
      </c>
      <c r="J17" s="16"/>
      <c r="K17" s="16"/>
      <c r="N17" s="39"/>
      <c r="O17" s="39"/>
      <c r="P17" s="39"/>
      <c r="Q17" s="39"/>
    </row>
    <row r="18">
      <c r="B18" s="16">
        <v>19.0</v>
      </c>
      <c r="C18" s="103">
        <v>22.955056</v>
      </c>
      <c r="D18" s="16">
        <v>19.0</v>
      </c>
      <c r="E18" s="16"/>
      <c r="F18" s="39"/>
      <c r="G18" s="16">
        <v>19.0</v>
      </c>
      <c r="H18" s="100">
        <v>13.7487</v>
      </c>
      <c r="I18" s="16">
        <v>19.0</v>
      </c>
      <c r="J18" s="16"/>
      <c r="K18" s="16"/>
      <c r="N18" s="39"/>
      <c r="O18" s="39"/>
      <c r="P18" s="39"/>
      <c r="Q18" s="39"/>
    </row>
    <row r="19">
      <c r="B19" s="16">
        <v>20.0</v>
      </c>
      <c r="C19" s="103">
        <v>24.250556</v>
      </c>
      <c r="D19" s="16">
        <v>20.0</v>
      </c>
      <c r="E19" s="16"/>
      <c r="F19" s="39"/>
      <c r="G19" s="16">
        <v>20.0</v>
      </c>
      <c r="H19" s="100">
        <v>14.7363</v>
      </c>
      <c r="I19" s="16">
        <v>20.0</v>
      </c>
      <c r="J19" s="16"/>
      <c r="N19" s="39"/>
      <c r="O19" s="39"/>
      <c r="P19" s="39"/>
      <c r="Q19" s="39"/>
    </row>
    <row r="20">
      <c r="B20" s="39"/>
      <c r="C20" s="111"/>
      <c r="F20" s="39"/>
      <c r="G20" s="39"/>
      <c r="H20" s="100"/>
      <c r="I20" s="39"/>
      <c r="J20" s="100"/>
      <c r="N20" s="39"/>
      <c r="O20" s="39"/>
      <c r="P20" s="39"/>
      <c r="Q20" s="39"/>
    </row>
    <row r="21">
      <c r="B21" s="39"/>
      <c r="C21" s="111"/>
      <c r="F21" s="39"/>
      <c r="G21" s="39"/>
      <c r="H21" s="100"/>
      <c r="I21" s="39"/>
      <c r="J21" s="100"/>
      <c r="N21" s="39"/>
      <c r="O21" s="39"/>
      <c r="P21" s="39"/>
      <c r="Q21" s="39"/>
    </row>
    <row r="22">
      <c r="C22" s="111"/>
    </row>
    <row r="23">
      <c r="C23" s="111"/>
    </row>
    <row r="24">
      <c r="C24" s="111"/>
    </row>
    <row r="25">
      <c r="C25" s="111"/>
    </row>
    <row r="26">
      <c r="C26" s="111"/>
    </row>
    <row r="27">
      <c r="C27" s="111"/>
    </row>
    <row r="28">
      <c r="C28" s="111"/>
    </row>
    <row r="29">
      <c r="C29" s="111"/>
    </row>
    <row r="30">
      <c r="C30" s="111"/>
    </row>
    <row r="31">
      <c r="C31" s="111"/>
    </row>
  </sheetData>
  <mergeCells count="9">
    <mergeCell ref="G4:H4"/>
    <mergeCell ref="I4:J4"/>
    <mergeCell ref="B1:J1"/>
    <mergeCell ref="B2:H2"/>
    <mergeCell ref="L2:O2"/>
    <mergeCell ref="B3:E3"/>
    <mergeCell ref="G3:J3"/>
    <mergeCell ref="B4:C4"/>
    <mergeCell ref="D4:E4"/>
  </mergeCells>
  <drawing r:id="rId1"/>
</worksheet>
</file>