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atilome" sheetId="1" r:id="rId3"/>
    <sheet state="visible" name="males_aris" sheetId="2" r:id="rId4"/>
    <sheet state="visible" name="females_aris" sheetId="3" r:id="rId5"/>
    <sheet state="visible" name="Kovats n-alkanes" sheetId="4" r:id="rId6"/>
  </sheets>
  <definedNames/>
  <calcPr/>
</workbook>
</file>

<file path=xl/sharedStrings.xml><?xml version="1.0" encoding="utf-8"?>
<sst xmlns="http://schemas.openxmlformats.org/spreadsheetml/2006/main" count="340" uniqueCount="95">
  <si>
    <t>Sample descriptor</t>
  </si>
  <si>
    <t>aristolochia</t>
  </si>
  <si>
    <t>No peak</t>
  </si>
  <si>
    <t>Compound Name</t>
  </si>
  <si>
    <t>Comments</t>
  </si>
  <si>
    <t>CAS</t>
  </si>
  <si>
    <t>Chemical group</t>
  </si>
  <si>
    <t>Area from MS</t>
  </si>
  <si>
    <t>Probability (%)</t>
  </si>
  <si>
    <t>Published kovats(closest)</t>
  </si>
  <si>
    <t>GC-MS RT</t>
  </si>
  <si>
    <t>n</t>
  </si>
  <si>
    <t>N</t>
  </si>
  <si>
    <t>GC-MS KOVATS</t>
  </si>
  <si>
    <t>3-Hexen-1-ol, (E)-</t>
  </si>
  <si>
    <t>3-Hexen-1-ol, (Z)-</t>
  </si>
  <si>
    <t>1-hexanol</t>
  </si>
  <si>
    <t>p-xylene</t>
  </si>
  <si>
    <t>α-pinene</t>
  </si>
  <si>
    <t>camphene</t>
  </si>
  <si>
    <t>kedvenckomponensünk</t>
  </si>
  <si>
    <t>benzaldehyde</t>
  </si>
  <si>
    <t>Sabinene</t>
  </si>
  <si>
    <t>β-Pinene</t>
  </si>
  <si>
    <t>3-Octanone</t>
  </si>
  <si>
    <t>β-Myrcene</t>
  </si>
  <si>
    <t>3-Hexen-1-ol, acetate, (Z)-</t>
  </si>
  <si>
    <t>o-Methylanisole</t>
  </si>
  <si>
    <t>α-Phellandrene</t>
  </si>
  <si>
    <t>Limonene</t>
  </si>
  <si>
    <t>Eucalyptol</t>
  </si>
  <si>
    <t>β-cis-Ocimene</t>
  </si>
  <si>
    <t>Lavender lactone</t>
  </si>
  <si>
    <t>β-trans-Ocimene</t>
  </si>
  <si>
    <t>1,3,8-p-Menthatriene</t>
  </si>
  <si>
    <t>Linalool</t>
  </si>
  <si>
    <t>p-Mentha-1,5,8-triene</t>
  </si>
  <si>
    <t>Allo-Ocimene</t>
  </si>
  <si>
    <t>Cosmene</t>
  </si>
  <si>
    <t>o-Dimethoxybenzene</t>
  </si>
  <si>
    <t>d-camphor</t>
  </si>
  <si>
    <t>p-Mentha-1,5-dien-8-ol</t>
  </si>
  <si>
    <t>α-Terpineol</t>
  </si>
  <si>
    <t>2,6-Dimethyl-3,5,7-octatriene-2-ol, ,E,E-</t>
  </si>
  <si>
    <t>trans-2-Caren-4-ol</t>
  </si>
  <si>
    <t>(-)-Bornyl acetate</t>
  </si>
  <si>
    <t>Myrtenyl acetate</t>
  </si>
  <si>
    <t>α-Cubebene</t>
  </si>
  <si>
    <t>α-Copaene</t>
  </si>
  <si>
    <t>β-Elemene</t>
  </si>
  <si>
    <t>beta-caryophyllene</t>
  </si>
  <si>
    <t>α-Caryophyllene</t>
  </si>
  <si>
    <t>Germacrene D</t>
  </si>
  <si>
    <t>γ-Cadinene</t>
  </si>
  <si>
    <t>δ-Cadinene</t>
  </si>
  <si>
    <t>Species</t>
  </si>
  <si>
    <t>M.pruinosa</t>
  </si>
  <si>
    <t>Sex</t>
  </si>
  <si>
    <t>male</t>
  </si>
  <si>
    <t>Organ</t>
  </si>
  <si>
    <t>Antennae</t>
  </si>
  <si>
    <t>Variable_1</t>
  </si>
  <si>
    <t>Data_input -&gt; Just repeat the pattern</t>
  </si>
  <si>
    <t>Recording_point</t>
  </si>
  <si>
    <t>tip</t>
  </si>
  <si>
    <t>To change what kovats index to use</t>
  </si>
  <si>
    <t>Import each run individually, in the long format to make sure they align well</t>
  </si>
  <si>
    <t>Library match (%)</t>
  </si>
  <si>
    <t>Closest published kovats</t>
  </si>
  <si>
    <t>GC-EAD RT</t>
  </si>
  <si>
    <t>GC-EAD KOVATS</t>
  </si>
  <si>
    <t xml:space="preserve">MS Kovats id (1 or 2) </t>
  </si>
  <si>
    <t xml:space="preserve">FID Kovats id (1 or 2) </t>
  </si>
  <si>
    <t>Replicate Name</t>
  </si>
  <si>
    <t>Time</t>
  </si>
  <si>
    <t>MV</t>
  </si>
  <si>
    <t>MetAMAr1</t>
  </si>
  <si>
    <t>MetAMAr2</t>
  </si>
  <si>
    <t>MetAMAr3</t>
  </si>
  <si>
    <t>beta-myrcene</t>
  </si>
  <si>
    <t>beta-cis-ocimene</t>
  </si>
  <si>
    <t>beta-trans-ocimene</t>
  </si>
  <si>
    <t>Bornyl acetate</t>
  </si>
  <si>
    <t>alpha-copaene</t>
  </si>
  <si>
    <t>female</t>
  </si>
  <si>
    <t>MetArFa1</t>
  </si>
  <si>
    <t>MetArFA2</t>
  </si>
  <si>
    <t>MetArFA3</t>
  </si>
  <si>
    <t>MetARFa4</t>
  </si>
  <si>
    <t>random</t>
  </si>
  <si>
    <t>N-Alkanes</t>
  </si>
  <si>
    <t>Alternative for kovats MS</t>
  </si>
  <si>
    <t>Alternative for kovats FID</t>
  </si>
  <si>
    <t>n-alkane (number of carbon)</t>
  </si>
  <si>
    <t>Rt ( Retention time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</si>
</sst>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"/>
    <numFmt numFmtId="166" formatCode="#,##0.000"/>
  </numFmts>
  <fonts count="24">
    <font>
      <sz val="10.0"/>
      <color rgb="FF000000"/>
      <name val="Arial"/>
    </font>
    <font/>
    <font>
      <name val="Arial"/>
    </font>
    <font>
      <sz val="11.0"/>
      <color rgb="FF000000"/>
      <name val="Calibri"/>
    </font>
    <font>
      <b/>
    </font>
    <font>
      <b/>
      <name val="Arial"/>
    </font>
    <font>
      <i/>
      <name val="Arial"/>
    </font>
    <font>
      <sz val="8.0"/>
      <color rgb="FF000000"/>
      <name val="&quot;Segoe UI&quot;"/>
    </font>
    <font>
      <color rgb="FF000000"/>
      <name val="Arial"/>
    </font>
    <font>
      <sz val="12.0"/>
      <color rgb="FF000000"/>
      <name val="&quot;Times New Roman&quot;"/>
    </font>
    <font>
      <sz val="11.0"/>
      <color rgb="FF000000"/>
      <name val="Inconsolata"/>
    </font>
    <font>
      <color rgb="FF000000"/>
    </font>
    <font>
      <sz val="8.0"/>
      <color rgb="FFFF0000"/>
      <name val="&quot;Segoe UI&quot;"/>
    </font>
    <font>
      <sz val="13.0"/>
      <color rgb="FF000000"/>
      <name val="&quot;Source Sans Pro&quot;"/>
    </font>
    <font>
      <sz val="8.0"/>
      <color rgb="FF000000"/>
      <name val="Arial"/>
    </font>
    <font>
      <sz val="11.0"/>
      <color rgb="FFFF0000"/>
      <name val="Inconsolata"/>
    </font>
    <font>
      <color rgb="FFFF0000"/>
      <name val="Arial"/>
    </font>
    <font>
      <color rgb="FFFF0000"/>
    </font>
    <font>
      <sz val="12.0"/>
      <name val="&quot;Times New Roman&quot;"/>
    </font>
    <font>
      <u/>
      <name val="Arial"/>
    </font>
    <font>
      <u/>
      <name val="Arial"/>
    </font>
    <font>
      <sz val="11.0"/>
      <color rgb="FF375623"/>
      <name val="Calibri"/>
    </font>
    <font>
      <sz val="11.0"/>
      <color rgb="FFFF0000"/>
      <name val="Calibri"/>
    </font>
    <font>
      <b/>
      <sz val="8.0"/>
      <color rgb="FF5F6368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</fills>
  <borders count="6">
    <border/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</border>
    <border>
      <left style="thin">
        <color rgb="FFEDEDED"/>
      </left>
      <right style="thin">
        <color rgb="FFEDEDED"/>
      </right>
      <bottom style="thin">
        <color rgb="FFEDEDED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3" numFmtId="49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5" numFmtId="49" xfId="0" applyAlignment="1" applyFont="1" applyNumberFormat="1">
      <alignment readingOrder="0"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5" numFmtId="0" xfId="0" applyAlignment="1" applyFont="1">
      <alignment horizontal="left" readingOrder="0" shrinkToFit="0" vertical="bottom" wrapText="1"/>
    </xf>
    <xf borderId="0" fillId="0" fontId="5" numFmtId="49" xfId="0" applyAlignment="1" applyFont="1" applyNumberFormat="1">
      <alignment horizontal="left" shrinkToFit="0" vertical="bottom" wrapText="1"/>
    </xf>
    <xf borderId="0" fillId="0" fontId="5" numFmtId="0" xfId="0" applyAlignment="1" applyFont="1">
      <alignment horizontal="left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2" numFmtId="0" xfId="0" applyAlignment="1" applyFont="1">
      <alignment horizontal="right" vertical="bottom"/>
    </xf>
    <xf borderId="0" fillId="0" fontId="7" numFmtId="0" xfId="0" applyAlignment="1" applyFont="1">
      <alignment horizontal="left" readingOrder="0" shrinkToFit="0" vertical="top" wrapText="0"/>
    </xf>
    <xf borderId="0" fillId="0" fontId="8" numFmtId="0" xfId="0" applyAlignment="1" applyFont="1">
      <alignment readingOrder="0" vertical="bottom"/>
    </xf>
    <xf borderId="0" fillId="0" fontId="9" numFmtId="49" xfId="0" applyAlignment="1" applyFont="1" applyNumberFormat="1">
      <alignment horizontal="right" readingOrder="0" shrinkToFit="0" vertical="top" wrapText="0"/>
    </xf>
    <xf borderId="0" fillId="0" fontId="7" numFmtId="0" xfId="0" applyAlignment="1" applyFont="1">
      <alignment horizontal="right" readingOrder="0" shrinkToFit="0" vertical="top" wrapText="0"/>
    </xf>
    <xf borderId="0" fillId="0" fontId="8" numFmtId="49" xfId="0" applyAlignment="1" applyFont="1" applyNumberFormat="1">
      <alignment horizontal="right" readingOrder="0" vertical="bottom"/>
    </xf>
    <xf borderId="1" fillId="0" fontId="7" numFmtId="0" xfId="0" applyAlignment="1" applyBorder="1" applyFont="1">
      <alignment horizontal="right" readingOrder="0" shrinkToFit="0" vertical="top" wrapText="0"/>
    </xf>
    <xf borderId="0" fillId="2" fontId="10" numFmtId="0" xfId="0" applyFill="1" applyFont="1"/>
    <xf borderId="0" fillId="0" fontId="2" numFmtId="0" xfId="0" applyAlignment="1" applyFont="1">
      <alignment vertical="bottom"/>
    </xf>
    <xf borderId="0" fillId="0" fontId="9" numFmtId="0" xfId="0" applyAlignment="1" applyFont="1">
      <alignment horizontal="right" readingOrder="0" shrinkToFit="0" vertical="top" wrapText="0"/>
    </xf>
    <xf borderId="0" fillId="0" fontId="2" numFmtId="0" xfId="0" applyAlignment="1" applyFont="1">
      <alignment horizontal="right" readingOrder="0" vertical="bottom"/>
    </xf>
    <xf borderId="0" fillId="0" fontId="11" numFmtId="0" xfId="0" applyFont="1"/>
    <xf borderId="2" fillId="0" fontId="7" numFmtId="0" xfId="0" applyAlignment="1" applyBorder="1" applyFont="1">
      <alignment horizontal="right" readingOrder="0" shrinkToFit="0" vertical="top" wrapText="0"/>
    </xf>
    <xf borderId="0" fillId="0" fontId="8" numFmtId="49" xfId="0" applyAlignment="1" applyFont="1" applyNumberFormat="1">
      <alignment readingOrder="0" vertical="bottom"/>
    </xf>
    <xf borderId="0" fillId="0" fontId="8" numFmtId="49" xfId="0" applyAlignment="1" applyFont="1" applyNumberFormat="1">
      <alignment horizontal="right" readingOrder="0" vertical="bottom"/>
    </xf>
    <xf borderId="0" fillId="3" fontId="7" numFmtId="0" xfId="0" applyAlignment="1" applyFill="1" applyFont="1">
      <alignment horizontal="right" readingOrder="0" shrinkToFit="0" vertical="top" wrapText="0"/>
    </xf>
    <xf borderId="0" fillId="0" fontId="8" numFmtId="49" xfId="0" applyAlignment="1" applyFont="1" applyNumberFormat="1">
      <alignment vertical="bottom"/>
    </xf>
    <xf borderId="0" fillId="0" fontId="12" numFmtId="0" xfId="0" applyAlignment="1" applyFont="1">
      <alignment horizontal="left" readingOrder="0" shrinkToFit="0" vertical="top" wrapText="0"/>
    </xf>
    <xf borderId="0" fillId="2" fontId="13" numFmtId="0" xfId="0" applyAlignment="1" applyFont="1">
      <alignment horizontal="right" readingOrder="0" shrinkToFit="0" wrapText="0"/>
    </xf>
    <xf borderId="0" fillId="0" fontId="3" numFmtId="0" xfId="0" applyAlignment="1" applyFont="1">
      <alignment horizontal="right" readingOrder="0" shrinkToFit="0" vertical="bottom" wrapText="0"/>
    </xf>
    <xf borderId="1" fillId="0" fontId="14" numFmtId="0" xfId="0" applyAlignment="1" applyBorder="1" applyFont="1">
      <alignment horizontal="right" readingOrder="0" shrinkToFit="0" vertical="top" wrapText="0"/>
    </xf>
    <xf borderId="0" fillId="3" fontId="15" numFmtId="0" xfId="0" applyFont="1"/>
    <xf borderId="0" fillId="3" fontId="16" numFmtId="0" xfId="0" applyAlignment="1" applyFont="1">
      <alignment vertical="bottom"/>
    </xf>
    <xf borderId="0" fillId="3" fontId="17" numFmtId="0" xfId="0" applyFont="1"/>
    <xf borderId="0" fillId="0" fontId="8" numFmtId="49" xfId="0" applyAlignment="1" applyFont="1" applyNumberFormat="1">
      <alignment horizontal="right" vertical="bottom"/>
    </xf>
    <xf borderId="0" fillId="0" fontId="18" numFmtId="0" xfId="0" applyAlignment="1" applyFont="1">
      <alignment horizontal="right" readingOrder="0" shrinkToFit="0" vertical="top" wrapText="0"/>
    </xf>
    <xf borderId="0" fillId="0" fontId="8" numFmtId="49" xfId="0" applyAlignment="1" applyFont="1" applyNumberFormat="1">
      <alignment horizontal="right" vertical="bottom"/>
    </xf>
    <xf borderId="0" fillId="0" fontId="14" numFmtId="0" xfId="0" applyAlignment="1" applyFont="1">
      <alignment horizontal="left" readingOrder="0" shrinkToFit="0" vertical="top" wrapText="0"/>
    </xf>
    <xf borderId="0" fillId="0" fontId="8" numFmtId="0" xfId="0" applyAlignment="1" applyFont="1">
      <alignment horizontal="right" readingOrder="0" vertical="bottom"/>
    </xf>
    <xf borderId="0" fillId="4" fontId="3" numFmtId="0" xfId="0" applyAlignment="1" applyFill="1" applyFont="1">
      <alignment horizontal="right" readingOrder="0" shrinkToFit="0" vertical="bottom" wrapText="0"/>
    </xf>
    <xf borderId="0" fillId="0" fontId="11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8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Alignment="1" applyFont="1">
      <alignment horizontal="center" readingOrder="0"/>
    </xf>
    <xf borderId="0" fillId="0" fontId="5" numFmtId="49" xfId="0" applyAlignment="1" applyFont="1" applyNumberFormat="1">
      <alignment readingOrder="0" vertical="bottom"/>
    </xf>
    <xf borderId="4" fillId="0" fontId="2" numFmtId="0" xfId="0" applyAlignment="1" applyBorder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4" fillId="0" fontId="2" numFmtId="0" xfId="0" applyAlignment="1" applyBorder="1" applyFont="1">
      <alignment vertical="bottom"/>
    </xf>
    <xf borderId="0" fillId="0" fontId="19" numFmtId="0" xfId="0" applyAlignment="1" applyFont="1">
      <alignment horizontal="center" vertical="bottom"/>
    </xf>
    <xf borderId="0" fillId="0" fontId="20" numFmtId="165" xfId="0" applyAlignment="1" applyFont="1" applyNumberFormat="1">
      <alignment horizontal="center" vertical="bottom"/>
    </xf>
    <xf borderId="0" fillId="0" fontId="2" numFmtId="0" xfId="0" applyAlignment="1" applyFont="1">
      <alignment readingOrder="0" vertical="center"/>
    </xf>
    <xf borderId="0" fillId="0" fontId="5" numFmtId="0" xfId="0" applyAlignment="1" applyFont="1">
      <alignment shrinkToFit="0" vertical="bottom" wrapText="1"/>
    </xf>
    <xf borderId="5" fillId="0" fontId="5" numFmtId="0" xfId="0" applyAlignment="1" applyBorder="1" applyFont="1">
      <alignment horizontal="left" readingOrder="0" shrinkToFit="0" vertical="bottom" wrapText="1"/>
    </xf>
    <xf borderId="0" fillId="0" fontId="5" numFmtId="165" xfId="0" applyAlignment="1" applyFont="1" applyNumberFormat="1">
      <alignment readingOrder="0"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5" numFmtId="0" xfId="0" applyAlignment="1" applyFont="1">
      <alignment readingOrder="0" vertical="bottom"/>
    </xf>
    <xf borderId="0" fillId="0" fontId="5" numFmtId="49" xfId="0" applyAlignment="1" applyFont="1" applyNumberForma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5" numFmtId="0" xfId="0" applyAlignment="1" applyFont="1">
      <alignment horizontal="center" readingOrder="0" shrinkToFit="0" vertical="bottom" wrapText="1"/>
    </xf>
    <xf borderId="0" fillId="0" fontId="2" numFmtId="165" xfId="0" applyAlignment="1" applyFont="1" applyNumberForma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5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4" xfId="0" applyAlignment="1" applyFont="1" applyNumberFormat="1">
      <alignment readingOrder="0"/>
    </xf>
    <xf borderId="0" fillId="0" fontId="2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left" vertical="bottom"/>
    </xf>
    <xf borderId="0" fillId="0" fontId="3" numFmtId="4" xfId="0" applyAlignment="1" applyFont="1" applyNumberFormat="1">
      <alignment readingOrder="0" shrinkToFit="0" vertical="bottom" wrapText="0"/>
    </xf>
    <xf borderId="0" fillId="0" fontId="3" numFmtId="4" xfId="0" applyAlignment="1" applyFont="1" applyNumberFormat="1">
      <alignment horizontal="right" readingOrder="0" shrinkToFit="0" vertical="bottom" wrapText="0"/>
    </xf>
    <xf borderId="0" fillId="0" fontId="3" numFmtId="4" xfId="0" applyAlignment="1" applyFont="1" applyNumberForma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9" xfId="0" applyAlignment="1" applyFont="1" applyNumberFormat="1">
      <alignment horizontal="center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center" vertical="bottom"/>
    </xf>
    <xf borderId="0" fillId="0" fontId="22" numFmtId="0" xfId="0" applyAlignment="1" applyFont="1">
      <alignment readingOrder="0" shrinkToFit="0" vertical="bottom" wrapText="0"/>
    </xf>
    <xf borderId="0" fillId="0" fontId="21" numFmtId="0" xfId="0" applyAlignment="1" applyFont="1">
      <alignment shrinkToFit="0" vertical="bottom" wrapText="0"/>
    </xf>
    <xf borderId="0" fillId="0" fontId="23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horizontal="left" readingOrder="0"/>
    </xf>
    <xf borderId="0" fillId="0" fontId="1" numFmtId="4" xfId="0" applyAlignment="1" applyFont="1" applyNumberFormat="1">
      <alignment horizontal="right" readingOrder="0"/>
    </xf>
    <xf borderId="0" fillId="0" fontId="1" numFmtId="0" xfId="0" applyAlignment="1" applyFont="1">
      <alignment horizontal="center"/>
    </xf>
    <xf borderId="0" fillId="0" fontId="1" numFmtId="165" xfId="0" applyFont="1" applyNumberFormat="1"/>
    <xf borderId="0" fillId="0" fontId="21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wrapText="1"/>
    </xf>
    <xf borderId="0" fillId="0" fontId="1" numFmtId="0" xfId="0" applyAlignment="1" applyFont="1">
      <alignment horizontal="right" readingOrder="0" shrinkToFit="0" wrapText="1"/>
    </xf>
    <xf borderId="0" fillId="0" fontId="2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75"/>
    <col customWidth="1" min="3" max="3" width="15.25"/>
    <col customWidth="1" min="9" max="9" width="6.38"/>
  </cols>
  <sheetData>
    <row r="1">
      <c r="D1" s="1"/>
      <c r="I1" s="2"/>
      <c r="M1" s="3"/>
    </row>
    <row r="2">
      <c r="C2" s="4" t="s">
        <v>0</v>
      </c>
      <c r="D2" s="5" t="s">
        <v>1</v>
      </c>
      <c r="I2" s="2"/>
    </row>
    <row r="3">
      <c r="B3" s="3"/>
      <c r="D3" s="6"/>
      <c r="I3" s="2"/>
    </row>
    <row r="4">
      <c r="A4" s="7" t="s">
        <v>2</v>
      </c>
      <c r="B4" s="8" t="s">
        <v>3</v>
      </c>
      <c r="C4" s="7" t="s">
        <v>4</v>
      </c>
      <c r="D4" s="9" t="s">
        <v>5</v>
      </c>
      <c r="E4" s="10" t="s">
        <v>6</v>
      </c>
      <c r="F4" s="11" t="s">
        <v>7</v>
      </c>
      <c r="G4" s="12" t="s">
        <v>8</v>
      </c>
      <c r="H4" s="13" t="s">
        <v>9</v>
      </c>
      <c r="I4" s="14" t="s">
        <v>10</v>
      </c>
      <c r="J4" s="15" t="s">
        <v>11</v>
      </c>
      <c r="K4" s="15" t="s">
        <v>12</v>
      </c>
      <c r="L4" s="16" t="s">
        <v>13</v>
      </c>
    </row>
    <row r="5">
      <c r="A5" s="17">
        <v>1.0</v>
      </c>
      <c r="B5" s="18" t="s">
        <v>14</v>
      </c>
      <c r="C5" s="19"/>
      <c r="D5" s="20"/>
      <c r="E5" s="19"/>
      <c r="F5" s="21">
        <v>252624.26</v>
      </c>
      <c r="G5" s="22"/>
      <c r="H5" s="23">
        <v>857.0</v>
      </c>
      <c r="I5" s="21">
        <v>4.351</v>
      </c>
      <c r="J5" s="24"/>
      <c r="K5" s="25"/>
      <c r="L5" s="26"/>
    </row>
    <row r="6">
      <c r="A6" s="27">
        <v>2.0</v>
      </c>
      <c r="B6" s="18" t="s">
        <v>15</v>
      </c>
      <c r="C6" s="28"/>
      <c r="D6" s="20"/>
      <c r="E6" s="19"/>
      <c r="F6" s="21">
        <v>5.525754675E7</v>
      </c>
      <c r="G6" s="22"/>
      <c r="H6" s="29">
        <v>865.0</v>
      </c>
      <c r="I6" s="21">
        <v>4.472</v>
      </c>
      <c r="J6" s="24"/>
      <c r="K6" s="25"/>
      <c r="L6" s="26"/>
    </row>
    <row r="7">
      <c r="A7" s="27">
        <v>3.0</v>
      </c>
      <c r="B7" s="18" t="s">
        <v>16</v>
      </c>
      <c r="C7" s="28"/>
      <c r="D7" s="20"/>
      <c r="E7" s="19"/>
      <c r="F7" s="21">
        <v>1465246.67</v>
      </c>
      <c r="G7" s="22"/>
      <c r="H7" s="29">
        <v>867.0</v>
      </c>
      <c r="I7" s="21">
        <v>4.563</v>
      </c>
      <c r="J7" s="24"/>
      <c r="K7" s="25"/>
      <c r="L7" s="26"/>
    </row>
    <row r="8">
      <c r="A8" s="27">
        <v>4.0</v>
      </c>
      <c r="B8" s="18" t="s">
        <v>17</v>
      </c>
      <c r="C8" s="28"/>
      <c r="D8" s="20"/>
      <c r="E8" s="19"/>
      <c r="F8" s="21">
        <v>151630.42</v>
      </c>
      <c r="G8" s="22"/>
      <c r="H8" s="29">
        <v>889.0</v>
      </c>
      <c r="I8" s="21">
        <v>4.619</v>
      </c>
      <c r="J8" s="24"/>
      <c r="K8" s="25"/>
      <c r="L8" s="26"/>
    </row>
    <row r="9">
      <c r="A9" s="17">
        <v>5.0</v>
      </c>
      <c r="B9" s="18" t="s">
        <v>18</v>
      </c>
      <c r="C9" s="28"/>
      <c r="D9" s="20"/>
      <c r="E9" s="19"/>
      <c r="F9" s="21">
        <v>7403626.21</v>
      </c>
      <c r="G9" s="30"/>
      <c r="H9" s="29">
        <v>937.0</v>
      </c>
      <c r="I9" s="21">
        <v>5.558</v>
      </c>
      <c r="J9" s="24"/>
      <c r="K9" s="25"/>
      <c r="L9" s="26"/>
    </row>
    <row r="10">
      <c r="A10" s="27">
        <v>6.0</v>
      </c>
      <c r="B10" s="18" t="s">
        <v>19</v>
      </c>
      <c r="C10" s="28"/>
      <c r="D10" s="20"/>
      <c r="E10" s="19"/>
      <c r="F10" s="21">
        <v>1.154337613E7</v>
      </c>
      <c r="G10" s="31"/>
      <c r="H10" s="29">
        <v>953.0</v>
      </c>
      <c r="I10" s="21">
        <v>5.797</v>
      </c>
      <c r="J10" s="24"/>
      <c r="K10" s="25"/>
      <c r="L10" s="26"/>
    </row>
    <row r="11">
      <c r="A11" s="27">
        <v>7.0</v>
      </c>
      <c r="B11" s="18" t="s">
        <v>20</v>
      </c>
      <c r="C11" s="28"/>
      <c r="D11" s="20"/>
      <c r="E11" s="19"/>
      <c r="F11" s="21">
        <v>1300698.13</v>
      </c>
      <c r="G11" s="31"/>
      <c r="I11" s="32">
        <v>5.889</v>
      </c>
      <c r="J11" s="24"/>
      <c r="K11" s="25"/>
      <c r="L11" s="26"/>
    </row>
    <row r="12">
      <c r="A12" s="27">
        <v>8.0</v>
      </c>
      <c r="B12" s="18" t="s">
        <v>21</v>
      </c>
      <c r="C12" s="28"/>
      <c r="D12" s="20"/>
      <c r="E12" s="19"/>
      <c r="F12" s="21">
        <v>2.80154785E7</v>
      </c>
      <c r="G12" s="22"/>
      <c r="H12" s="23">
        <v>964.0</v>
      </c>
      <c r="I12" s="21">
        <v>5.984</v>
      </c>
      <c r="J12" s="24"/>
      <c r="K12" s="25"/>
      <c r="L12" s="26"/>
    </row>
    <row r="13">
      <c r="A13" s="17">
        <v>9.0</v>
      </c>
      <c r="B13" s="18" t="s">
        <v>22</v>
      </c>
      <c r="C13" s="28"/>
      <c r="D13" s="20"/>
      <c r="E13" s="19"/>
      <c r="F13" s="21">
        <v>3274052.35</v>
      </c>
      <c r="G13" s="22"/>
      <c r="H13" s="29">
        <v>972.0</v>
      </c>
      <c r="I13" s="21">
        <v>6.157</v>
      </c>
      <c r="J13" s="24"/>
      <c r="K13" s="25"/>
      <c r="L13" s="26"/>
    </row>
    <row r="14">
      <c r="A14" s="27">
        <v>10.0</v>
      </c>
      <c r="B14" s="18" t="s">
        <v>23</v>
      </c>
      <c r="C14" s="28"/>
      <c r="D14" s="20"/>
      <c r="E14" s="19"/>
      <c r="F14" s="21">
        <v>5890839.06</v>
      </c>
      <c r="G14" s="31"/>
      <c r="H14" s="29">
        <v>981.0</v>
      </c>
      <c r="I14" s="21">
        <v>6.226</v>
      </c>
      <c r="J14" s="24"/>
      <c r="K14" s="25"/>
      <c r="L14" s="26"/>
    </row>
    <row r="15">
      <c r="A15" s="27">
        <v>11.0</v>
      </c>
      <c r="B15" s="18" t="s">
        <v>24</v>
      </c>
      <c r="C15" s="28"/>
      <c r="D15" s="20"/>
      <c r="E15" s="19"/>
      <c r="F15" s="21">
        <v>248871.71</v>
      </c>
      <c r="G15" s="30"/>
      <c r="H15" s="29">
        <v>982.0</v>
      </c>
      <c r="I15" s="21">
        <v>6.308</v>
      </c>
      <c r="J15" s="24"/>
      <c r="K15" s="25"/>
      <c r="L15" s="26"/>
    </row>
    <row r="16">
      <c r="A16" s="27">
        <v>12.0</v>
      </c>
      <c r="B16" s="18" t="s">
        <v>25</v>
      </c>
      <c r="C16" s="28"/>
      <c r="D16" s="20"/>
      <c r="E16" s="19"/>
      <c r="F16" s="21">
        <v>7231229.69</v>
      </c>
      <c r="G16" s="33"/>
      <c r="H16" s="29">
        <v>992.0</v>
      </c>
      <c r="I16" s="21">
        <v>6.377</v>
      </c>
      <c r="J16" s="24"/>
      <c r="K16" s="25"/>
      <c r="L16" s="26"/>
    </row>
    <row r="17">
      <c r="A17" s="17">
        <v>13.0</v>
      </c>
      <c r="B17" s="18" t="s">
        <v>26</v>
      </c>
      <c r="C17" s="28"/>
      <c r="D17" s="20"/>
      <c r="E17" s="19"/>
      <c r="F17" s="21">
        <v>5.093021785E7</v>
      </c>
      <c r="G17" s="31"/>
      <c r="H17" s="29">
        <v>1001.0</v>
      </c>
      <c r="I17" s="21">
        <v>6.645</v>
      </c>
      <c r="J17" s="24"/>
      <c r="K17" s="25"/>
      <c r="L17" s="26"/>
    </row>
    <row r="18">
      <c r="A18" s="27">
        <v>14.0</v>
      </c>
      <c r="B18" s="34" t="s">
        <v>27</v>
      </c>
      <c r="C18" s="28"/>
      <c r="D18" s="20"/>
      <c r="E18" s="19"/>
      <c r="F18" s="21">
        <v>1321338.42</v>
      </c>
      <c r="G18" s="31"/>
      <c r="H18" s="35">
        <v>1007.0</v>
      </c>
      <c r="I18" s="32">
        <v>6.707</v>
      </c>
      <c r="J18" s="24"/>
      <c r="K18" s="25"/>
      <c r="L18" s="26"/>
    </row>
    <row r="19">
      <c r="A19" s="27">
        <v>15.0</v>
      </c>
      <c r="B19" s="18" t="s">
        <v>28</v>
      </c>
      <c r="C19" s="28"/>
      <c r="D19" s="20"/>
      <c r="E19" s="19"/>
      <c r="F19" s="21">
        <v>260618.25</v>
      </c>
      <c r="G19" s="30"/>
      <c r="H19" s="23">
        <v>1003.0</v>
      </c>
      <c r="I19" s="21">
        <v>6.727</v>
      </c>
      <c r="J19" s="24"/>
      <c r="K19" s="25"/>
      <c r="L19" s="26"/>
    </row>
    <row r="20">
      <c r="A20" s="27">
        <v>16.0</v>
      </c>
      <c r="B20" s="18" t="s">
        <v>29</v>
      </c>
      <c r="C20" s="28"/>
      <c r="D20" s="20"/>
      <c r="E20" s="19"/>
      <c r="F20" s="21">
        <v>8968874.32</v>
      </c>
      <c r="G20" s="30"/>
      <c r="H20" s="23">
        <v>1027.0</v>
      </c>
      <c r="I20" s="21">
        <v>7.015</v>
      </c>
      <c r="J20" s="24"/>
      <c r="K20" s="25"/>
      <c r="L20" s="26"/>
    </row>
    <row r="21">
      <c r="A21" s="17">
        <v>17.0</v>
      </c>
      <c r="B21" s="18" t="s">
        <v>30</v>
      </c>
      <c r="C21" s="28"/>
      <c r="D21" s="20"/>
      <c r="E21" s="19"/>
      <c r="F21" s="21">
        <v>1.07481604E7</v>
      </c>
      <c r="G21" s="30"/>
      <c r="H21" s="29">
        <v>1032.0</v>
      </c>
      <c r="I21" s="21">
        <v>7.084</v>
      </c>
      <c r="J21" s="24"/>
      <c r="K21" s="25"/>
      <c r="L21" s="26"/>
    </row>
    <row r="22">
      <c r="A22" s="27">
        <v>18.0</v>
      </c>
      <c r="B22" s="18" t="s">
        <v>31</v>
      </c>
      <c r="C22" s="28"/>
      <c r="D22" s="20"/>
      <c r="E22" s="19"/>
      <c r="F22" s="21">
        <v>6.880146202E7</v>
      </c>
      <c r="G22" s="30"/>
      <c r="H22" s="29">
        <v>1037.0</v>
      </c>
      <c r="I22" s="21">
        <v>7.142</v>
      </c>
      <c r="J22" s="24"/>
      <c r="K22" s="25"/>
      <c r="L22" s="26"/>
    </row>
    <row r="23">
      <c r="A23" s="27">
        <v>19.0</v>
      </c>
      <c r="B23" s="18" t="s">
        <v>32</v>
      </c>
      <c r="C23" s="28"/>
      <c r="D23" s="20"/>
      <c r="E23" s="19"/>
      <c r="F23" s="21">
        <v>743622.34</v>
      </c>
      <c r="G23" s="30"/>
      <c r="H23" s="36">
        <v>1041.0</v>
      </c>
      <c r="I23" s="32">
        <v>7.192</v>
      </c>
      <c r="J23" s="24"/>
      <c r="K23" s="25"/>
      <c r="L23" s="26"/>
    </row>
    <row r="24">
      <c r="A24" s="27">
        <v>20.0</v>
      </c>
      <c r="B24" s="18" t="s">
        <v>33</v>
      </c>
      <c r="C24" s="28"/>
      <c r="D24" s="20"/>
      <c r="E24" s="19"/>
      <c r="F24" s="21">
        <v>1.132243849E7</v>
      </c>
      <c r="G24" s="31"/>
      <c r="H24" s="37">
        <v>1050.0</v>
      </c>
      <c r="I24" s="21">
        <v>7.27</v>
      </c>
      <c r="J24" s="24"/>
      <c r="K24" s="25"/>
      <c r="L24" s="26"/>
    </row>
    <row r="25">
      <c r="A25" s="17">
        <v>21.0</v>
      </c>
      <c r="B25" s="18" t="s">
        <v>34</v>
      </c>
      <c r="C25" s="28"/>
      <c r="D25" s="20"/>
      <c r="E25" s="19"/>
      <c r="F25" s="21">
        <v>3422068.07</v>
      </c>
      <c r="G25" s="31"/>
      <c r="H25" s="23">
        <v>1118.7</v>
      </c>
      <c r="I25" s="21">
        <v>7.748</v>
      </c>
      <c r="J25" s="24"/>
      <c r="K25" s="25"/>
      <c r="L25" s="26"/>
    </row>
    <row r="26">
      <c r="A26" s="27">
        <v>22.0</v>
      </c>
      <c r="B26" s="18" t="s">
        <v>35</v>
      </c>
      <c r="C26" s="28"/>
      <c r="D26" s="20"/>
      <c r="E26" s="19"/>
      <c r="F26" s="21">
        <v>1.007205272E7</v>
      </c>
      <c r="G26" s="30"/>
      <c r="H26" s="23">
        <v>1101.0</v>
      </c>
      <c r="I26" s="21">
        <v>8.052</v>
      </c>
      <c r="J26" s="38"/>
      <c r="K26" s="39"/>
      <c r="L26" s="26"/>
      <c r="N26" s="40"/>
      <c r="O26" s="40"/>
    </row>
    <row r="27">
      <c r="A27" s="27">
        <v>23.0</v>
      </c>
      <c r="B27" s="18" t="s">
        <v>36</v>
      </c>
      <c r="C27" s="28"/>
      <c r="D27" s="20"/>
      <c r="E27" s="19"/>
      <c r="F27" s="21">
        <v>1.666255644E7</v>
      </c>
      <c r="G27" s="41"/>
      <c r="H27" s="23">
        <v>1109.0</v>
      </c>
      <c r="I27" s="21">
        <v>8.396</v>
      </c>
      <c r="J27" s="24"/>
      <c r="K27" s="25"/>
      <c r="L27" s="42"/>
    </row>
    <row r="28">
      <c r="A28" s="27">
        <v>24.0</v>
      </c>
      <c r="B28" s="18" t="s">
        <v>37</v>
      </c>
      <c r="C28" s="28"/>
      <c r="D28" s="20"/>
      <c r="E28" s="19"/>
      <c r="F28" s="21">
        <v>1.645059296E7</v>
      </c>
      <c r="G28" s="31"/>
      <c r="H28" s="29">
        <v>1132.0</v>
      </c>
      <c r="I28" s="21">
        <v>8.517</v>
      </c>
      <c r="J28" s="24"/>
      <c r="K28" s="25"/>
      <c r="L28" s="26"/>
    </row>
    <row r="29">
      <c r="A29" s="17">
        <v>25.0</v>
      </c>
      <c r="B29" s="18" t="s">
        <v>38</v>
      </c>
      <c r="C29" s="28"/>
      <c r="D29" s="20"/>
      <c r="E29" s="19"/>
      <c r="F29" s="21">
        <v>2.512645722E7</v>
      </c>
      <c r="G29" s="43"/>
      <c r="H29" s="29">
        <v>1132.0</v>
      </c>
      <c r="I29" s="21">
        <v>8.556</v>
      </c>
      <c r="J29" s="24"/>
      <c r="K29" s="25"/>
      <c r="L29" s="26"/>
    </row>
    <row r="30">
      <c r="A30" s="27">
        <v>26.0</v>
      </c>
      <c r="B30" s="18" t="s">
        <v>39</v>
      </c>
      <c r="C30" s="28"/>
      <c r="D30" s="20"/>
      <c r="E30" s="19"/>
      <c r="F30" s="21">
        <v>921463.77</v>
      </c>
      <c r="G30" s="30"/>
      <c r="H30" s="35">
        <v>1146.0</v>
      </c>
      <c r="I30" s="21">
        <v>8.736</v>
      </c>
      <c r="J30" s="24"/>
      <c r="K30" s="25"/>
      <c r="L30" s="26"/>
    </row>
    <row r="31">
      <c r="A31" s="27">
        <v>27.0</v>
      </c>
      <c r="B31" s="44" t="s">
        <v>40</v>
      </c>
      <c r="C31" s="28"/>
      <c r="D31" s="20"/>
      <c r="E31" s="19"/>
      <c r="F31" s="21">
        <v>3.096901811E7</v>
      </c>
      <c r="G31" s="45"/>
      <c r="H31" s="23">
        <v>1142.0</v>
      </c>
      <c r="I31" s="21">
        <v>8.857</v>
      </c>
      <c r="J31" s="24"/>
      <c r="K31" s="25"/>
      <c r="L31" s="26"/>
    </row>
    <row r="32">
      <c r="A32" s="27">
        <v>28.0</v>
      </c>
      <c r="B32" s="18" t="s">
        <v>41</v>
      </c>
      <c r="C32" s="28"/>
      <c r="D32" s="20"/>
      <c r="E32" s="19"/>
      <c r="F32" s="21">
        <v>1.26441114E7</v>
      </c>
      <c r="G32" s="22"/>
      <c r="H32" s="29">
        <v>1170.0</v>
      </c>
      <c r="I32" s="21">
        <v>9.116</v>
      </c>
      <c r="J32" s="24"/>
      <c r="K32" s="25"/>
      <c r="L32" s="26"/>
    </row>
    <row r="33">
      <c r="A33" s="17">
        <v>29.0</v>
      </c>
      <c r="B33" s="18" t="s">
        <v>42</v>
      </c>
      <c r="C33" s="28"/>
      <c r="D33" s="20"/>
      <c r="E33" s="19"/>
      <c r="F33" s="21">
        <v>2398820.66</v>
      </c>
      <c r="G33" s="30"/>
      <c r="H33" s="36">
        <v>1190.0</v>
      </c>
      <c r="I33" s="21">
        <v>9.437</v>
      </c>
      <c r="J33" s="24"/>
      <c r="K33" s="25"/>
      <c r="L33" s="26"/>
    </row>
    <row r="34">
      <c r="A34" s="27">
        <v>30.0</v>
      </c>
      <c r="B34" s="18" t="s">
        <v>43</v>
      </c>
      <c r="C34" s="28"/>
      <c r="D34" s="20"/>
      <c r="E34" s="19"/>
      <c r="F34" s="21">
        <v>2.687832603E7</v>
      </c>
      <c r="G34" s="28"/>
      <c r="H34" s="35">
        <v>1209.0</v>
      </c>
      <c r="I34" s="21">
        <v>9.558</v>
      </c>
      <c r="J34" s="24"/>
      <c r="K34" s="25"/>
      <c r="L34" s="42"/>
    </row>
    <row r="35">
      <c r="A35" s="27">
        <v>31.0</v>
      </c>
      <c r="B35" s="18" t="s">
        <v>44</v>
      </c>
      <c r="C35" s="28"/>
      <c r="D35" s="20"/>
      <c r="E35" s="28"/>
      <c r="F35" s="21">
        <v>2.795180843E7</v>
      </c>
      <c r="G35" s="28"/>
      <c r="H35" s="36">
        <v>1222.0</v>
      </c>
      <c r="I35" s="21">
        <v>9.692</v>
      </c>
      <c r="J35" s="24"/>
      <c r="K35" s="25"/>
      <c r="L35" s="26"/>
    </row>
    <row r="36">
      <c r="A36" s="27">
        <v>32.0</v>
      </c>
      <c r="B36" s="18" t="s">
        <v>45</v>
      </c>
      <c r="C36" s="28"/>
      <c r="D36" s="20"/>
      <c r="E36" s="28"/>
      <c r="F36" s="21">
        <v>3.001931291E7</v>
      </c>
      <c r="G36" s="28"/>
      <c r="H36" s="23">
        <v>1285.0</v>
      </c>
      <c r="I36" s="21">
        <v>10.847</v>
      </c>
      <c r="J36" s="24"/>
      <c r="K36" s="25"/>
      <c r="L36" s="26"/>
    </row>
    <row r="37">
      <c r="A37" s="17">
        <v>33.0</v>
      </c>
      <c r="B37" s="18" t="s">
        <v>46</v>
      </c>
      <c r="C37" s="28"/>
      <c r="D37" s="20"/>
      <c r="E37" s="28"/>
      <c r="F37" s="21">
        <v>3401202.84</v>
      </c>
      <c r="G37" s="28"/>
      <c r="H37" s="36">
        <v>1335.0</v>
      </c>
      <c r="I37" s="21">
        <v>11.414</v>
      </c>
      <c r="J37" s="24"/>
      <c r="K37" s="25"/>
      <c r="L37" s="42"/>
    </row>
    <row r="38">
      <c r="A38" s="27">
        <v>34.0</v>
      </c>
      <c r="B38" s="18" t="s">
        <v>47</v>
      </c>
      <c r="C38" s="28"/>
      <c r="D38" s="20"/>
      <c r="E38" s="28"/>
      <c r="F38" s="21">
        <v>7438594.75</v>
      </c>
      <c r="G38" s="28"/>
      <c r="H38" s="46">
        <v>1348.0</v>
      </c>
      <c r="I38" s="21">
        <v>11.715</v>
      </c>
      <c r="J38" s="24"/>
      <c r="K38" s="25"/>
      <c r="L38" s="26"/>
    </row>
    <row r="39">
      <c r="A39" s="27">
        <v>35.0</v>
      </c>
      <c r="B39" s="18" t="s">
        <v>48</v>
      </c>
      <c r="C39" s="28"/>
      <c r="D39" s="20"/>
      <c r="E39" s="28"/>
      <c r="F39" s="21">
        <v>7161723.84</v>
      </c>
      <c r="G39" s="28"/>
      <c r="H39" s="46">
        <v>1375.0</v>
      </c>
      <c r="I39" s="21">
        <v>12.101</v>
      </c>
      <c r="J39" s="24"/>
      <c r="K39" s="25"/>
      <c r="L39" s="26"/>
    </row>
    <row r="40">
      <c r="A40" s="27">
        <v>36.0</v>
      </c>
      <c r="B40" s="18" t="s">
        <v>49</v>
      </c>
      <c r="C40" s="28"/>
      <c r="D40" s="20"/>
      <c r="E40" s="28"/>
      <c r="F40" s="21">
        <v>2.389665605E7</v>
      </c>
      <c r="G40" s="28"/>
      <c r="H40" s="36">
        <v>1452.0</v>
      </c>
      <c r="I40" s="21">
        <v>12.294</v>
      </c>
      <c r="J40" s="24"/>
      <c r="K40" s="25"/>
      <c r="L40" s="26"/>
    </row>
    <row r="41">
      <c r="A41" s="17">
        <v>37.0</v>
      </c>
      <c r="B41" s="18" t="s">
        <v>50</v>
      </c>
      <c r="C41" s="28"/>
      <c r="D41" s="20"/>
      <c r="E41" s="28"/>
      <c r="F41" s="21">
        <v>6.412078692E7</v>
      </c>
      <c r="G41" s="28"/>
      <c r="H41" s="23">
        <v>1418.0</v>
      </c>
      <c r="I41" s="21">
        <v>12.749</v>
      </c>
      <c r="J41" s="24"/>
      <c r="K41" s="25"/>
      <c r="L41" s="26"/>
    </row>
    <row r="42">
      <c r="A42" s="27">
        <v>38.0</v>
      </c>
      <c r="B42" s="18" t="s">
        <v>51</v>
      </c>
      <c r="C42" s="28"/>
      <c r="D42" s="20"/>
      <c r="E42" s="28"/>
      <c r="F42" s="21">
        <v>8200561.66</v>
      </c>
      <c r="G42" s="28"/>
      <c r="H42" s="36">
        <v>1452.0</v>
      </c>
      <c r="I42" s="21">
        <v>13.145</v>
      </c>
      <c r="J42" s="24"/>
      <c r="K42" s="25"/>
      <c r="L42" s="26"/>
    </row>
    <row r="43">
      <c r="A43" s="27">
        <v>39.0</v>
      </c>
      <c r="B43" s="18" t="s">
        <v>52</v>
      </c>
      <c r="C43" s="28"/>
      <c r="D43" s="20"/>
      <c r="E43" s="28"/>
      <c r="F43" s="21">
        <v>1.000996981E8</v>
      </c>
      <c r="G43" s="28"/>
      <c r="H43" s="23">
        <v>1485.0</v>
      </c>
      <c r="I43" s="21">
        <v>13.541</v>
      </c>
      <c r="J43" s="24"/>
      <c r="K43" s="25"/>
      <c r="L43" s="26"/>
    </row>
    <row r="44">
      <c r="A44" s="27">
        <v>40.0</v>
      </c>
      <c r="B44" s="18" t="s">
        <v>53</v>
      </c>
      <c r="C44" s="28"/>
      <c r="D44" s="20"/>
      <c r="E44" s="28"/>
      <c r="F44" s="21">
        <v>2570451.46</v>
      </c>
      <c r="G44" s="28"/>
      <c r="H44" s="36">
        <v>1524.0</v>
      </c>
      <c r="I44" s="21">
        <v>13.862</v>
      </c>
      <c r="J44" s="24"/>
      <c r="K44" s="25"/>
      <c r="L44" s="26"/>
    </row>
    <row r="45">
      <c r="A45" s="17">
        <v>41.0</v>
      </c>
      <c r="B45" s="18" t="s">
        <v>54</v>
      </c>
      <c r="C45" s="28"/>
      <c r="D45" s="20"/>
      <c r="E45" s="28"/>
      <c r="F45" s="21">
        <v>2074573.27</v>
      </c>
      <c r="G45" s="28"/>
      <c r="H45" s="36">
        <v>1521.0</v>
      </c>
      <c r="I45" s="21">
        <v>13.937</v>
      </c>
      <c r="J45" s="24"/>
      <c r="K45" s="25"/>
      <c r="L45" s="26"/>
    </row>
    <row r="46">
      <c r="A46" s="27">
        <v>42.0</v>
      </c>
      <c r="B46" s="47"/>
      <c r="C46" s="28"/>
      <c r="D46" s="20"/>
      <c r="E46" s="28"/>
      <c r="F46" s="47"/>
      <c r="G46" s="28"/>
      <c r="I46" s="26"/>
      <c r="J46" s="24"/>
      <c r="K46" s="25"/>
      <c r="L46" s="26"/>
    </row>
    <row r="47">
      <c r="A47" s="27">
        <v>43.0</v>
      </c>
      <c r="B47" s="47"/>
      <c r="C47" s="28"/>
      <c r="D47" s="20"/>
      <c r="E47" s="28"/>
      <c r="F47" s="47"/>
      <c r="G47" s="28"/>
      <c r="I47" s="26"/>
      <c r="J47" s="24"/>
      <c r="K47" s="25"/>
      <c r="L47" s="26"/>
    </row>
    <row r="48">
      <c r="A48" s="27">
        <v>44.0</v>
      </c>
      <c r="B48" s="28"/>
      <c r="C48" s="28"/>
      <c r="D48" s="20"/>
      <c r="E48" s="28"/>
      <c r="F48" s="47"/>
      <c r="G48" s="28"/>
      <c r="I48" s="26"/>
      <c r="J48" s="24"/>
      <c r="K48" s="25"/>
      <c r="L48" s="26"/>
    </row>
    <row r="49">
      <c r="A49" s="17">
        <v>45.0</v>
      </c>
      <c r="B49" s="28"/>
      <c r="C49" s="28"/>
      <c r="D49" s="20"/>
      <c r="E49" s="28"/>
      <c r="F49" s="47"/>
      <c r="G49" s="28"/>
      <c r="H49" s="28"/>
      <c r="I49" s="26"/>
      <c r="J49" s="24"/>
      <c r="K49" s="25"/>
      <c r="L49" s="26"/>
    </row>
    <row r="50">
      <c r="A50" s="27">
        <v>46.0</v>
      </c>
      <c r="B50" s="28"/>
      <c r="C50" s="28"/>
      <c r="D50" s="20"/>
      <c r="E50" s="28"/>
      <c r="F50" s="19"/>
      <c r="G50" s="28"/>
      <c r="H50" s="28"/>
      <c r="I50" s="26"/>
      <c r="J50" s="24"/>
      <c r="K50" s="25"/>
      <c r="L50" s="26"/>
    </row>
    <row r="51">
      <c r="A51" s="27">
        <v>47.0</v>
      </c>
      <c r="B51" s="28"/>
      <c r="C51" s="28"/>
      <c r="D51" s="20"/>
      <c r="E51" s="28"/>
      <c r="F51" s="47"/>
      <c r="G51" s="28"/>
      <c r="H51" s="28"/>
      <c r="I51" s="26"/>
      <c r="J51" s="24"/>
      <c r="K51" s="25"/>
      <c r="L51" s="26"/>
    </row>
    <row r="52">
      <c r="A52" s="27">
        <v>48.0</v>
      </c>
      <c r="B52" s="28"/>
      <c r="C52" s="28"/>
      <c r="D52" s="20"/>
      <c r="E52" s="28"/>
      <c r="F52" s="19"/>
      <c r="G52" s="28"/>
      <c r="H52" s="28"/>
      <c r="I52" s="26"/>
      <c r="J52" s="24"/>
      <c r="K52" s="25"/>
      <c r="L52" s="26"/>
    </row>
    <row r="53">
      <c r="A53" s="17">
        <v>49.0</v>
      </c>
      <c r="B53" s="28"/>
      <c r="C53" s="28"/>
      <c r="D53" s="20"/>
      <c r="E53" s="28"/>
      <c r="F53" s="47"/>
      <c r="G53" s="28"/>
      <c r="H53" s="28"/>
      <c r="I53" s="26"/>
      <c r="J53" s="24"/>
      <c r="K53" s="25"/>
      <c r="L53" s="26"/>
    </row>
    <row r="54">
      <c r="A54" s="27">
        <v>50.0</v>
      </c>
      <c r="B54" s="28"/>
      <c r="C54" s="28"/>
      <c r="D54" s="20"/>
      <c r="E54" s="28"/>
      <c r="F54" s="47"/>
      <c r="G54" s="28"/>
      <c r="H54" s="28"/>
      <c r="I54" s="26"/>
      <c r="J54" s="24"/>
      <c r="K54" s="25"/>
      <c r="L54" s="26"/>
    </row>
    <row r="55">
      <c r="A55" s="27">
        <v>51.0</v>
      </c>
      <c r="B55" s="28"/>
      <c r="C55" s="28"/>
      <c r="D55" s="20"/>
      <c r="E55" s="28"/>
      <c r="F55" s="47"/>
      <c r="G55" s="28"/>
      <c r="H55" s="28"/>
      <c r="I55" s="26"/>
      <c r="J55" s="24"/>
      <c r="K55" s="25"/>
      <c r="L55" s="26"/>
    </row>
    <row r="56">
      <c r="A56" s="27">
        <v>52.0</v>
      </c>
      <c r="B56" s="28"/>
      <c r="C56" s="28"/>
      <c r="D56" s="20"/>
      <c r="E56" s="28"/>
      <c r="F56" s="47"/>
      <c r="G56" s="28"/>
      <c r="H56" s="28"/>
      <c r="I56" s="26"/>
      <c r="J56" s="24"/>
      <c r="K56" s="25"/>
      <c r="L56" s="42"/>
    </row>
    <row r="57">
      <c r="A57" s="17">
        <v>53.0</v>
      </c>
      <c r="B57" s="28"/>
      <c r="C57" s="28"/>
      <c r="D57" s="20"/>
      <c r="E57" s="28"/>
      <c r="F57" s="47"/>
      <c r="G57" s="28"/>
      <c r="H57" s="28"/>
      <c r="I57" s="26"/>
      <c r="J57" s="24"/>
      <c r="K57" s="25"/>
      <c r="L57" s="26"/>
    </row>
    <row r="58">
      <c r="A58" s="27">
        <v>54.0</v>
      </c>
      <c r="B58" s="28"/>
      <c r="C58" s="28"/>
      <c r="D58" s="20"/>
      <c r="E58" s="28"/>
      <c r="F58" s="28"/>
      <c r="G58" s="28"/>
      <c r="H58" s="28"/>
      <c r="I58" s="26"/>
      <c r="J58" s="24"/>
      <c r="K58" s="25"/>
      <c r="L58" s="26"/>
    </row>
    <row r="59">
      <c r="A59" s="27">
        <v>55.0</v>
      </c>
      <c r="B59" s="28"/>
      <c r="C59" s="28"/>
      <c r="D59" s="20"/>
      <c r="E59" s="28"/>
      <c r="F59" s="47"/>
      <c r="G59" s="28"/>
      <c r="H59" s="28"/>
      <c r="I59" s="26"/>
      <c r="J59" s="24"/>
      <c r="K59" s="25"/>
      <c r="L59" s="26"/>
    </row>
    <row r="60">
      <c r="A60" s="27">
        <v>56.0</v>
      </c>
      <c r="B60" s="28"/>
      <c r="C60" s="28"/>
      <c r="D60" s="20"/>
      <c r="E60" s="28"/>
      <c r="F60" s="28"/>
      <c r="G60" s="28"/>
      <c r="H60" s="28"/>
      <c r="I60" s="26"/>
      <c r="J60" s="24"/>
      <c r="K60" s="25"/>
      <c r="L60" s="26"/>
      <c r="M60" s="48"/>
    </row>
    <row r="61">
      <c r="A61" s="17">
        <v>57.0</v>
      </c>
      <c r="B61" s="28"/>
      <c r="C61" s="28"/>
      <c r="D61" s="20"/>
      <c r="E61" s="28"/>
      <c r="F61" s="28"/>
      <c r="G61" s="28"/>
      <c r="H61" s="28"/>
      <c r="I61" s="26"/>
      <c r="J61" s="24"/>
      <c r="K61" s="25"/>
      <c r="L61" s="26"/>
      <c r="M61" s="48"/>
    </row>
    <row r="62">
      <c r="A62" s="27">
        <v>58.0</v>
      </c>
      <c r="B62" s="28"/>
      <c r="C62" s="28"/>
      <c r="D62" s="20"/>
      <c r="E62" s="28"/>
      <c r="F62" s="23"/>
      <c r="G62" s="28"/>
      <c r="H62" s="28"/>
      <c r="I62" s="49"/>
      <c r="J62" s="24"/>
      <c r="K62" s="25"/>
      <c r="L62" s="50"/>
      <c r="M62" s="27"/>
    </row>
    <row r="63">
      <c r="B63" s="3"/>
      <c r="C63" s="28"/>
      <c r="D63" s="6"/>
      <c r="E63" s="28"/>
      <c r="F63" s="28"/>
      <c r="G63" s="28"/>
      <c r="H63" s="28"/>
      <c r="I63" s="49"/>
      <c r="J63" s="24"/>
      <c r="K63" s="25"/>
      <c r="L63" s="50"/>
      <c r="M63" s="27"/>
    </row>
    <row r="64">
      <c r="B64" s="3"/>
      <c r="D64" s="6"/>
      <c r="I64" s="51"/>
      <c r="J64" s="24"/>
      <c r="K64" s="25"/>
      <c r="L64" s="50"/>
      <c r="M64" s="27"/>
    </row>
    <row r="65">
      <c r="D65" s="1"/>
      <c r="I65" s="51"/>
      <c r="J65" s="24"/>
      <c r="K65" s="25"/>
      <c r="L65" s="50"/>
      <c r="M65" s="27"/>
    </row>
    <row r="66">
      <c r="D66" s="1"/>
      <c r="I66" s="51"/>
      <c r="J66" s="24" t="str">
        <f t="array" ref="J66">if(M66 = 1, iferror(index('Kovats n-alkanes'!B$7:B$40,match(I67,'Kovats n-alkanes'!C$7:C$40,1))),iferror(index('Kovats n-alkanes'!D$7:D$40,match(I67,'Kovats n-alkanes'!E$7:E$40,1))))</f>
        <v/>
      </c>
      <c r="K66" s="25"/>
      <c r="L66" s="50"/>
      <c r="M66" s="27"/>
    </row>
    <row r="67">
      <c r="D67" s="1"/>
      <c r="I67" s="51"/>
      <c r="J67" s="24" t="str">
        <f t="array" ref="J67">if(M67 = 1, iferror(index('Kovats n-alkanes'!B$7:B$40,match(I68,'Kovats n-alkanes'!C$7:C$40,1))),iferror(index('Kovats n-alkanes'!D$7:D$40,match(I68,'Kovats n-alkanes'!E$7:E$40,1))))</f>
        <v/>
      </c>
      <c r="K67" s="25"/>
      <c r="L67" s="50"/>
      <c r="M67" s="27"/>
    </row>
    <row r="68">
      <c r="D68" s="1"/>
      <c r="I68" s="51"/>
      <c r="J68" s="24" t="str">
        <f t="array" ref="J68">if(M68 = 1, iferror(index('Kovats n-alkanes'!B$7:B$40,match(I69,'Kovats n-alkanes'!C$7:C$40,1))),iferror(index('Kovats n-alkanes'!D$7:D$40,match(I69,'Kovats n-alkanes'!E$7:E$40,1))))</f>
        <v/>
      </c>
      <c r="K68" s="25"/>
      <c r="L68" s="50"/>
      <c r="M68" s="27"/>
    </row>
    <row r="69">
      <c r="D69" s="1"/>
      <c r="I69" s="51"/>
      <c r="J69" s="24" t="str">
        <f t="array" ref="J69">if(M69 = 1, iferror(index('Kovats n-alkanes'!B$7:B$40,match(I70,'Kovats n-alkanes'!C$7:C$40,1))),iferror(index('Kovats n-alkanes'!D$7:D$40,match(I70,'Kovats n-alkanes'!E$7:E$40,1))))</f>
        <v/>
      </c>
      <c r="K69" s="25"/>
      <c r="L69" s="50"/>
      <c r="M69" s="27"/>
    </row>
    <row r="70">
      <c r="D70" s="1"/>
      <c r="I70" s="51"/>
      <c r="J70" s="24" t="str">
        <f t="array" ref="J70">if(M70 = 1, iferror(index('Kovats n-alkanes'!B$7:B$40,match(I71,'Kovats n-alkanes'!C$7:C$40,1))),iferror(index('Kovats n-alkanes'!D$7:D$40,match(I71,'Kovats n-alkanes'!E$7:E$40,1))))</f>
        <v/>
      </c>
      <c r="K70" s="25"/>
      <c r="L70" s="50"/>
      <c r="M70" s="27"/>
    </row>
    <row r="71">
      <c r="D71" s="1"/>
      <c r="I71" s="51"/>
      <c r="J71" s="24" t="str">
        <f t="array" ref="J71">if(M71 = 1, iferror(index('Kovats n-alkanes'!B$7:B$40,match(I72,'Kovats n-alkanes'!C$7:C$40,1))),iferror(index('Kovats n-alkanes'!D$7:D$40,match(I72,'Kovats n-alkanes'!E$7:E$40,1))))</f>
        <v/>
      </c>
      <c r="K71" s="25"/>
      <c r="L71" s="50"/>
      <c r="M71" s="27"/>
    </row>
    <row r="72">
      <c r="D72" s="1"/>
      <c r="I72" s="51"/>
      <c r="J72" s="24" t="str">
        <f t="array" ref="J72">if(M72 = 1, iferror(index('Kovats n-alkanes'!B$7:B$40,match(I73,'Kovats n-alkanes'!C$7:C$40,1))),iferror(index('Kovats n-alkanes'!D$7:D$40,match(I73,'Kovats n-alkanes'!E$7:E$40,1))))</f>
        <v/>
      </c>
      <c r="K72" s="25"/>
      <c r="L72" s="50"/>
      <c r="M72" s="27"/>
    </row>
    <row r="73">
      <c r="D73" s="1"/>
      <c r="I73" s="51"/>
      <c r="J73" s="24" t="str">
        <f t="array" ref="J73">if(M73 = 1, iferror(index('Kovats n-alkanes'!B$7:B$40,match(I74,'Kovats n-alkanes'!C$7:C$40,1))),iferror(index('Kovats n-alkanes'!D$7:D$40,match(I74,'Kovats n-alkanes'!E$7:E$40,1))))</f>
        <v/>
      </c>
      <c r="K73" s="25"/>
      <c r="L73" s="50"/>
      <c r="M73" s="27"/>
    </row>
    <row r="74">
      <c r="D74" s="1"/>
      <c r="I74" s="51"/>
      <c r="J74" s="24" t="str">
        <f t="array" ref="J74">if(M74 = 1, iferror(index('Kovats n-alkanes'!B$7:B$40,match(I75,'Kovats n-alkanes'!C$7:C$40,1))),iferror(index('Kovats n-alkanes'!D$7:D$40,match(I75,'Kovats n-alkanes'!E$7:E$40,1))))</f>
        <v/>
      </c>
      <c r="K74" s="25"/>
      <c r="L74" s="50"/>
      <c r="M74" s="27"/>
    </row>
    <row r="75">
      <c r="D75" s="1"/>
      <c r="I75" s="51"/>
      <c r="J75" s="24" t="str">
        <f t="array" ref="J75">if(M75 = 1, iferror(index('Kovats n-alkanes'!B$7:B$40,match(I76,'Kovats n-alkanes'!C$7:C$40,1))),iferror(index('Kovats n-alkanes'!D$7:D$40,match(I76,'Kovats n-alkanes'!E$7:E$40,1))))</f>
        <v/>
      </c>
      <c r="K75" s="25"/>
      <c r="L75" s="50"/>
      <c r="M75" s="27"/>
    </row>
    <row r="76">
      <c r="D76" s="1"/>
      <c r="I76" s="51"/>
      <c r="J76" s="24" t="str">
        <f t="array" ref="J76">if(M76 = 1, iferror(index('Kovats n-alkanes'!B$7:B$40,match(I77,'Kovats n-alkanes'!C$7:C$40,1))),iferror(index('Kovats n-alkanes'!D$7:D$40,match(I77,'Kovats n-alkanes'!E$7:E$40,1))))</f>
        <v/>
      </c>
      <c r="K76" s="25"/>
      <c r="L76" s="50"/>
      <c r="M76" s="27"/>
    </row>
    <row r="77">
      <c r="D77" s="1"/>
      <c r="I77" s="51"/>
      <c r="J77" s="24" t="str">
        <f t="array" ref="J77">if(M77 = 1, iferror(index('Kovats n-alkanes'!B$7:B$40,match(I78,'Kovats n-alkanes'!C$7:C$40,1))),iferror(index('Kovats n-alkanes'!D$7:D$40,match(I78,'Kovats n-alkanes'!E$7:E$40,1))))</f>
        <v/>
      </c>
      <c r="K77" s="25"/>
      <c r="L77" s="50"/>
      <c r="M77" s="27"/>
    </row>
    <row r="78">
      <c r="D78" s="1"/>
      <c r="I78" s="51"/>
      <c r="J78" s="24" t="str">
        <f t="array" ref="J78">if(M78 = 1, iferror(index('Kovats n-alkanes'!B$7:B$40,match(I79,'Kovats n-alkanes'!C$7:C$40,1))),iferror(index('Kovats n-alkanes'!D$7:D$40,match(I79,'Kovats n-alkanes'!E$7:E$40,1))))</f>
        <v/>
      </c>
      <c r="K78" s="25"/>
      <c r="L78" s="50"/>
      <c r="M78" s="27"/>
    </row>
    <row r="79">
      <c r="D79" s="1"/>
      <c r="I79" s="51"/>
      <c r="J79" s="24" t="str">
        <f t="array" ref="J79">if(M79 = 1, iferror(index('Kovats n-alkanes'!B$7:B$40,match(I80,'Kovats n-alkanes'!C$7:C$40,1))),iferror(index('Kovats n-alkanes'!D$7:D$40,match(I80,'Kovats n-alkanes'!E$7:E$40,1))))</f>
        <v/>
      </c>
      <c r="K79" s="25"/>
      <c r="L79" s="50"/>
      <c r="M79" s="27"/>
    </row>
    <row r="80">
      <c r="D80" s="1"/>
      <c r="I80" s="51"/>
      <c r="J80" s="24" t="str">
        <f t="array" ref="J80">if(M80 = 1, iferror(index('Kovats n-alkanes'!B$7:B$40,match(I81,'Kovats n-alkanes'!C$7:C$40,1))),iferror(index('Kovats n-alkanes'!D$7:D$40,match(I81,'Kovats n-alkanes'!E$7:E$40,1))))</f>
        <v/>
      </c>
      <c r="K80" s="25"/>
      <c r="L80" s="50"/>
      <c r="M80" s="27"/>
    </row>
    <row r="81">
      <c r="D81" s="1"/>
      <c r="I81" s="51"/>
      <c r="J81" s="24" t="str">
        <f t="array" ref="J81">if(M81 = 1, iferror(index('Kovats n-alkanes'!B$7:B$40,match(I82,'Kovats n-alkanes'!C$7:C$40,1))),iferror(index('Kovats n-alkanes'!D$7:D$40,match(I82,'Kovats n-alkanes'!E$7:E$40,1))))</f>
        <v/>
      </c>
      <c r="K81" s="25"/>
      <c r="L81" s="50"/>
      <c r="M81" s="27"/>
    </row>
    <row r="82">
      <c r="D82" s="1"/>
      <c r="I82" s="51"/>
      <c r="J82" s="24" t="str">
        <f t="array" ref="J82">if(M82 = 1, iferror(index('Kovats n-alkanes'!B$7:B$40,match(I83,'Kovats n-alkanes'!C$7:C$40,1))),iferror(index('Kovats n-alkanes'!D$7:D$40,match(I83,'Kovats n-alkanes'!E$7:E$40,1))))</f>
        <v/>
      </c>
      <c r="K82" s="25"/>
      <c r="L82" s="50"/>
      <c r="M82" s="27"/>
    </row>
    <row r="83">
      <c r="D83" s="1"/>
      <c r="I83" s="51"/>
      <c r="J83" s="24" t="str">
        <f t="array" ref="J83">if(M83 = 1, iferror(index('Kovats n-alkanes'!B$7:B$40,match(I84,'Kovats n-alkanes'!C$7:C$40,1))),iferror(index('Kovats n-alkanes'!D$7:D$40,match(I84,'Kovats n-alkanes'!E$7:E$40,1))))</f>
        <v/>
      </c>
      <c r="K83" s="25"/>
      <c r="L83" s="50"/>
      <c r="M83" s="27"/>
    </row>
    <row r="84">
      <c r="D84" s="1"/>
      <c r="I84" s="51"/>
      <c r="J84" s="24" t="str">
        <f t="array" ref="J84">if(M84 = 1, iferror(index('Kovats n-alkanes'!B$7:B$40,match(I85,'Kovats n-alkanes'!C$7:C$40,1))),iferror(index('Kovats n-alkanes'!D$7:D$40,match(I85,'Kovats n-alkanes'!E$7:E$40,1))))</f>
        <v/>
      </c>
      <c r="K84" s="25"/>
      <c r="L84" s="50"/>
      <c r="M84" s="27"/>
    </row>
    <row r="85">
      <c r="D85" s="1"/>
      <c r="I85" s="51"/>
      <c r="J85" s="24" t="str">
        <f t="array" ref="J85">if(M85 = 1, iferror(index('Kovats n-alkanes'!B$7:B$40,match(I86,'Kovats n-alkanes'!C$7:C$40,1))),iferror(index('Kovats n-alkanes'!D$7:D$40,match(I86,'Kovats n-alkanes'!E$7:E$40,1))))</f>
        <v/>
      </c>
      <c r="K85" s="25"/>
      <c r="L85" s="50"/>
      <c r="M85" s="27"/>
    </row>
    <row r="86">
      <c r="D86" s="1"/>
      <c r="I86" s="51"/>
      <c r="J86" s="24" t="str">
        <f t="array" ref="J86">if(M86 = 1, iferror(index('Kovats n-alkanes'!B$7:B$40,match(I87,'Kovats n-alkanes'!C$7:C$40,1))),iferror(index('Kovats n-alkanes'!D$7:D$40,match(I87,'Kovats n-alkanes'!E$7:E$40,1))))</f>
        <v/>
      </c>
      <c r="K86" s="25"/>
      <c r="L86" s="50"/>
      <c r="M86" s="27"/>
    </row>
    <row r="87">
      <c r="D87" s="1"/>
      <c r="I87" s="51"/>
      <c r="J87" s="24" t="str">
        <f t="array" ref="J87">if(M87 = 1, iferror(index('Kovats n-alkanes'!B$7:B$40,match(I88,'Kovats n-alkanes'!C$7:C$40,1))),iferror(index('Kovats n-alkanes'!D$7:D$40,match(I88,'Kovats n-alkanes'!E$7:E$40,1))))</f>
        <v/>
      </c>
      <c r="K87" s="25"/>
      <c r="L87" s="50"/>
      <c r="M87" s="27"/>
    </row>
    <row r="88">
      <c r="D88" s="1"/>
      <c r="I88" s="51"/>
      <c r="J88" s="24" t="str">
        <f t="array" ref="J88">if(M88 = 1, iferror(index('Kovats n-alkanes'!B$7:B$40,match(I89,'Kovats n-alkanes'!C$7:C$40,1))),iferror(index('Kovats n-alkanes'!D$7:D$40,match(I89,'Kovats n-alkanes'!E$7:E$40,1))))</f>
        <v/>
      </c>
      <c r="K88" s="25"/>
      <c r="L88" s="50"/>
      <c r="M88" s="27"/>
    </row>
    <row r="89">
      <c r="D89" s="1"/>
      <c r="I89" s="51"/>
      <c r="J89" s="24" t="str">
        <f t="array" ref="J89">if(M89 = 1, iferror(index('Kovats n-alkanes'!B$7:B$40,match(I90,'Kovats n-alkanes'!C$7:C$40,1))),iferror(index('Kovats n-alkanes'!D$7:D$40,match(I90,'Kovats n-alkanes'!E$7:E$40,1))))</f>
        <v/>
      </c>
      <c r="K89" s="25"/>
      <c r="L89" s="50"/>
      <c r="M89" s="27"/>
    </row>
    <row r="90">
      <c r="D90" s="1"/>
      <c r="I90" s="51"/>
      <c r="J90" s="24" t="str">
        <f t="array" ref="J90">if(M90 = 1, iferror(index('Kovats n-alkanes'!B$7:B$40,match(I91,'Kovats n-alkanes'!C$7:C$40,1))),iferror(index('Kovats n-alkanes'!D$7:D$40,match(I91,'Kovats n-alkanes'!E$7:E$40,1))))</f>
        <v/>
      </c>
      <c r="K90" s="25"/>
      <c r="L90" s="50"/>
      <c r="M90" s="27"/>
    </row>
    <row r="91">
      <c r="D91" s="1"/>
      <c r="I91" s="51"/>
      <c r="J91" s="24" t="str">
        <f t="array" ref="J91">if(M91 = 1, iferror(index('Kovats n-alkanes'!B$7:B$40,match(I92,'Kovats n-alkanes'!C$7:C$40,1))),iferror(index('Kovats n-alkanes'!D$7:D$40,match(I92,'Kovats n-alkanes'!E$7:E$40,1))))</f>
        <v/>
      </c>
      <c r="K91" s="25"/>
      <c r="L91" s="50"/>
      <c r="M91" s="27"/>
    </row>
    <row r="92">
      <c r="D92" s="1"/>
      <c r="I92" s="51"/>
      <c r="J92" s="24" t="str">
        <f t="array" ref="J92">if(M92 = 1, iferror(index('Kovats n-alkanes'!B$7:B$40,match(I93,'Kovats n-alkanes'!C$7:C$40,1))),iferror(index('Kovats n-alkanes'!D$7:D$40,match(I93,'Kovats n-alkanes'!E$7:E$40,1))))</f>
        <v/>
      </c>
      <c r="K92" s="25"/>
      <c r="L92" s="50"/>
      <c r="M92" s="27"/>
    </row>
    <row r="93">
      <c r="D93" s="1"/>
      <c r="I93" s="51"/>
      <c r="J93" s="24" t="str">
        <f t="array" ref="J93">if(M93 = 1, iferror(index('Kovats n-alkanes'!B$7:B$40,match(I94,'Kovats n-alkanes'!C$7:C$40,1))),iferror(index('Kovats n-alkanes'!D$7:D$40,match(I94,'Kovats n-alkanes'!E$7:E$40,1))))</f>
        <v/>
      </c>
      <c r="K93" s="25"/>
      <c r="L93" s="50"/>
      <c r="M93" s="27"/>
    </row>
    <row r="94">
      <c r="D94" s="1"/>
      <c r="I94" s="51"/>
      <c r="J94" s="24" t="str">
        <f t="array" ref="J94">if(M94 = 1, iferror(index('Kovats n-alkanes'!B$7:B$40,match(I95,'Kovats n-alkanes'!C$7:C$40,1))),iferror(index('Kovats n-alkanes'!D$7:D$40,match(I95,'Kovats n-alkanes'!E$7:E$40,1))))</f>
        <v/>
      </c>
      <c r="K94" s="25"/>
      <c r="L94" s="50"/>
      <c r="M94" s="27"/>
    </row>
    <row r="95">
      <c r="D95" s="1"/>
      <c r="I95" s="51"/>
      <c r="J95" s="24" t="str">
        <f t="array" ref="J95">if(M95 = 1, iferror(index('Kovats n-alkanes'!B$7:B$40,match(I96,'Kovats n-alkanes'!C$7:C$40,1))),iferror(index('Kovats n-alkanes'!D$7:D$40,match(I96,'Kovats n-alkanes'!E$7:E$40,1))))</f>
        <v/>
      </c>
      <c r="K95" s="25"/>
      <c r="L95" s="50"/>
      <c r="M95" s="27"/>
    </row>
    <row r="96">
      <c r="D96" s="1"/>
      <c r="I96" s="51"/>
      <c r="J96" s="24" t="str">
        <f t="array" ref="J96">if(M96 = 1, iferror(index('Kovats n-alkanes'!B$7:B$40,match(I97,'Kovats n-alkanes'!C$7:C$40,1))),iferror(index('Kovats n-alkanes'!D$7:D$40,match(I97,'Kovats n-alkanes'!E$7:E$40,1))))</f>
        <v/>
      </c>
      <c r="K96" s="25"/>
      <c r="L96" s="50"/>
      <c r="M96" s="27"/>
    </row>
    <row r="97">
      <c r="D97" s="1"/>
      <c r="I97" s="51"/>
      <c r="J97" s="24" t="str">
        <f t="array" ref="J97">if(M97 = 1, iferror(index('Kovats n-alkanes'!B$7:B$40,match(I98,'Kovats n-alkanes'!C$7:C$40,1))),iferror(index('Kovats n-alkanes'!D$7:D$40,match(I98,'Kovats n-alkanes'!E$7:E$40,1))))</f>
        <v/>
      </c>
      <c r="K97" s="25"/>
      <c r="L97" s="50"/>
      <c r="M97" s="27"/>
    </row>
    <row r="98">
      <c r="D98" s="1"/>
      <c r="I98" s="51"/>
      <c r="J98" s="24" t="str">
        <f t="array" ref="J98">if(M98 = 1, iferror(index('Kovats n-alkanes'!B$7:B$40,match(I99,'Kovats n-alkanes'!C$7:C$40,1))),iferror(index('Kovats n-alkanes'!D$7:D$40,match(I99,'Kovats n-alkanes'!E$7:E$40,1))))</f>
        <v/>
      </c>
      <c r="K98" s="25"/>
      <c r="L98" s="50"/>
      <c r="M98" s="27"/>
    </row>
    <row r="99">
      <c r="D99" s="1"/>
      <c r="I99" s="51"/>
      <c r="J99" s="24" t="str">
        <f t="array" ref="J99">if(M99 = 1, iferror(index('Kovats n-alkanes'!B$7:B$40,match(I100,'Kovats n-alkanes'!C$7:C$40,1))),iferror(index('Kovats n-alkanes'!D$7:D$40,match(I100,'Kovats n-alkanes'!E$7:E$40,1))))</f>
        <v/>
      </c>
      <c r="K99" s="25"/>
      <c r="L99" s="50"/>
      <c r="M99" s="27"/>
    </row>
    <row r="100">
      <c r="D100" s="1"/>
      <c r="I100" s="51"/>
      <c r="J100" s="24" t="str">
        <f t="array" ref="J100">if(M100 = 1, iferror(index('Kovats n-alkanes'!B$7:B$40,match(I101,'Kovats n-alkanes'!C$7:C$40,1))),iferror(index('Kovats n-alkanes'!D$7:D$40,match(I101,'Kovats n-alkanes'!E$7:E$40,1))))</f>
        <v/>
      </c>
      <c r="K100" s="25"/>
      <c r="L100" s="50"/>
      <c r="M100" s="27"/>
    </row>
    <row r="101">
      <c r="D101" s="1"/>
      <c r="I101" s="51"/>
      <c r="J101" s="24" t="str">
        <f t="array" ref="J101">if(M101 = 1, iferror(index('Kovats n-alkanes'!B$7:B$40,match(I102,'Kovats n-alkanes'!C$7:C$40,1))),iferror(index('Kovats n-alkanes'!D$7:D$40,match(I102,'Kovats n-alkanes'!E$7:E$40,1))))</f>
        <v/>
      </c>
      <c r="K101" s="25"/>
      <c r="L101" s="50"/>
      <c r="M101" s="27"/>
    </row>
    <row r="102">
      <c r="D102" s="1"/>
      <c r="I102" s="51"/>
      <c r="J102" s="24" t="str">
        <f t="array" ref="J102">if(M102 = 1, iferror(index('Kovats n-alkanes'!B$7:B$40,match(I103,'Kovats n-alkanes'!C$7:C$40,1))),iferror(index('Kovats n-alkanes'!D$7:D$40,match(I103,'Kovats n-alkanes'!E$7:E$40,1))))</f>
        <v/>
      </c>
      <c r="K102" s="25"/>
      <c r="L102" s="50"/>
      <c r="M102" s="27"/>
    </row>
    <row r="103">
      <c r="D103" s="1"/>
      <c r="I103" s="51"/>
      <c r="J103" s="24" t="str">
        <f t="array" ref="J103">if(M103 = 1, iferror(index('Kovats n-alkanes'!B$7:B$40,match(I104,'Kovats n-alkanes'!C$7:C$40,1))),iferror(index('Kovats n-alkanes'!D$7:D$40,match(I104,'Kovats n-alkanes'!E$7:E$40,1))))</f>
        <v/>
      </c>
      <c r="K103" s="25"/>
      <c r="L103" s="50"/>
      <c r="M103" s="27"/>
    </row>
    <row r="104">
      <c r="D104" s="1"/>
      <c r="I104" s="51"/>
      <c r="J104" s="24" t="str">
        <f t="array" ref="J104">if(M104 = 1, iferror(index('Kovats n-alkanes'!B$7:B$40,match(I105,'Kovats n-alkanes'!C$7:C$40,1))),iferror(index('Kovats n-alkanes'!D$7:D$40,match(I105,'Kovats n-alkanes'!E$7:E$40,1))))</f>
        <v/>
      </c>
      <c r="K104" s="25"/>
      <c r="L104" s="50"/>
      <c r="M104" s="27"/>
    </row>
    <row r="105">
      <c r="D105" s="1"/>
      <c r="I105" s="51"/>
      <c r="J105" s="24" t="str">
        <f t="array" ref="J105">if(M105 = 1, iferror(index('Kovats n-alkanes'!B$7:B$40,match(I106,'Kovats n-alkanes'!C$7:C$40,1))),iferror(index('Kovats n-alkanes'!D$7:D$40,match(I106,'Kovats n-alkanes'!E$7:E$40,1))))</f>
        <v/>
      </c>
      <c r="K105" s="25"/>
      <c r="L105" s="50"/>
      <c r="M105" s="27"/>
    </row>
    <row r="106">
      <c r="D106" s="1"/>
      <c r="I106" s="51"/>
      <c r="J106" s="24" t="str">
        <f t="array" ref="J106">if(M106 = 1, iferror(index('Kovats n-alkanes'!B$7:B$40,match(I107,'Kovats n-alkanes'!C$7:C$40,1))),iferror(index('Kovats n-alkanes'!D$7:D$40,match(I107,'Kovats n-alkanes'!E$7:E$40,1))))</f>
        <v/>
      </c>
      <c r="K106" s="25"/>
      <c r="L106" s="50"/>
      <c r="M106" s="27"/>
    </row>
    <row r="107">
      <c r="D107" s="1"/>
      <c r="I107" s="51"/>
      <c r="J107" s="24" t="str">
        <f t="array" ref="J107">if(M107 = 1, iferror(index('Kovats n-alkanes'!B$7:B$40,match(I108,'Kovats n-alkanes'!C$7:C$40,1))),iferror(index('Kovats n-alkanes'!D$7:D$40,match(I108,'Kovats n-alkanes'!E$7:E$40,1))))</f>
        <v/>
      </c>
      <c r="K107" s="25"/>
      <c r="L107" s="50"/>
      <c r="M107" s="27"/>
    </row>
    <row r="108">
      <c r="D108" s="1"/>
      <c r="I108" s="51"/>
      <c r="J108" s="24" t="str">
        <f t="array" ref="J108">if(M108 = 1, iferror(index('Kovats n-alkanes'!B$7:B$40,match(I109,'Kovats n-alkanes'!C$7:C$40,1))),iferror(index('Kovats n-alkanes'!D$7:D$40,match(I109,'Kovats n-alkanes'!E$7:E$40,1))))</f>
        <v/>
      </c>
      <c r="K108" s="25"/>
      <c r="L108" s="50"/>
      <c r="M108" s="27"/>
    </row>
    <row r="109">
      <c r="D109" s="1"/>
      <c r="I109" s="51"/>
      <c r="J109" s="24" t="str">
        <f t="array" ref="J109">if(M109 = 1, iferror(index('Kovats n-alkanes'!B$7:B$40,match(I110,'Kovats n-alkanes'!C$7:C$40,1))),iferror(index('Kovats n-alkanes'!D$7:D$40,match(I110,'Kovats n-alkanes'!E$7:E$40,1))))</f>
        <v/>
      </c>
      <c r="K109" s="25"/>
      <c r="L109" s="50"/>
      <c r="M109" s="27"/>
    </row>
    <row r="110">
      <c r="D110" s="1"/>
      <c r="I110" s="51"/>
      <c r="J110" s="24" t="str">
        <f t="array" ref="J110">if(M110 = 1, iferror(index('Kovats n-alkanes'!B$7:B$40,match(I111,'Kovats n-alkanes'!C$7:C$40,1))),iferror(index('Kovats n-alkanes'!D$7:D$40,match(I111,'Kovats n-alkanes'!E$7:E$40,1))))</f>
        <v/>
      </c>
      <c r="K110" s="25"/>
      <c r="L110" s="50"/>
      <c r="M110" s="27"/>
    </row>
    <row r="111">
      <c r="D111" s="1"/>
      <c r="I111" s="51"/>
      <c r="J111" s="24" t="str">
        <f t="array" ref="J111">if(M111 = 1, iferror(index('Kovats n-alkanes'!B$7:B$40,match(I112,'Kovats n-alkanes'!C$7:C$40,1))),iferror(index('Kovats n-alkanes'!D$7:D$40,match(I112,'Kovats n-alkanes'!E$7:E$40,1))))</f>
        <v/>
      </c>
      <c r="K111" s="25"/>
      <c r="L111" s="50"/>
      <c r="M111" s="27"/>
    </row>
    <row r="112">
      <c r="D112" s="1"/>
      <c r="I112" s="51"/>
      <c r="J112" s="24" t="str">
        <f t="array" ref="J112">if(M112 = 1, iferror(index('Kovats n-alkanes'!B$7:B$40,match(I113,'Kovats n-alkanes'!C$7:C$40,1))),iferror(index('Kovats n-alkanes'!D$7:D$40,match(I113,'Kovats n-alkanes'!E$7:E$40,1))))</f>
        <v/>
      </c>
      <c r="K112" s="25"/>
      <c r="L112" s="50"/>
      <c r="M112" s="27"/>
    </row>
    <row r="113">
      <c r="D113" s="1"/>
      <c r="I113" s="51"/>
      <c r="J113" s="24" t="str">
        <f t="array" ref="J113">if(M113 = 1, iferror(index('Kovats n-alkanes'!B$7:B$40,match(I114,'Kovats n-alkanes'!C$7:C$40,1))),iferror(index('Kovats n-alkanes'!D$7:D$40,match(I114,'Kovats n-alkanes'!E$7:E$40,1))))</f>
        <v/>
      </c>
      <c r="K113" s="25"/>
      <c r="L113" s="50"/>
      <c r="M113" s="27"/>
    </row>
    <row r="114">
      <c r="D114" s="1"/>
      <c r="I114" s="51"/>
      <c r="J114" s="24" t="str">
        <f t="array" ref="J114">if(M114 = 1, iferror(index('Kovats n-alkanes'!B$7:B$40,match(I115,'Kovats n-alkanes'!C$7:C$40,1))),iferror(index('Kovats n-alkanes'!D$7:D$40,match(I115,'Kovats n-alkanes'!E$7:E$40,1))))</f>
        <v/>
      </c>
      <c r="K114" s="25"/>
      <c r="L114" s="50"/>
      <c r="M114" s="27"/>
    </row>
    <row r="115">
      <c r="D115" s="1"/>
      <c r="I115" s="51"/>
      <c r="J115" s="24" t="str">
        <f t="array" ref="J115">if(M115 = 1, iferror(index('Kovats n-alkanes'!B$7:B$40,match(I116,'Kovats n-alkanes'!C$7:C$40,1))),iferror(index('Kovats n-alkanes'!D$7:D$40,match(I116,'Kovats n-alkanes'!E$7:E$40,1))))</f>
        <v/>
      </c>
      <c r="K115" s="25"/>
      <c r="L115" s="50"/>
      <c r="M115" s="27"/>
    </row>
    <row r="116">
      <c r="D116" s="1"/>
      <c r="I116" s="51"/>
      <c r="J116" s="24" t="str">
        <f t="array" ref="J116">if(M116 = 1, iferror(index('Kovats n-alkanes'!B$7:B$40,match(I117,'Kovats n-alkanes'!C$7:C$40,1))),iferror(index('Kovats n-alkanes'!D$7:D$40,match(I117,'Kovats n-alkanes'!E$7:E$40,1))))</f>
        <v/>
      </c>
      <c r="K116" s="25"/>
      <c r="L116" s="50"/>
      <c r="M116" s="27"/>
    </row>
    <row r="117">
      <c r="D117" s="1"/>
      <c r="I117" s="51"/>
      <c r="J117" s="24" t="str">
        <f t="array" ref="J117">if(M117 = 1, iferror(index('Kovats n-alkanes'!B$7:B$40,match(I118,'Kovats n-alkanes'!C$7:C$40,1))),iferror(index('Kovats n-alkanes'!D$7:D$40,match(I118,'Kovats n-alkanes'!E$7:E$40,1))))</f>
        <v/>
      </c>
      <c r="K117" s="25"/>
      <c r="L117" s="50"/>
      <c r="M117" s="27"/>
    </row>
    <row r="118">
      <c r="D118" s="1"/>
      <c r="I118" s="51"/>
      <c r="J118" s="24" t="str">
        <f t="array" ref="J118">if(M118 = 1, iferror(index('Kovats n-alkanes'!B$7:B$40,match(I119,'Kovats n-alkanes'!C$7:C$40,1))),iferror(index('Kovats n-alkanes'!D$7:D$40,match(I119,'Kovats n-alkanes'!E$7:E$40,1))))</f>
        <v/>
      </c>
      <c r="K118" s="25"/>
      <c r="L118" s="50"/>
      <c r="M118" s="27"/>
    </row>
    <row r="119">
      <c r="D119" s="1"/>
      <c r="I119" s="51"/>
      <c r="J119" s="24" t="str">
        <f t="array" ref="J119">if(M119 = 1, iferror(index('Kovats n-alkanes'!B$7:B$40,match(I120,'Kovats n-alkanes'!C$7:C$40,1))),iferror(index('Kovats n-alkanes'!D$7:D$40,match(I120,'Kovats n-alkanes'!E$7:E$40,1))))</f>
        <v/>
      </c>
      <c r="K119" s="25"/>
      <c r="L119" s="50"/>
      <c r="M119" s="27"/>
    </row>
    <row r="120">
      <c r="D120" s="1"/>
      <c r="I120" s="51"/>
      <c r="J120" s="24" t="str">
        <f t="array" ref="J120">if(M120 = 1, iferror(index('Kovats n-alkanes'!B$7:B$40,match(I121,'Kovats n-alkanes'!C$7:C$40,1))),iferror(index('Kovats n-alkanes'!D$7:D$40,match(I121,'Kovats n-alkanes'!E$7:E$40,1))))</f>
        <v/>
      </c>
      <c r="K120" s="25"/>
      <c r="L120" s="50"/>
      <c r="M120" s="27"/>
    </row>
    <row r="121">
      <c r="D121" s="1"/>
      <c r="I121" s="51"/>
      <c r="J121" s="24" t="str">
        <f t="array" ref="J121">if(M121 = 1, iferror(index('Kovats n-alkanes'!B$7:B$40,match(I122,'Kovats n-alkanes'!C$7:C$40,1))),iferror(index('Kovats n-alkanes'!D$7:D$40,match(I122,'Kovats n-alkanes'!E$7:E$40,1))))</f>
        <v/>
      </c>
      <c r="K121" s="25"/>
      <c r="L121" s="50"/>
      <c r="M121" s="27"/>
    </row>
    <row r="122">
      <c r="D122" s="1"/>
      <c r="I122" s="51"/>
      <c r="J122" s="24" t="str">
        <f t="array" ref="J122">if(M122 = 1, iferror(index('Kovats n-alkanes'!B$7:B$40,match(I123,'Kovats n-alkanes'!C$7:C$40,1))),iferror(index('Kovats n-alkanes'!D$7:D$40,match(I123,'Kovats n-alkanes'!E$7:E$40,1))))</f>
        <v/>
      </c>
      <c r="K122" s="25"/>
      <c r="L122" s="50"/>
      <c r="M122" s="27"/>
    </row>
    <row r="123">
      <c r="D123" s="1"/>
      <c r="I123" s="51"/>
      <c r="J123" s="24" t="str">
        <f t="array" ref="J123">if(M123 = 1, iferror(index('Kovats n-alkanes'!B$7:B$40,match(I124,'Kovats n-alkanes'!C$7:C$40,1))),iferror(index('Kovats n-alkanes'!D$7:D$40,match(I124,'Kovats n-alkanes'!E$7:E$40,1))))</f>
        <v/>
      </c>
      <c r="K123" s="25"/>
      <c r="L123" s="50"/>
      <c r="M123" s="27"/>
    </row>
    <row r="124">
      <c r="D124" s="1"/>
      <c r="I124" s="51"/>
      <c r="J124" s="24" t="str">
        <f t="array" ref="J124">if(M124 = 1, iferror(index('Kovats n-alkanes'!B$7:B$40,match(I125,'Kovats n-alkanes'!C$7:C$40,1))),iferror(index('Kovats n-alkanes'!D$7:D$40,match(I125,'Kovats n-alkanes'!E$7:E$40,1))))</f>
        <v/>
      </c>
      <c r="K124" s="25"/>
      <c r="L124" s="50"/>
      <c r="M124" s="27"/>
    </row>
    <row r="125">
      <c r="D125" s="1"/>
      <c r="I125" s="51"/>
      <c r="J125" s="24" t="str">
        <f t="array" ref="J125">if(M125 = 1, iferror(index('Kovats n-alkanes'!B$7:B$40,match(I126,'Kovats n-alkanes'!C$7:C$40,1))),iferror(index('Kovats n-alkanes'!D$7:D$40,match(I126,'Kovats n-alkanes'!E$7:E$40,1))))</f>
        <v/>
      </c>
      <c r="K125" s="25"/>
      <c r="L125" s="50"/>
      <c r="M125" s="27"/>
    </row>
    <row r="126">
      <c r="D126" s="1"/>
      <c r="I126" s="51"/>
      <c r="J126" s="24" t="str">
        <f t="array" ref="J126">if(M126 = 1, iferror(index('Kovats n-alkanes'!B$7:B$40,match(I127,'Kovats n-alkanes'!C$7:C$40,1))),iferror(index('Kovats n-alkanes'!D$7:D$40,match(I127,'Kovats n-alkanes'!E$7:E$40,1))))</f>
        <v/>
      </c>
      <c r="K126" s="25"/>
      <c r="L126" s="50"/>
      <c r="M126" s="27"/>
    </row>
    <row r="127">
      <c r="D127" s="1"/>
      <c r="I127" s="51"/>
      <c r="J127" s="24" t="str">
        <f t="array" ref="J127">if(M127 = 1, iferror(index('Kovats n-alkanes'!B$7:B$40,match(I128,'Kovats n-alkanes'!C$7:C$40,1))),iferror(index('Kovats n-alkanes'!D$7:D$40,match(I128,'Kovats n-alkanes'!E$7:E$40,1))))</f>
        <v/>
      </c>
      <c r="K127" s="25"/>
      <c r="L127" s="50"/>
      <c r="M127" s="27"/>
    </row>
    <row r="128">
      <c r="D128" s="1"/>
      <c r="I128" s="51"/>
      <c r="J128" s="24" t="str">
        <f t="array" ref="J128">if(M128 = 1, iferror(index('Kovats n-alkanes'!B$7:B$40,match(I129,'Kovats n-alkanes'!C$7:C$40,1))),iferror(index('Kovats n-alkanes'!D$7:D$40,match(I129,'Kovats n-alkanes'!E$7:E$40,1))))</f>
        <v/>
      </c>
      <c r="K128" s="25"/>
      <c r="L128" s="50"/>
      <c r="M128" s="27"/>
    </row>
    <row r="129">
      <c r="D129" s="1"/>
      <c r="I129" s="51"/>
      <c r="J129" s="24" t="str">
        <f t="array" ref="J129">if(M129 = 1, iferror(index('Kovats n-alkanes'!B$7:B$40,match(I130,'Kovats n-alkanes'!C$7:C$40,1))),iferror(index('Kovats n-alkanes'!D$7:D$40,match(I130,'Kovats n-alkanes'!E$7:E$40,1))))</f>
        <v/>
      </c>
      <c r="K129" s="25"/>
      <c r="L129" s="50"/>
      <c r="M129" s="27"/>
    </row>
    <row r="130">
      <c r="D130" s="1"/>
      <c r="I130" s="51"/>
      <c r="J130" s="24" t="str">
        <f t="array" ref="J130">if(M130 = 1, iferror(index('Kovats n-alkanes'!B$7:B$40,match(I131,'Kovats n-alkanes'!C$7:C$40,1))),iferror(index('Kovats n-alkanes'!D$7:D$40,match(I131,'Kovats n-alkanes'!E$7:E$40,1))))</f>
        <v/>
      </c>
      <c r="K130" s="25"/>
      <c r="L130" s="50"/>
      <c r="M130" s="27"/>
    </row>
    <row r="131">
      <c r="D131" s="1"/>
      <c r="I131" s="51"/>
      <c r="J131" s="24" t="str">
        <f t="array" ref="J131">if(M131 = 1, iferror(index('Kovats n-alkanes'!B$7:B$40,match(I132,'Kovats n-alkanes'!C$7:C$40,1))),iferror(index('Kovats n-alkanes'!D$7:D$40,match(I132,'Kovats n-alkanes'!E$7:E$40,1))))</f>
        <v/>
      </c>
      <c r="K131" s="25"/>
      <c r="L131" s="50"/>
      <c r="M131" s="27"/>
    </row>
    <row r="132">
      <c r="D132" s="1"/>
      <c r="I132" s="51"/>
      <c r="J132" s="24" t="str">
        <f t="array" ref="J132">if(M132 = 1, iferror(index('Kovats n-alkanes'!B$7:B$40,match(I133,'Kovats n-alkanes'!C$7:C$40,1))),iferror(index('Kovats n-alkanes'!D$7:D$40,match(I133,'Kovats n-alkanes'!E$7:E$40,1))))</f>
        <v/>
      </c>
      <c r="K132" s="25"/>
      <c r="L132" s="50"/>
      <c r="M132" s="27"/>
    </row>
    <row r="133">
      <c r="D133" s="1"/>
      <c r="I133" s="51"/>
      <c r="J133" s="24" t="str">
        <f t="array" ref="J133">if(M133 = 1, iferror(index('Kovats n-alkanes'!B$7:B$40,match(I134,'Kovats n-alkanes'!C$7:C$40,1))),iferror(index('Kovats n-alkanes'!D$7:D$40,match(I134,'Kovats n-alkanes'!E$7:E$40,1))))</f>
        <v/>
      </c>
      <c r="K133" s="25"/>
      <c r="L133" s="50"/>
      <c r="M133" s="27"/>
    </row>
    <row r="134">
      <c r="D134" s="1"/>
      <c r="I134" s="51"/>
      <c r="J134" s="24" t="str">
        <f t="array" ref="J134">if(M134 = 1, iferror(index('Kovats n-alkanes'!B$7:B$40,match(I135,'Kovats n-alkanes'!C$7:C$40,1))),iferror(index('Kovats n-alkanes'!D$7:D$40,match(I135,'Kovats n-alkanes'!E$7:E$40,1))))</f>
        <v/>
      </c>
      <c r="K134" s="25"/>
      <c r="L134" s="50"/>
      <c r="M134" s="27"/>
    </row>
    <row r="135">
      <c r="D135" s="1"/>
      <c r="I135" s="51"/>
      <c r="J135" s="24" t="str">
        <f t="array" ref="J135">if(M135 = 1, iferror(index('Kovats n-alkanes'!B$7:B$40,match(I136,'Kovats n-alkanes'!C$7:C$40,1))),iferror(index('Kovats n-alkanes'!D$7:D$40,match(I136,'Kovats n-alkanes'!E$7:E$40,1))))</f>
        <v/>
      </c>
      <c r="K135" s="25"/>
      <c r="L135" s="50"/>
      <c r="M135" s="27"/>
    </row>
    <row r="136">
      <c r="D136" s="1"/>
      <c r="I136" s="51"/>
      <c r="J136" s="24" t="str">
        <f t="array" ref="J136">if(M136 = 1, iferror(index('Kovats n-alkanes'!B$7:B$40,match(I137,'Kovats n-alkanes'!C$7:C$40,1))),iferror(index('Kovats n-alkanes'!D$7:D$40,match(I137,'Kovats n-alkanes'!E$7:E$40,1))))</f>
        <v/>
      </c>
      <c r="K136" s="25"/>
      <c r="L136" s="50"/>
      <c r="M136" s="27"/>
    </row>
    <row r="137">
      <c r="D137" s="1"/>
      <c r="I137" s="51"/>
      <c r="J137" s="24" t="str">
        <f t="array" ref="J137">if(M137 = 1, iferror(index('Kovats n-alkanes'!B$7:B$40,match(I138,'Kovats n-alkanes'!C$7:C$40,1))),iferror(index('Kovats n-alkanes'!D$7:D$40,match(I138,'Kovats n-alkanes'!E$7:E$40,1))))</f>
        <v/>
      </c>
      <c r="K137" s="25"/>
      <c r="L137" s="50"/>
      <c r="M137" s="27"/>
    </row>
    <row r="138">
      <c r="D138" s="1"/>
      <c r="I138" s="51"/>
      <c r="J138" s="24" t="str">
        <f t="array" ref="J138">if(M138 = 1, iferror(index('Kovats n-alkanes'!B$7:B$40,match(I139,'Kovats n-alkanes'!C$7:C$40,1))),iferror(index('Kovats n-alkanes'!D$7:D$40,match(I139,'Kovats n-alkanes'!E$7:E$40,1))))</f>
        <v/>
      </c>
      <c r="K138" s="25"/>
      <c r="L138" s="50"/>
      <c r="M138" s="27"/>
    </row>
    <row r="139">
      <c r="D139" s="1"/>
      <c r="I139" s="51"/>
      <c r="J139" s="24" t="str">
        <f t="array" ref="J139">if(M139 = 1, iferror(index('Kovats n-alkanes'!B$7:B$40,match(I140,'Kovats n-alkanes'!C$7:C$40,1))),iferror(index('Kovats n-alkanes'!D$7:D$40,match(I140,'Kovats n-alkanes'!E$7:E$40,1))))</f>
        <v/>
      </c>
      <c r="K139" s="25"/>
      <c r="L139" s="50"/>
      <c r="M139" s="27"/>
    </row>
    <row r="140">
      <c r="D140" s="1"/>
      <c r="I140" s="51"/>
      <c r="J140" s="24" t="str">
        <f t="array" ref="J140">if(M140 = 1, iferror(index('Kovats n-alkanes'!B$7:B$40,match(I141,'Kovats n-alkanes'!C$7:C$40,1))),iferror(index('Kovats n-alkanes'!D$7:D$40,match(I141,'Kovats n-alkanes'!E$7:E$40,1))))</f>
        <v/>
      </c>
      <c r="K140" s="25"/>
      <c r="L140" s="50"/>
      <c r="M140" s="27"/>
    </row>
    <row r="141">
      <c r="D141" s="1"/>
      <c r="I141" s="51"/>
      <c r="J141" s="24" t="str">
        <f t="array" ref="J141">if(M141 = 1, iferror(index('Kovats n-alkanes'!B$7:B$40,match(I142,'Kovats n-alkanes'!C$7:C$40,1))),iferror(index('Kovats n-alkanes'!D$7:D$40,match(I142,'Kovats n-alkanes'!E$7:E$40,1))))</f>
        <v/>
      </c>
      <c r="K141" s="25"/>
      <c r="L141" s="50"/>
      <c r="M141" s="27"/>
    </row>
    <row r="142">
      <c r="D142" s="1"/>
      <c r="I142" s="51"/>
      <c r="J142" s="24" t="str">
        <f t="array" ref="J142">if(M142 = 1, iferror(index('Kovats n-alkanes'!B$7:B$40,match(I143,'Kovats n-alkanes'!C$7:C$40,1))),iferror(index('Kovats n-alkanes'!D$7:D$40,match(I143,'Kovats n-alkanes'!E$7:E$40,1))))</f>
        <v/>
      </c>
      <c r="K142" s="25"/>
      <c r="L142" s="50"/>
      <c r="M142" s="27"/>
    </row>
    <row r="143">
      <c r="D143" s="1"/>
      <c r="I143" s="51"/>
      <c r="J143" s="24" t="str">
        <f t="array" ref="J143">if(M143 = 1, iferror(index('Kovats n-alkanes'!B$7:B$40,match(I144,'Kovats n-alkanes'!C$7:C$40,1))),iferror(index('Kovats n-alkanes'!D$7:D$40,match(I144,'Kovats n-alkanes'!E$7:E$40,1))))</f>
        <v/>
      </c>
      <c r="K143" s="25"/>
      <c r="L143" s="50"/>
      <c r="M143" s="27"/>
    </row>
    <row r="144">
      <c r="D144" s="1"/>
      <c r="I144" s="51"/>
      <c r="J144" s="24" t="str">
        <f t="array" ref="J144">if(M144 = 1, iferror(index('Kovats n-alkanes'!B$7:B$40,match(I145,'Kovats n-alkanes'!C$7:C$40,1))),iferror(index('Kovats n-alkanes'!D$7:D$40,match(I145,'Kovats n-alkanes'!E$7:E$40,1))))</f>
        <v/>
      </c>
      <c r="K144" s="25"/>
      <c r="L144" s="50"/>
      <c r="M144" s="27"/>
    </row>
    <row r="145">
      <c r="D145" s="1"/>
      <c r="I145" s="51"/>
      <c r="J145" s="24" t="str">
        <f t="array" ref="J145">if(M145 = 1, iferror(index('Kovats n-alkanes'!B$7:B$40,match(I146,'Kovats n-alkanes'!C$7:C$40,1))),iferror(index('Kovats n-alkanes'!D$7:D$40,match(I146,'Kovats n-alkanes'!E$7:E$40,1))))</f>
        <v/>
      </c>
      <c r="K145" s="25"/>
      <c r="L145" s="50"/>
      <c r="M145" s="27"/>
    </row>
    <row r="146">
      <c r="D146" s="1"/>
      <c r="I146" s="51"/>
      <c r="J146" s="24" t="str">
        <f t="array" ref="J146">if(M146 = 1, iferror(index('Kovats n-alkanes'!B$7:B$40,match(I147,'Kovats n-alkanes'!C$7:C$40,1))),iferror(index('Kovats n-alkanes'!D$7:D$40,match(I147,'Kovats n-alkanes'!E$7:E$40,1))))</f>
        <v/>
      </c>
      <c r="K146" s="25"/>
      <c r="L146" s="50"/>
      <c r="M146" s="27"/>
    </row>
    <row r="147">
      <c r="D147" s="1"/>
      <c r="I147" s="51"/>
      <c r="J147" s="24" t="str">
        <f t="array" ref="J147">if(M147 = 1, iferror(index('Kovats n-alkanes'!B$7:B$40,match(I148,'Kovats n-alkanes'!C$7:C$40,1))),iferror(index('Kovats n-alkanes'!D$7:D$40,match(I148,'Kovats n-alkanes'!E$7:E$40,1))))</f>
        <v/>
      </c>
      <c r="K147" s="25"/>
      <c r="L147" s="50"/>
      <c r="M147" s="27"/>
    </row>
    <row r="148">
      <c r="D148" s="1"/>
      <c r="I148" s="51"/>
      <c r="J148" s="24" t="str">
        <f t="array" ref="J148">if(M148 = 1, iferror(index('Kovats n-alkanes'!B$7:B$40,match(I149,'Kovats n-alkanes'!C$7:C$40,1))),iferror(index('Kovats n-alkanes'!D$7:D$40,match(I149,'Kovats n-alkanes'!E$7:E$40,1))))</f>
        <v/>
      </c>
      <c r="K148" s="25"/>
      <c r="L148" s="50"/>
      <c r="M148" s="27"/>
    </row>
    <row r="149">
      <c r="D149" s="1"/>
      <c r="I149" s="51"/>
      <c r="J149" s="24" t="str">
        <f t="array" ref="J149">if(M149 = 1, iferror(index('Kovats n-alkanes'!B$7:B$40,match(I150,'Kovats n-alkanes'!C$7:C$40,1))),iferror(index('Kovats n-alkanes'!D$7:D$40,match(I150,'Kovats n-alkanes'!E$7:E$40,1))))</f>
        <v/>
      </c>
      <c r="K149" s="25"/>
      <c r="L149" s="50"/>
      <c r="M149" s="27"/>
    </row>
    <row r="150">
      <c r="D150" s="1"/>
      <c r="I150" s="51"/>
      <c r="J150" s="24" t="str">
        <f t="array" ref="J150">if(M150 = 1, iferror(index('Kovats n-alkanes'!B$7:B$40,match(I151,'Kovats n-alkanes'!C$7:C$40,1))),iferror(index('Kovats n-alkanes'!D$7:D$40,match(I151,'Kovats n-alkanes'!E$7:E$40,1))))</f>
        <v/>
      </c>
      <c r="K150" s="25"/>
      <c r="L150" s="50"/>
      <c r="M150" s="27"/>
    </row>
    <row r="151">
      <c r="D151" s="1"/>
      <c r="I151" s="51"/>
      <c r="J151" s="24" t="str">
        <f t="array" ref="J151">if(M151 = 1, iferror(index('Kovats n-alkanes'!B$7:B$40,match(I152,'Kovats n-alkanes'!C$7:C$40,1))),iferror(index('Kovats n-alkanes'!D$7:D$40,match(I152,'Kovats n-alkanes'!E$7:E$40,1))))</f>
        <v/>
      </c>
      <c r="K151" s="25"/>
      <c r="L151" s="50"/>
      <c r="M151" s="27"/>
    </row>
    <row r="152">
      <c r="D152" s="1"/>
      <c r="I152" s="51"/>
      <c r="J152" s="24" t="str">
        <f t="array" ref="J152">if(M152 = 1, iferror(index('Kovats n-alkanes'!B$7:B$40,match(I153,'Kovats n-alkanes'!C$7:C$40,1))),iferror(index('Kovats n-alkanes'!D$7:D$40,match(I153,'Kovats n-alkanes'!E$7:E$40,1))))</f>
        <v/>
      </c>
      <c r="K152" s="25"/>
      <c r="L152" s="50"/>
      <c r="M152" s="27"/>
    </row>
    <row r="153">
      <c r="D153" s="1"/>
      <c r="I153" s="51"/>
      <c r="J153" s="24" t="str">
        <f t="array" ref="J153">if(M153 = 1, iferror(index('Kovats n-alkanes'!B$7:B$40,match(I154,'Kovats n-alkanes'!C$7:C$40,1))),iferror(index('Kovats n-alkanes'!D$7:D$40,match(I154,'Kovats n-alkanes'!E$7:E$40,1))))</f>
        <v/>
      </c>
      <c r="K153" s="25"/>
      <c r="L153" s="50"/>
      <c r="M153" s="27"/>
    </row>
    <row r="154">
      <c r="D154" s="1"/>
      <c r="I154" s="51"/>
      <c r="J154" s="24" t="str">
        <f t="array" ref="J154">if(M154 = 1, iferror(index('Kovats n-alkanes'!B$7:B$40,match(I155,'Kovats n-alkanes'!C$7:C$40,1))),iferror(index('Kovats n-alkanes'!D$7:D$40,match(I155,'Kovats n-alkanes'!E$7:E$40,1))))</f>
        <v/>
      </c>
      <c r="K154" s="25"/>
      <c r="L154" s="50"/>
      <c r="M154" s="27"/>
    </row>
    <row r="155">
      <c r="D155" s="1"/>
      <c r="I155" s="51"/>
      <c r="J155" s="24" t="str">
        <f t="array" ref="J155">if(M155 = 1, iferror(index('Kovats n-alkanes'!B$7:B$40,match(I156,'Kovats n-alkanes'!C$7:C$40,1))),iferror(index('Kovats n-alkanes'!D$7:D$40,match(I156,'Kovats n-alkanes'!E$7:E$40,1))))</f>
        <v/>
      </c>
      <c r="K155" s="25"/>
      <c r="L155" s="50"/>
      <c r="M155" s="27"/>
    </row>
    <row r="156">
      <c r="D156" s="1"/>
      <c r="I156" s="51"/>
      <c r="J156" s="24" t="str">
        <f t="array" ref="J156">if(M156 = 1, iferror(index('Kovats n-alkanes'!B$7:B$40,match(I157,'Kovats n-alkanes'!C$7:C$40,1))),iferror(index('Kovats n-alkanes'!D$7:D$40,match(I157,'Kovats n-alkanes'!E$7:E$40,1))))</f>
        <v/>
      </c>
      <c r="K156" s="25"/>
      <c r="L156" s="50"/>
      <c r="M156" s="27"/>
    </row>
    <row r="157">
      <c r="D157" s="1"/>
      <c r="I157" s="51"/>
      <c r="J157" s="24" t="str">
        <f t="array" ref="J157">if(M157 = 1, iferror(index('Kovats n-alkanes'!B$7:B$40,match(I158,'Kovats n-alkanes'!C$7:C$40,1))),iferror(index('Kovats n-alkanes'!D$7:D$40,match(I158,'Kovats n-alkanes'!E$7:E$40,1))))</f>
        <v/>
      </c>
      <c r="K157" s="25"/>
      <c r="L157" s="50"/>
      <c r="M157" s="27"/>
    </row>
    <row r="158">
      <c r="D158" s="1"/>
      <c r="I158" s="51"/>
      <c r="J158" s="24" t="str">
        <f t="array" ref="J158">if(M158 = 1, iferror(index('Kovats n-alkanes'!B$7:B$40,match(I159,'Kovats n-alkanes'!C$7:C$40,1))),iferror(index('Kovats n-alkanes'!D$7:D$40,match(I159,'Kovats n-alkanes'!E$7:E$40,1))))</f>
        <v/>
      </c>
      <c r="K158" s="25"/>
      <c r="L158" s="50"/>
      <c r="M158" s="27"/>
    </row>
    <row r="159">
      <c r="D159" s="1"/>
      <c r="I159" s="51"/>
      <c r="J159" s="24" t="str">
        <f t="array" ref="J159">if(M159 = 1, iferror(index('Kovats n-alkanes'!B$7:B$40,match(I160,'Kovats n-alkanes'!C$7:C$40,1))),iferror(index('Kovats n-alkanes'!D$7:D$40,match(I160,'Kovats n-alkanes'!E$7:E$40,1))))</f>
        <v/>
      </c>
      <c r="K159" s="25"/>
      <c r="L159" s="50"/>
      <c r="M159" s="27"/>
    </row>
    <row r="160">
      <c r="D160" s="1"/>
      <c r="I160" s="51"/>
      <c r="J160" s="24" t="str">
        <f t="array" ref="J160">if(M160 = 1, iferror(index('Kovats n-alkanes'!B$7:B$40,match(I161,'Kovats n-alkanes'!C$7:C$40,1))),iferror(index('Kovats n-alkanes'!D$7:D$40,match(I161,'Kovats n-alkanes'!E$7:E$40,1))))</f>
        <v/>
      </c>
      <c r="K160" s="25"/>
      <c r="L160" s="50"/>
      <c r="M160" s="27"/>
    </row>
    <row r="161">
      <c r="D161" s="1"/>
      <c r="I161" s="51"/>
      <c r="J161" s="24" t="str">
        <f t="array" ref="J161">if(M161 = 1, iferror(index('Kovats n-alkanes'!B$7:B$40,match(I162,'Kovats n-alkanes'!C$7:C$40,1))),iferror(index('Kovats n-alkanes'!D$7:D$40,match(I162,'Kovats n-alkanes'!E$7:E$40,1))))</f>
        <v/>
      </c>
      <c r="K161" s="25"/>
      <c r="L161" s="50"/>
      <c r="M161" s="27"/>
    </row>
    <row r="162">
      <c r="D162" s="1"/>
      <c r="I162" s="51"/>
      <c r="J162" s="24" t="str">
        <f t="array" ref="J162">if(M162 = 1, iferror(index('Kovats n-alkanes'!B$7:B$40,match(I163,'Kovats n-alkanes'!C$7:C$40,1))),iferror(index('Kovats n-alkanes'!D$7:D$40,match(I163,'Kovats n-alkanes'!E$7:E$40,1))))</f>
        <v/>
      </c>
      <c r="K162" s="25"/>
      <c r="L162" s="50"/>
      <c r="M162" s="27"/>
    </row>
    <row r="163">
      <c r="D163" s="1"/>
      <c r="I163" s="51"/>
      <c r="J163" s="24" t="str">
        <f t="array" ref="J163">if(M163 = 1, iferror(index('Kovats n-alkanes'!B$7:B$40,match(I164,'Kovats n-alkanes'!C$7:C$40,1))),iferror(index('Kovats n-alkanes'!D$7:D$40,match(I164,'Kovats n-alkanes'!E$7:E$40,1))))</f>
        <v/>
      </c>
      <c r="K163" s="25"/>
      <c r="L163" s="50"/>
      <c r="M163" s="27"/>
    </row>
    <row r="164">
      <c r="D164" s="1"/>
      <c r="I164" s="51"/>
      <c r="J164" s="24" t="str">
        <f t="array" ref="J164">if(M164 = 1, iferror(index('Kovats n-alkanes'!B$7:B$40,match(I165,'Kovats n-alkanes'!C$7:C$40,1))),iferror(index('Kovats n-alkanes'!D$7:D$40,match(I165,'Kovats n-alkanes'!E$7:E$40,1))))</f>
        <v/>
      </c>
      <c r="K164" s="25"/>
      <c r="L164" s="50"/>
      <c r="M164" s="27"/>
    </row>
    <row r="165">
      <c r="D165" s="1"/>
      <c r="I165" s="51"/>
      <c r="J165" s="24" t="str">
        <f t="array" ref="J165">if(M165 = 1, iferror(index('Kovats n-alkanes'!B$7:B$40,match(I166,'Kovats n-alkanes'!C$7:C$40,1))),iferror(index('Kovats n-alkanes'!D$7:D$40,match(I166,'Kovats n-alkanes'!E$7:E$40,1))))</f>
        <v/>
      </c>
      <c r="K165" s="25"/>
      <c r="L165" s="50"/>
      <c r="M165" s="27"/>
    </row>
    <row r="166">
      <c r="D166" s="1"/>
      <c r="I166" s="51"/>
      <c r="J166" s="24" t="str">
        <f t="array" ref="J166">if(M166 = 1, iferror(index('Kovats n-alkanes'!B$7:B$40,match(I167,'Kovats n-alkanes'!C$7:C$40,1))),iferror(index('Kovats n-alkanes'!D$7:D$40,match(I167,'Kovats n-alkanes'!E$7:E$40,1))))</f>
        <v/>
      </c>
      <c r="K166" s="25"/>
      <c r="L166" s="50"/>
      <c r="M166" s="27"/>
    </row>
    <row r="167">
      <c r="D167" s="1"/>
      <c r="I167" s="51"/>
      <c r="J167" s="24" t="str">
        <f t="array" ref="J167">if(M167 = 1, iferror(index('Kovats n-alkanes'!B$7:B$40,match(I168,'Kovats n-alkanes'!C$7:C$40,1))),iferror(index('Kovats n-alkanes'!D$7:D$40,match(I168,'Kovats n-alkanes'!E$7:E$40,1))))</f>
        <v/>
      </c>
      <c r="K167" s="25"/>
      <c r="L167" s="50"/>
      <c r="M167" s="27"/>
    </row>
    <row r="168">
      <c r="D168" s="1"/>
      <c r="I168" s="51"/>
      <c r="J168" s="24" t="str">
        <f t="array" ref="J168">if(M168 = 1, iferror(index('Kovats n-alkanes'!B$7:B$40,match(I169,'Kovats n-alkanes'!C$7:C$40,1))),iferror(index('Kovats n-alkanes'!D$7:D$40,match(I169,'Kovats n-alkanes'!E$7:E$40,1))))</f>
        <v/>
      </c>
      <c r="K168" s="25"/>
      <c r="L168" s="50"/>
      <c r="M168" s="27"/>
    </row>
    <row r="169">
      <c r="D169" s="1"/>
      <c r="I169" s="51"/>
      <c r="J169" s="24" t="str">
        <f t="array" ref="J169">if(M169 = 1, iferror(index('Kovats n-alkanes'!B$7:B$40,match(I170,'Kovats n-alkanes'!C$7:C$40,1))),iferror(index('Kovats n-alkanes'!D$7:D$40,match(I170,'Kovats n-alkanes'!E$7:E$40,1))))</f>
        <v/>
      </c>
      <c r="K169" s="25"/>
      <c r="L169" s="50"/>
      <c r="M169" s="27"/>
    </row>
    <row r="170">
      <c r="D170" s="1"/>
      <c r="I170" s="51"/>
      <c r="J170" s="24" t="str">
        <f t="array" ref="J170">if(M170 = 1, iferror(index('Kovats n-alkanes'!B$7:B$40,match(I171,'Kovats n-alkanes'!C$7:C$40,1))),iferror(index('Kovats n-alkanes'!D$7:D$40,match(I171,'Kovats n-alkanes'!E$7:E$40,1))))</f>
        <v/>
      </c>
      <c r="K170" s="25"/>
      <c r="L170" s="50"/>
      <c r="M170" s="27"/>
    </row>
    <row r="171">
      <c r="D171" s="1"/>
      <c r="I171" s="51"/>
      <c r="J171" s="24" t="str">
        <f t="array" ref="J171">if(M171 = 1, iferror(index('Kovats n-alkanes'!B$7:B$40,match(I172,'Kovats n-alkanes'!C$7:C$40,1))),iferror(index('Kovats n-alkanes'!D$7:D$40,match(I172,'Kovats n-alkanes'!E$7:E$40,1))))</f>
        <v/>
      </c>
      <c r="K171" s="25"/>
      <c r="L171" s="50"/>
      <c r="M171" s="27"/>
    </row>
    <row r="172">
      <c r="D172" s="1"/>
      <c r="I172" s="51"/>
      <c r="J172" s="24" t="str">
        <f t="array" ref="J172">if(M172 = 1, iferror(index('Kovats n-alkanes'!B$7:B$40,match(I173,'Kovats n-alkanes'!C$7:C$40,1))),iferror(index('Kovats n-alkanes'!D$7:D$40,match(I173,'Kovats n-alkanes'!E$7:E$40,1))))</f>
        <v/>
      </c>
      <c r="K172" s="25"/>
      <c r="L172" s="50"/>
      <c r="M172" s="27"/>
    </row>
    <row r="173">
      <c r="D173" s="1"/>
      <c r="I173" s="51"/>
      <c r="J173" s="24" t="str">
        <f t="array" ref="J173">if(M173 = 1, iferror(index('Kovats n-alkanes'!B$7:B$40,match(I174,'Kovats n-alkanes'!C$7:C$40,1))),iferror(index('Kovats n-alkanes'!D$7:D$40,match(I174,'Kovats n-alkanes'!E$7:E$40,1))))</f>
        <v/>
      </c>
      <c r="K173" s="25"/>
      <c r="L173" s="50"/>
      <c r="M173" s="27"/>
    </row>
    <row r="174">
      <c r="D174" s="1"/>
      <c r="I174" s="51"/>
      <c r="J174" s="24" t="str">
        <f t="array" ref="J174">if(M174 = 1, iferror(index('Kovats n-alkanes'!B$7:B$40,match(I175,'Kovats n-alkanes'!C$7:C$40,1))),iferror(index('Kovats n-alkanes'!D$7:D$40,match(I175,'Kovats n-alkanes'!E$7:E$40,1))))</f>
        <v/>
      </c>
      <c r="K174" s="25"/>
      <c r="L174" s="50"/>
      <c r="M174" s="27"/>
    </row>
    <row r="175">
      <c r="D175" s="1"/>
      <c r="I175" s="51"/>
      <c r="J175" s="24" t="str">
        <f t="array" ref="J175">if(M175 = 1, iferror(index('Kovats n-alkanes'!B$7:B$40,match(I176,'Kovats n-alkanes'!C$7:C$40,1))),iferror(index('Kovats n-alkanes'!D$7:D$40,match(I176,'Kovats n-alkanes'!E$7:E$40,1))))</f>
        <v/>
      </c>
      <c r="K175" s="25"/>
      <c r="L175" s="50"/>
      <c r="M175" s="27"/>
    </row>
    <row r="176">
      <c r="D176" s="1"/>
      <c r="I176" s="51"/>
      <c r="J176" s="24" t="str">
        <f t="array" ref="J176">if(M176 = 1, iferror(index('Kovats n-alkanes'!B$7:B$40,match(I177,'Kovats n-alkanes'!C$7:C$40,1))),iferror(index('Kovats n-alkanes'!D$7:D$40,match(I177,'Kovats n-alkanes'!E$7:E$40,1))))</f>
        <v/>
      </c>
      <c r="K176" s="25"/>
      <c r="L176" s="50"/>
      <c r="M176" s="27"/>
    </row>
    <row r="177">
      <c r="D177" s="1"/>
      <c r="I177" s="51"/>
      <c r="J177" s="24" t="str">
        <f t="array" ref="J177">if(M177 = 1, iferror(index('Kovats n-alkanes'!B$7:B$40,match(I178,'Kovats n-alkanes'!C$7:C$40,1))),iferror(index('Kovats n-alkanes'!D$7:D$40,match(I178,'Kovats n-alkanes'!E$7:E$40,1))))</f>
        <v/>
      </c>
      <c r="K177" s="25"/>
      <c r="L177" s="50"/>
      <c r="M177" s="27"/>
    </row>
    <row r="178">
      <c r="D178" s="1"/>
      <c r="I178" s="51"/>
      <c r="J178" s="24" t="str">
        <f t="array" ref="J178">if(M178 = 1, iferror(index('Kovats n-alkanes'!B$7:B$40,match(I179,'Kovats n-alkanes'!C$7:C$40,1))),iferror(index('Kovats n-alkanes'!D$7:D$40,match(I179,'Kovats n-alkanes'!E$7:E$40,1))))</f>
        <v/>
      </c>
      <c r="K178" s="25"/>
      <c r="L178" s="50"/>
      <c r="M178" s="27"/>
    </row>
    <row r="179">
      <c r="D179" s="1"/>
      <c r="I179" s="51"/>
      <c r="J179" s="24" t="str">
        <f t="array" ref="J179">if(M179 = 1, iferror(index('Kovats n-alkanes'!B$7:B$40,match(I180,'Kovats n-alkanes'!C$7:C$40,1))),iferror(index('Kovats n-alkanes'!D$7:D$40,match(I180,'Kovats n-alkanes'!E$7:E$40,1))))</f>
        <v/>
      </c>
      <c r="K179" s="25"/>
      <c r="L179" s="50"/>
      <c r="M179" s="27"/>
    </row>
    <row r="180">
      <c r="D180" s="1"/>
      <c r="I180" s="51"/>
      <c r="J180" s="24" t="str">
        <f t="array" ref="J180">if(M180 = 1, iferror(index('Kovats n-alkanes'!B$7:B$40,match(I181,'Kovats n-alkanes'!C$7:C$40,1))),iferror(index('Kovats n-alkanes'!D$7:D$40,match(I181,'Kovats n-alkanes'!E$7:E$40,1))))</f>
        <v/>
      </c>
      <c r="K180" s="25"/>
      <c r="L180" s="50"/>
      <c r="M180" s="27"/>
    </row>
    <row r="181">
      <c r="D181" s="1"/>
      <c r="I181" s="51"/>
      <c r="J181" s="24" t="str">
        <f t="array" ref="J181">if(M181 = 1, iferror(index('Kovats n-alkanes'!B$7:B$40,match(I182,'Kovats n-alkanes'!C$7:C$40,1))),iferror(index('Kovats n-alkanes'!D$7:D$40,match(I182,'Kovats n-alkanes'!E$7:E$40,1))))</f>
        <v/>
      </c>
      <c r="K181" s="25"/>
      <c r="L181" s="50"/>
      <c r="M181" s="27"/>
    </row>
    <row r="182">
      <c r="D182" s="1"/>
      <c r="I182" s="51"/>
      <c r="J182" s="24" t="str">
        <f t="array" ref="J182">if(M182 = 1, iferror(index('Kovats n-alkanes'!B$7:B$40,match(I183,'Kovats n-alkanes'!C$7:C$40,1))),iferror(index('Kovats n-alkanes'!D$7:D$40,match(I183,'Kovats n-alkanes'!E$7:E$40,1))))</f>
        <v/>
      </c>
      <c r="K182" s="25"/>
      <c r="L182" s="50"/>
      <c r="M182" s="27"/>
    </row>
    <row r="183">
      <c r="D183" s="1"/>
      <c r="I183" s="51"/>
      <c r="J183" s="24" t="str">
        <f t="array" ref="J183">if(M183 = 1, iferror(index('Kovats n-alkanes'!B$7:B$40,match(I184,'Kovats n-alkanes'!C$7:C$40,1))),iferror(index('Kovats n-alkanes'!D$7:D$40,match(I184,'Kovats n-alkanes'!E$7:E$40,1))))</f>
        <v/>
      </c>
      <c r="K183" s="25"/>
      <c r="L183" s="50"/>
      <c r="M183" s="27"/>
    </row>
    <row r="184">
      <c r="D184" s="1"/>
      <c r="I184" s="51"/>
      <c r="J184" s="24" t="str">
        <f t="array" ref="J184">if(M184 = 1, iferror(index('Kovats n-alkanes'!B$7:B$40,match(I185,'Kovats n-alkanes'!C$7:C$40,1))),iferror(index('Kovats n-alkanes'!D$7:D$40,match(I185,'Kovats n-alkanes'!E$7:E$40,1))))</f>
        <v/>
      </c>
      <c r="K184" s="25"/>
      <c r="L184" s="50"/>
      <c r="M184" s="27"/>
    </row>
    <row r="185">
      <c r="D185" s="1"/>
      <c r="I185" s="51"/>
      <c r="J185" s="24" t="str">
        <f t="array" ref="J185">if(M185 = 1, iferror(index('Kovats n-alkanes'!B$7:B$40,match(I186,'Kovats n-alkanes'!C$7:C$40,1))),iferror(index('Kovats n-alkanes'!D$7:D$40,match(I186,'Kovats n-alkanes'!E$7:E$40,1))))</f>
        <v/>
      </c>
      <c r="K185" s="25"/>
      <c r="L185" s="50"/>
      <c r="M185" s="27"/>
    </row>
    <row r="186">
      <c r="D186" s="1"/>
      <c r="I186" s="51"/>
      <c r="J186" s="24" t="str">
        <f t="array" ref="J186">if(M186 = 1, iferror(index('Kovats n-alkanes'!B$7:B$40,match(I187,'Kovats n-alkanes'!C$7:C$40,1))),iferror(index('Kovats n-alkanes'!D$7:D$40,match(I187,'Kovats n-alkanes'!E$7:E$40,1))))</f>
        <v/>
      </c>
      <c r="K186" s="25"/>
      <c r="L186" s="50"/>
      <c r="M186" s="27"/>
    </row>
    <row r="187">
      <c r="D187" s="1"/>
      <c r="I187" s="51"/>
      <c r="J187" s="24" t="str">
        <f t="array" ref="J187">if(M187 = 1, iferror(index('Kovats n-alkanes'!B$7:B$40,match(I188,'Kovats n-alkanes'!C$7:C$40,1))),iferror(index('Kovats n-alkanes'!D$7:D$40,match(I188,'Kovats n-alkanes'!E$7:E$40,1))))</f>
        <v/>
      </c>
      <c r="K187" s="25"/>
      <c r="L187" s="50"/>
      <c r="M187" s="27"/>
    </row>
    <row r="188">
      <c r="D188" s="1"/>
      <c r="I188" s="51"/>
      <c r="J188" s="24" t="str">
        <f t="array" ref="J188">if(M188 = 1, iferror(index('Kovats n-alkanes'!B$7:B$40,match(I189,'Kovats n-alkanes'!C$7:C$40,1))),iferror(index('Kovats n-alkanes'!D$7:D$40,match(I189,'Kovats n-alkanes'!E$7:E$40,1))))</f>
        <v/>
      </c>
      <c r="K188" s="25"/>
      <c r="L188" s="50"/>
      <c r="M188" s="27"/>
    </row>
    <row r="189">
      <c r="D189" s="1"/>
      <c r="I189" s="51"/>
      <c r="J189" s="24" t="str">
        <f t="array" ref="J189">if(M189 = 1, iferror(index('Kovats n-alkanes'!B$7:B$40,match(I190,'Kovats n-alkanes'!C$7:C$40,1))),iferror(index('Kovats n-alkanes'!D$7:D$40,match(I190,'Kovats n-alkanes'!E$7:E$40,1))))</f>
        <v/>
      </c>
      <c r="K189" s="25"/>
      <c r="L189" s="50"/>
      <c r="M189" s="27"/>
    </row>
    <row r="190">
      <c r="D190" s="1"/>
      <c r="I190" s="51"/>
      <c r="J190" s="24" t="str">
        <f t="array" ref="J190">if(M190 = 1, iferror(index('Kovats n-alkanes'!B$7:B$40,match(I191,'Kovats n-alkanes'!C$7:C$40,1))),iferror(index('Kovats n-alkanes'!D$7:D$40,match(I191,'Kovats n-alkanes'!E$7:E$40,1))))</f>
        <v/>
      </c>
      <c r="K190" s="25"/>
      <c r="L190" s="50"/>
      <c r="M190" s="27"/>
    </row>
    <row r="191">
      <c r="D191" s="1"/>
      <c r="I191" s="51"/>
      <c r="J191" s="24" t="str">
        <f t="array" ref="J191">if(M191 = 1, iferror(index('Kovats n-alkanes'!B$7:B$40,match(I192,'Kovats n-alkanes'!C$7:C$40,1))),iferror(index('Kovats n-alkanes'!D$7:D$40,match(I192,'Kovats n-alkanes'!E$7:E$40,1))))</f>
        <v/>
      </c>
      <c r="K191" s="25"/>
      <c r="L191" s="50"/>
      <c r="M191" s="27"/>
    </row>
    <row r="192">
      <c r="D192" s="1"/>
      <c r="I192" s="51"/>
      <c r="J192" s="24" t="str">
        <f t="array" ref="J192">if(M192 = 1, iferror(index('Kovats n-alkanes'!B$7:B$40,match(I193,'Kovats n-alkanes'!C$7:C$40,1))),iferror(index('Kovats n-alkanes'!D$7:D$40,match(I193,'Kovats n-alkanes'!E$7:E$40,1))))</f>
        <v/>
      </c>
      <c r="K192" s="25"/>
      <c r="L192" s="50"/>
      <c r="M192" s="27"/>
    </row>
    <row r="193">
      <c r="D193" s="1"/>
      <c r="I193" s="51"/>
      <c r="J193" s="24" t="str">
        <f t="array" ref="J193">if(M193 = 1, iferror(index('Kovats n-alkanes'!B$7:B$40,match(I194,'Kovats n-alkanes'!C$7:C$40,1))),iferror(index('Kovats n-alkanes'!D$7:D$40,match(I194,'Kovats n-alkanes'!E$7:E$40,1))))</f>
        <v/>
      </c>
      <c r="K193" s="25"/>
      <c r="L193" s="50"/>
      <c r="M193" s="27"/>
    </row>
    <row r="194">
      <c r="D194" s="1"/>
      <c r="I194" s="51"/>
      <c r="J194" s="24" t="str">
        <f t="array" ref="J194">if(M194 = 1, iferror(index('Kovats n-alkanes'!B$7:B$40,match(I195,'Kovats n-alkanes'!C$7:C$40,1))),iferror(index('Kovats n-alkanes'!D$7:D$40,match(I195,'Kovats n-alkanes'!E$7:E$40,1))))</f>
        <v/>
      </c>
      <c r="K194" s="25"/>
      <c r="L194" s="50"/>
      <c r="M194" s="27"/>
    </row>
    <row r="195">
      <c r="D195" s="1"/>
      <c r="I195" s="51"/>
      <c r="J195" s="24" t="str">
        <f t="array" ref="J195">if(M195 = 1, iferror(index('Kovats n-alkanes'!B$7:B$40,match(I196,'Kovats n-alkanes'!C$7:C$40,1))),iferror(index('Kovats n-alkanes'!D$7:D$40,match(I196,'Kovats n-alkanes'!E$7:E$40,1))))</f>
        <v/>
      </c>
      <c r="K195" s="25"/>
      <c r="L195" s="50"/>
      <c r="M195" s="27"/>
    </row>
    <row r="196">
      <c r="D196" s="1"/>
      <c r="I196" s="51"/>
      <c r="J196" s="24" t="str">
        <f t="array" ref="J196">if(M196 = 1, iferror(index('Kovats n-alkanes'!B$7:B$40,match(I197,'Kovats n-alkanes'!C$7:C$40,1))),iferror(index('Kovats n-alkanes'!D$7:D$40,match(I197,'Kovats n-alkanes'!E$7:E$40,1))))</f>
        <v/>
      </c>
      <c r="K196" s="25"/>
      <c r="L196" s="50"/>
      <c r="M196" s="27"/>
    </row>
    <row r="197">
      <c r="D197" s="1"/>
      <c r="I197" s="51"/>
      <c r="J197" s="24" t="str">
        <f t="array" ref="J197">if(M197 = 1, iferror(index('Kovats n-alkanes'!B$7:B$40,match(I198,'Kovats n-alkanes'!C$7:C$40,1))),iferror(index('Kovats n-alkanes'!D$7:D$40,match(I198,'Kovats n-alkanes'!E$7:E$40,1))))</f>
        <v/>
      </c>
      <c r="K197" s="25"/>
      <c r="L197" s="50"/>
      <c r="M197" s="27"/>
    </row>
    <row r="198">
      <c r="D198" s="1"/>
      <c r="I198" s="51"/>
      <c r="J198" s="24" t="str">
        <f t="array" ref="J198">if(M198 = 1, iferror(index('Kovats n-alkanes'!B$7:B$40,match(I199,'Kovats n-alkanes'!C$7:C$40,1))),iferror(index('Kovats n-alkanes'!D$7:D$40,match(I199,'Kovats n-alkanes'!E$7:E$40,1))))</f>
        <v/>
      </c>
      <c r="K198" s="25"/>
      <c r="L198" s="50"/>
      <c r="M198" s="27"/>
    </row>
    <row r="199">
      <c r="D199" s="1"/>
      <c r="I199" s="51"/>
      <c r="J199" s="24" t="str">
        <f t="array" ref="J199">if(M199 = 1, iferror(index('Kovats n-alkanes'!B$7:B$40,match(I200,'Kovats n-alkanes'!C$7:C$40,1))),iferror(index('Kovats n-alkanes'!D$7:D$40,match(I200,'Kovats n-alkanes'!E$7:E$40,1))))</f>
        <v/>
      </c>
      <c r="K199" s="25"/>
      <c r="L199" s="50"/>
      <c r="M199" s="27"/>
    </row>
    <row r="200">
      <c r="D200" s="1"/>
      <c r="I200" s="51"/>
      <c r="J200" s="24" t="str">
        <f t="array" ref="J200">if(M200 = 1, iferror(index('Kovats n-alkanes'!B$7:B$40,match(I201,'Kovats n-alkanes'!C$7:C$40,1))),iferror(index('Kovats n-alkanes'!D$7:D$40,match(I201,'Kovats n-alkanes'!E$7:E$40,1))))</f>
        <v/>
      </c>
      <c r="K200" s="25"/>
      <c r="L200" s="50"/>
      <c r="M200" s="27"/>
    </row>
    <row r="201">
      <c r="D201" s="1"/>
      <c r="I201" s="51"/>
      <c r="J201" s="24" t="str">
        <f t="array" ref="J201">if(M201 = 1, iferror(index('Kovats n-alkanes'!B$7:B$40,match(I202,'Kovats n-alkanes'!C$7:C$40,1))),iferror(index('Kovats n-alkanes'!D$7:D$40,match(I202,'Kovats n-alkanes'!E$7:E$40,1))))</f>
        <v/>
      </c>
      <c r="K201" s="25"/>
      <c r="L201" s="50"/>
      <c r="M201" s="27"/>
    </row>
    <row r="202">
      <c r="D202" s="1"/>
      <c r="I202" s="51"/>
      <c r="J202" s="24" t="str">
        <f t="array" ref="J202">if(M202 = 1, iferror(index('Kovats n-alkanes'!B$7:B$40,match(I203,'Kovats n-alkanes'!C$7:C$40,1))),iferror(index('Kovats n-alkanes'!D$7:D$40,match(I203,'Kovats n-alkanes'!E$7:E$40,1))))</f>
        <v/>
      </c>
      <c r="K202" s="25"/>
      <c r="L202" s="50"/>
      <c r="M202" s="27"/>
    </row>
    <row r="203">
      <c r="D203" s="1"/>
      <c r="I203" s="51"/>
      <c r="J203" s="24" t="str">
        <f t="array" ref="J203">if(M203 = 1, iferror(index('Kovats n-alkanes'!B$7:B$40,match(I204,'Kovats n-alkanes'!C$7:C$40,1))),iferror(index('Kovats n-alkanes'!D$7:D$40,match(I204,'Kovats n-alkanes'!E$7:E$40,1))))</f>
        <v/>
      </c>
      <c r="K203" s="25"/>
      <c r="L203" s="50"/>
      <c r="M203" s="27"/>
    </row>
    <row r="204">
      <c r="D204" s="1"/>
      <c r="I204" s="51"/>
      <c r="J204" s="24" t="str">
        <f t="array" ref="J204">if(M204 = 1, iferror(index('Kovats n-alkanes'!B$7:B$40,match(I205,'Kovats n-alkanes'!C$7:C$40,1))),iferror(index('Kovats n-alkanes'!D$7:D$40,match(I205,'Kovats n-alkanes'!E$7:E$40,1))))</f>
        <v/>
      </c>
      <c r="K204" s="25"/>
      <c r="L204" s="50"/>
      <c r="M204" s="27"/>
    </row>
    <row r="205">
      <c r="D205" s="1"/>
      <c r="I205" s="51"/>
    </row>
    <row r="206">
      <c r="D206" s="1"/>
      <c r="I206" s="52"/>
    </row>
    <row r="207">
      <c r="D207" s="1"/>
      <c r="I207" s="52"/>
    </row>
    <row r="208">
      <c r="D208" s="1"/>
      <c r="I208" s="52"/>
    </row>
    <row r="209">
      <c r="D209" s="1"/>
      <c r="I209" s="52"/>
    </row>
    <row r="210">
      <c r="D210" s="1"/>
      <c r="I210" s="52"/>
    </row>
    <row r="211">
      <c r="D211" s="1"/>
      <c r="I211" s="52"/>
    </row>
    <row r="212">
      <c r="D212" s="1"/>
      <c r="I212" s="52"/>
    </row>
    <row r="213">
      <c r="D213" s="1"/>
      <c r="I213" s="52"/>
    </row>
    <row r="214">
      <c r="D214" s="1"/>
      <c r="I214" s="52"/>
    </row>
    <row r="215">
      <c r="D215" s="1"/>
      <c r="I215" s="2"/>
    </row>
    <row r="216">
      <c r="D216" s="1"/>
      <c r="I216" s="2"/>
    </row>
    <row r="217">
      <c r="D217" s="1"/>
      <c r="I217" s="2"/>
    </row>
    <row r="218">
      <c r="D218" s="1"/>
      <c r="I218" s="2"/>
    </row>
    <row r="219">
      <c r="D219" s="1"/>
      <c r="I219" s="2"/>
    </row>
    <row r="220">
      <c r="D220" s="1"/>
      <c r="I220" s="2"/>
    </row>
    <row r="221">
      <c r="D221" s="1"/>
      <c r="I221" s="2"/>
    </row>
    <row r="222">
      <c r="D222" s="1"/>
      <c r="I222" s="2"/>
    </row>
    <row r="223">
      <c r="D223" s="1"/>
      <c r="I223" s="2"/>
    </row>
    <row r="224">
      <c r="D224" s="1"/>
      <c r="I224" s="2"/>
    </row>
    <row r="225">
      <c r="D225" s="1"/>
      <c r="I225" s="2"/>
    </row>
    <row r="226">
      <c r="D226" s="1"/>
      <c r="I226" s="2"/>
    </row>
    <row r="227">
      <c r="D227" s="1"/>
      <c r="I227" s="2"/>
    </row>
    <row r="228">
      <c r="D228" s="1"/>
      <c r="I228" s="2"/>
    </row>
    <row r="229">
      <c r="D229" s="1"/>
      <c r="I229" s="2"/>
    </row>
    <row r="230">
      <c r="D230" s="1"/>
      <c r="I230" s="2"/>
    </row>
    <row r="231">
      <c r="D231" s="1"/>
      <c r="I231" s="2"/>
    </row>
    <row r="232">
      <c r="D232" s="1"/>
      <c r="I232" s="2"/>
    </row>
    <row r="233">
      <c r="D233" s="1"/>
      <c r="I233" s="2"/>
    </row>
    <row r="234">
      <c r="D234" s="1"/>
      <c r="I234" s="2"/>
    </row>
    <row r="235">
      <c r="D235" s="1"/>
      <c r="I235" s="2"/>
    </row>
    <row r="236">
      <c r="D236" s="1"/>
      <c r="I236" s="2"/>
    </row>
    <row r="237">
      <c r="D237" s="1"/>
      <c r="I237" s="2"/>
    </row>
    <row r="238">
      <c r="D238" s="1"/>
      <c r="I238" s="2"/>
    </row>
    <row r="239">
      <c r="D239" s="1"/>
      <c r="I239" s="2"/>
    </row>
    <row r="240">
      <c r="D240" s="1"/>
      <c r="I240" s="2"/>
    </row>
    <row r="241">
      <c r="D241" s="1"/>
      <c r="I241" s="2"/>
    </row>
    <row r="242">
      <c r="D242" s="1"/>
      <c r="I242" s="2"/>
    </row>
    <row r="243">
      <c r="D243" s="1"/>
      <c r="I243" s="2"/>
    </row>
    <row r="244">
      <c r="D244" s="1"/>
      <c r="I244" s="2"/>
    </row>
    <row r="245">
      <c r="D245" s="1"/>
      <c r="I245" s="2"/>
    </row>
    <row r="246">
      <c r="D246" s="1"/>
      <c r="I246" s="2"/>
    </row>
    <row r="247">
      <c r="D247" s="1"/>
      <c r="I247" s="2"/>
    </row>
    <row r="248">
      <c r="D248" s="1"/>
      <c r="I248" s="2"/>
    </row>
    <row r="249">
      <c r="D249" s="1"/>
      <c r="I249" s="2"/>
    </row>
    <row r="250">
      <c r="D250" s="1"/>
      <c r="I250" s="2"/>
    </row>
    <row r="251">
      <c r="D251" s="1"/>
      <c r="I251" s="2"/>
    </row>
    <row r="252">
      <c r="D252" s="1"/>
      <c r="I252" s="2"/>
    </row>
    <row r="253">
      <c r="D253" s="1"/>
      <c r="I253" s="2"/>
    </row>
    <row r="254">
      <c r="D254" s="1"/>
      <c r="I254" s="2"/>
    </row>
    <row r="255">
      <c r="D255" s="1"/>
      <c r="I255" s="2"/>
    </row>
    <row r="256">
      <c r="D256" s="1"/>
      <c r="I256" s="2"/>
    </row>
    <row r="257">
      <c r="D257" s="1"/>
      <c r="I257" s="2"/>
    </row>
    <row r="258">
      <c r="D258" s="1"/>
      <c r="I258" s="2"/>
    </row>
    <row r="259">
      <c r="D259" s="1"/>
      <c r="I259" s="2"/>
    </row>
    <row r="260">
      <c r="D260" s="1"/>
      <c r="I260" s="2"/>
    </row>
    <row r="261">
      <c r="D261" s="1"/>
      <c r="I261" s="2"/>
    </row>
    <row r="262">
      <c r="D262" s="1"/>
      <c r="I262" s="2"/>
    </row>
    <row r="263">
      <c r="D263" s="1"/>
      <c r="I263" s="2"/>
    </row>
    <row r="264">
      <c r="D264" s="1"/>
      <c r="I264" s="2"/>
    </row>
    <row r="265">
      <c r="D265" s="1"/>
      <c r="I265" s="2"/>
    </row>
    <row r="266">
      <c r="D266" s="1"/>
      <c r="I266" s="2"/>
    </row>
    <row r="267">
      <c r="D267" s="1"/>
      <c r="I267" s="2"/>
    </row>
    <row r="268">
      <c r="D268" s="1"/>
      <c r="I268" s="2"/>
    </row>
    <row r="269">
      <c r="D269" s="1"/>
      <c r="I269" s="2"/>
    </row>
    <row r="270">
      <c r="D270" s="1"/>
      <c r="I270" s="2"/>
    </row>
    <row r="271">
      <c r="D271" s="1"/>
      <c r="I271" s="2"/>
    </row>
    <row r="272">
      <c r="D272" s="1"/>
      <c r="I272" s="2"/>
    </row>
    <row r="273">
      <c r="D273" s="1"/>
      <c r="I273" s="2"/>
    </row>
    <row r="274">
      <c r="D274" s="1"/>
      <c r="I274" s="2"/>
    </row>
    <row r="275">
      <c r="D275" s="1"/>
      <c r="I275" s="2"/>
    </row>
    <row r="276">
      <c r="D276" s="1"/>
      <c r="I276" s="2"/>
    </row>
    <row r="277">
      <c r="D277" s="1"/>
      <c r="I277" s="2"/>
    </row>
    <row r="278">
      <c r="D278" s="1"/>
      <c r="I278" s="2"/>
    </row>
    <row r="279">
      <c r="D279" s="1"/>
      <c r="I279" s="2"/>
    </row>
    <row r="280">
      <c r="D280" s="1"/>
      <c r="I280" s="2"/>
    </row>
    <row r="281">
      <c r="D281" s="1"/>
      <c r="I281" s="2"/>
    </row>
    <row r="282">
      <c r="D282" s="1"/>
      <c r="I282" s="2"/>
    </row>
    <row r="283">
      <c r="D283" s="1"/>
      <c r="I283" s="2"/>
    </row>
    <row r="284">
      <c r="D284" s="1"/>
      <c r="I284" s="2"/>
    </row>
    <row r="285">
      <c r="D285" s="1"/>
      <c r="I285" s="2"/>
    </row>
    <row r="286">
      <c r="D286" s="1"/>
      <c r="I286" s="2"/>
    </row>
    <row r="287">
      <c r="D287" s="1"/>
      <c r="I287" s="2"/>
    </row>
    <row r="288">
      <c r="D288" s="1"/>
      <c r="I288" s="2"/>
    </row>
    <row r="289">
      <c r="D289" s="1"/>
      <c r="I289" s="2"/>
    </row>
    <row r="290">
      <c r="D290" s="1"/>
      <c r="I290" s="2"/>
    </row>
    <row r="291">
      <c r="D291" s="1"/>
      <c r="I291" s="2"/>
    </row>
    <row r="292">
      <c r="D292" s="1"/>
      <c r="I292" s="2"/>
    </row>
    <row r="293">
      <c r="D293" s="1"/>
      <c r="I293" s="2"/>
    </row>
    <row r="294">
      <c r="D294" s="1"/>
      <c r="I294" s="2"/>
    </row>
    <row r="295">
      <c r="D295" s="1"/>
      <c r="I295" s="2"/>
    </row>
    <row r="296">
      <c r="D296" s="1"/>
      <c r="I296" s="2"/>
    </row>
    <row r="297">
      <c r="D297" s="1"/>
      <c r="I297" s="2"/>
    </row>
    <row r="298">
      <c r="D298" s="1"/>
      <c r="I298" s="2"/>
    </row>
    <row r="299">
      <c r="D299" s="1"/>
      <c r="I299" s="2"/>
    </row>
    <row r="300">
      <c r="D300" s="1"/>
      <c r="I300" s="2"/>
    </row>
    <row r="301">
      <c r="D301" s="1"/>
      <c r="I301" s="2"/>
    </row>
    <row r="302">
      <c r="D302" s="1"/>
      <c r="I302" s="2"/>
    </row>
    <row r="303">
      <c r="D303" s="1"/>
      <c r="I303" s="2"/>
    </row>
    <row r="304">
      <c r="D304" s="1"/>
      <c r="I304" s="2"/>
    </row>
    <row r="305">
      <c r="D305" s="1"/>
      <c r="I305" s="2"/>
    </row>
    <row r="306">
      <c r="D306" s="1"/>
      <c r="I306" s="2"/>
    </row>
    <row r="307">
      <c r="D307" s="1"/>
      <c r="I307" s="2"/>
    </row>
    <row r="308">
      <c r="D308" s="1"/>
      <c r="I308" s="2"/>
    </row>
    <row r="309">
      <c r="D309" s="1"/>
      <c r="I309" s="2"/>
    </row>
    <row r="310">
      <c r="D310" s="1"/>
      <c r="I310" s="2"/>
    </row>
    <row r="311">
      <c r="D311" s="1"/>
      <c r="I311" s="2"/>
    </row>
    <row r="312">
      <c r="D312" s="1"/>
      <c r="I312" s="2"/>
    </row>
    <row r="313">
      <c r="D313" s="1"/>
      <c r="I313" s="2"/>
    </row>
    <row r="314">
      <c r="D314" s="1"/>
      <c r="I314" s="2"/>
    </row>
    <row r="315">
      <c r="D315" s="1"/>
      <c r="I315" s="2"/>
    </row>
    <row r="316">
      <c r="D316" s="1"/>
      <c r="I316" s="2"/>
    </row>
    <row r="317">
      <c r="D317" s="1"/>
      <c r="I317" s="2"/>
    </row>
    <row r="318">
      <c r="D318" s="1"/>
      <c r="I318" s="2"/>
    </row>
    <row r="319">
      <c r="D319" s="1"/>
      <c r="I319" s="2"/>
    </row>
    <row r="320">
      <c r="D320" s="1"/>
      <c r="I320" s="2"/>
    </row>
    <row r="321">
      <c r="D321" s="1"/>
      <c r="I321" s="2"/>
    </row>
    <row r="322">
      <c r="D322" s="1"/>
      <c r="I322" s="2"/>
    </row>
    <row r="323">
      <c r="D323" s="1"/>
      <c r="I323" s="2"/>
    </row>
    <row r="324">
      <c r="D324" s="1"/>
      <c r="I324" s="2"/>
    </row>
    <row r="325">
      <c r="D325" s="1"/>
      <c r="I325" s="2"/>
    </row>
    <row r="326">
      <c r="D326" s="1"/>
      <c r="I326" s="2"/>
    </row>
    <row r="327">
      <c r="D327" s="1"/>
      <c r="I327" s="2"/>
    </row>
    <row r="328">
      <c r="D328" s="1"/>
      <c r="I328" s="2"/>
    </row>
    <row r="329">
      <c r="D329" s="1"/>
      <c r="I329" s="2"/>
    </row>
    <row r="330">
      <c r="D330" s="1"/>
      <c r="I330" s="2"/>
    </row>
    <row r="331">
      <c r="D331" s="1"/>
      <c r="I331" s="2"/>
    </row>
    <row r="332">
      <c r="D332" s="1"/>
      <c r="I332" s="2"/>
    </row>
    <row r="333">
      <c r="D333" s="1"/>
      <c r="I333" s="2"/>
    </row>
    <row r="334">
      <c r="D334" s="1"/>
      <c r="I334" s="2"/>
    </row>
    <row r="335">
      <c r="D335" s="1"/>
      <c r="I335" s="2"/>
    </row>
    <row r="336">
      <c r="D336" s="1"/>
      <c r="I336" s="2"/>
    </row>
    <row r="337">
      <c r="D337" s="1"/>
      <c r="I337" s="2"/>
    </row>
    <row r="338">
      <c r="D338" s="1"/>
      <c r="I338" s="2"/>
    </row>
    <row r="339">
      <c r="D339" s="1"/>
      <c r="I339" s="2"/>
    </row>
    <row r="340">
      <c r="D340" s="1"/>
      <c r="I340" s="2"/>
    </row>
    <row r="341">
      <c r="D341" s="1"/>
      <c r="I341" s="2"/>
    </row>
    <row r="342">
      <c r="D342" s="1"/>
      <c r="I342" s="2"/>
    </row>
    <row r="343">
      <c r="D343" s="1"/>
      <c r="I343" s="2"/>
    </row>
    <row r="344">
      <c r="D344" s="1"/>
      <c r="I344" s="2"/>
    </row>
    <row r="345">
      <c r="D345" s="1"/>
      <c r="I345" s="2"/>
    </row>
    <row r="346">
      <c r="D346" s="1"/>
      <c r="I346" s="2"/>
    </row>
    <row r="347">
      <c r="D347" s="1"/>
      <c r="I347" s="2"/>
    </row>
    <row r="348">
      <c r="D348" s="1"/>
      <c r="I348" s="2"/>
    </row>
    <row r="349">
      <c r="D349" s="1"/>
      <c r="I349" s="2"/>
    </row>
    <row r="350">
      <c r="D350" s="1"/>
      <c r="I350" s="2"/>
    </row>
    <row r="351">
      <c r="D351" s="1"/>
      <c r="I351" s="2"/>
    </row>
    <row r="352">
      <c r="D352" s="1"/>
      <c r="I352" s="2"/>
    </row>
    <row r="353">
      <c r="D353" s="1"/>
      <c r="I353" s="2"/>
    </row>
    <row r="354">
      <c r="D354" s="1"/>
      <c r="I354" s="2"/>
    </row>
    <row r="355">
      <c r="D355" s="1"/>
      <c r="I355" s="2"/>
    </row>
    <row r="356">
      <c r="D356" s="1"/>
      <c r="I356" s="2"/>
    </row>
    <row r="357">
      <c r="D357" s="1"/>
      <c r="I357" s="2"/>
    </row>
    <row r="358">
      <c r="D358" s="1"/>
      <c r="I358" s="2"/>
    </row>
    <row r="359">
      <c r="D359" s="1"/>
      <c r="I359" s="2"/>
    </row>
    <row r="360">
      <c r="D360" s="1"/>
      <c r="I360" s="2"/>
    </row>
    <row r="361">
      <c r="D361" s="1"/>
      <c r="I361" s="2"/>
    </row>
    <row r="362">
      <c r="D362" s="1"/>
      <c r="I362" s="2"/>
    </row>
    <row r="363">
      <c r="D363" s="1"/>
      <c r="I363" s="2"/>
    </row>
    <row r="364">
      <c r="D364" s="1"/>
      <c r="I364" s="2"/>
    </row>
    <row r="365">
      <c r="D365" s="1"/>
      <c r="I365" s="2"/>
    </row>
    <row r="366">
      <c r="D366" s="1"/>
      <c r="I366" s="2"/>
    </row>
    <row r="367">
      <c r="D367" s="1"/>
      <c r="I367" s="2"/>
    </row>
    <row r="368">
      <c r="D368" s="1"/>
      <c r="I368" s="2"/>
    </row>
    <row r="369">
      <c r="D369" s="1"/>
      <c r="I369" s="2"/>
    </row>
    <row r="370">
      <c r="D370" s="1"/>
      <c r="I370" s="2"/>
    </row>
    <row r="371">
      <c r="D371" s="1"/>
      <c r="I371" s="2"/>
    </row>
    <row r="372">
      <c r="D372" s="1"/>
      <c r="I372" s="2"/>
    </row>
    <row r="373">
      <c r="D373" s="1"/>
      <c r="I373" s="2"/>
    </row>
    <row r="374">
      <c r="D374" s="1"/>
      <c r="I374" s="2"/>
    </row>
    <row r="375">
      <c r="D375" s="1"/>
      <c r="I375" s="2"/>
    </row>
    <row r="376">
      <c r="D376" s="1"/>
      <c r="I376" s="2"/>
    </row>
    <row r="377">
      <c r="D377" s="1"/>
      <c r="I377" s="2"/>
    </row>
    <row r="378">
      <c r="D378" s="1"/>
      <c r="I378" s="2"/>
    </row>
    <row r="379">
      <c r="D379" s="1"/>
      <c r="I379" s="2"/>
    </row>
    <row r="380">
      <c r="D380" s="1"/>
      <c r="I380" s="2"/>
    </row>
    <row r="381">
      <c r="D381" s="1"/>
      <c r="I381" s="2"/>
    </row>
    <row r="382">
      <c r="D382" s="1"/>
      <c r="I382" s="2"/>
    </row>
    <row r="383">
      <c r="D383" s="1"/>
      <c r="I383" s="2"/>
    </row>
    <row r="384">
      <c r="D384" s="1"/>
      <c r="I384" s="2"/>
    </row>
    <row r="385">
      <c r="D385" s="1"/>
      <c r="I385" s="2"/>
    </row>
    <row r="386">
      <c r="D386" s="1"/>
      <c r="I386" s="2"/>
    </row>
    <row r="387">
      <c r="D387" s="1"/>
      <c r="I387" s="2"/>
    </row>
    <row r="388">
      <c r="D388" s="1"/>
      <c r="I388" s="2"/>
    </row>
    <row r="389">
      <c r="D389" s="1"/>
      <c r="I389" s="2"/>
    </row>
    <row r="390">
      <c r="D390" s="1"/>
      <c r="I390" s="2"/>
    </row>
    <row r="391">
      <c r="D391" s="1"/>
      <c r="I391" s="2"/>
    </row>
    <row r="392">
      <c r="D392" s="1"/>
      <c r="I392" s="2"/>
    </row>
    <row r="393">
      <c r="D393" s="1"/>
      <c r="I393" s="2"/>
    </row>
    <row r="394">
      <c r="D394" s="1"/>
      <c r="I394" s="2"/>
    </row>
    <row r="395">
      <c r="D395" s="1"/>
      <c r="I395" s="2"/>
    </row>
    <row r="396">
      <c r="D396" s="1"/>
      <c r="I396" s="2"/>
    </row>
    <row r="397">
      <c r="D397" s="1"/>
      <c r="I397" s="2"/>
    </row>
    <row r="398">
      <c r="D398" s="1"/>
      <c r="I398" s="2"/>
    </row>
    <row r="399">
      <c r="D399" s="1"/>
      <c r="I399" s="2"/>
    </row>
    <row r="400">
      <c r="D400" s="1"/>
      <c r="I400" s="2"/>
    </row>
    <row r="401">
      <c r="D401" s="1"/>
      <c r="I401" s="2"/>
    </row>
    <row r="402">
      <c r="D402" s="1"/>
      <c r="I402" s="2"/>
    </row>
    <row r="403">
      <c r="D403" s="1"/>
      <c r="I403" s="2"/>
    </row>
    <row r="404">
      <c r="D404" s="1"/>
      <c r="I404" s="2"/>
    </row>
    <row r="405">
      <c r="D405" s="1"/>
      <c r="I405" s="2"/>
    </row>
    <row r="406">
      <c r="D406" s="1"/>
      <c r="I406" s="2"/>
    </row>
    <row r="407">
      <c r="D407" s="1"/>
      <c r="I407" s="2"/>
    </row>
    <row r="408">
      <c r="D408" s="1"/>
      <c r="I408" s="2"/>
    </row>
    <row r="409">
      <c r="D409" s="1"/>
      <c r="I409" s="2"/>
    </row>
    <row r="410">
      <c r="D410" s="1"/>
      <c r="I410" s="2"/>
    </row>
    <row r="411">
      <c r="D411" s="1"/>
      <c r="I411" s="2"/>
    </row>
    <row r="412">
      <c r="D412" s="1"/>
      <c r="I412" s="2"/>
    </row>
    <row r="413">
      <c r="D413" s="1"/>
      <c r="I413" s="2"/>
    </row>
    <row r="414">
      <c r="D414" s="1"/>
      <c r="I414" s="2"/>
    </row>
    <row r="415">
      <c r="D415" s="1"/>
      <c r="I415" s="2"/>
    </row>
    <row r="416">
      <c r="D416" s="1"/>
      <c r="I416" s="2"/>
    </row>
    <row r="417">
      <c r="D417" s="1"/>
      <c r="I417" s="2"/>
    </row>
    <row r="418">
      <c r="D418" s="1"/>
      <c r="I418" s="2"/>
    </row>
    <row r="419">
      <c r="D419" s="1"/>
      <c r="I419" s="2"/>
    </row>
    <row r="420">
      <c r="D420" s="1"/>
      <c r="I420" s="2"/>
    </row>
    <row r="421">
      <c r="D421" s="1"/>
      <c r="I421" s="2"/>
    </row>
    <row r="422">
      <c r="D422" s="1"/>
      <c r="I422" s="2"/>
    </row>
    <row r="423">
      <c r="D423" s="1"/>
      <c r="I423" s="2"/>
    </row>
    <row r="424">
      <c r="D424" s="1"/>
      <c r="I424" s="2"/>
    </row>
    <row r="425">
      <c r="D425" s="1"/>
      <c r="I425" s="2"/>
    </row>
    <row r="426">
      <c r="D426" s="1"/>
      <c r="I426" s="2"/>
    </row>
    <row r="427">
      <c r="D427" s="1"/>
      <c r="I427" s="2"/>
    </row>
    <row r="428">
      <c r="D428" s="1"/>
      <c r="I428" s="2"/>
    </row>
    <row r="429">
      <c r="D429" s="1"/>
      <c r="I429" s="2"/>
    </row>
    <row r="430">
      <c r="D430" s="1"/>
      <c r="I430" s="2"/>
    </row>
    <row r="431">
      <c r="D431" s="1"/>
      <c r="I431" s="2"/>
    </row>
    <row r="432">
      <c r="D432" s="1"/>
      <c r="I432" s="2"/>
    </row>
    <row r="433">
      <c r="D433" s="1"/>
      <c r="I433" s="2"/>
    </row>
    <row r="434">
      <c r="D434" s="1"/>
      <c r="I434" s="2"/>
    </row>
    <row r="435">
      <c r="D435" s="1"/>
      <c r="I435" s="2"/>
    </row>
    <row r="436">
      <c r="D436" s="1"/>
      <c r="I436" s="2"/>
    </row>
    <row r="437">
      <c r="D437" s="1"/>
      <c r="I437" s="2"/>
    </row>
    <row r="438">
      <c r="D438" s="1"/>
      <c r="I438" s="2"/>
    </row>
    <row r="439">
      <c r="D439" s="1"/>
      <c r="I439" s="2"/>
    </row>
    <row r="440">
      <c r="D440" s="1"/>
      <c r="I440" s="2"/>
    </row>
    <row r="441">
      <c r="D441" s="1"/>
      <c r="I441" s="2"/>
    </row>
    <row r="442">
      <c r="D442" s="1"/>
      <c r="I442" s="2"/>
    </row>
    <row r="443">
      <c r="D443" s="1"/>
      <c r="I443" s="2"/>
    </row>
    <row r="444">
      <c r="D444" s="1"/>
      <c r="I444" s="2"/>
    </row>
    <row r="445">
      <c r="D445" s="1"/>
      <c r="I445" s="2"/>
    </row>
    <row r="446">
      <c r="D446" s="1"/>
      <c r="I446" s="2"/>
    </row>
    <row r="447">
      <c r="D447" s="1"/>
      <c r="I447" s="2"/>
    </row>
    <row r="448">
      <c r="D448" s="1"/>
      <c r="I448" s="2"/>
    </row>
    <row r="449">
      <c r="D449" s="1"/>
      <c r="I449" s="2"/>
    </row>
    <row r="450">
      <c r="D450" s="1"/>
      <c r="I450" s="2"/>
    </row>
    <row r="451">
      <c r="D451" s="1"/>
      <c r="I451" s="2"/>
    </row>
    <row r="452">
      <c r="D452" s="1"/>
      <c r="I452" s="2"/>
    </row>
    <row r="453">
      <c r="D453" s="1"/>
      <c r="I453" s="2"/>
    </row>
    <row r="454">
      <c r="D454" s="1"/>
      <c r="I454" s="2"/>
    </row>
    <row r="455">
      <c r="D455" s="1"/>
      <c r="I455" s="2"/>
    </row>
    <row r="456">
      <c r="D456" s="1"/>
      <c r="I456" s="2"/>
    </row>
    <row r="457">
      <c r="D457" s="1"/>
      <c r="I457" s="2"/>
    </row>
    <row r="458">
      <c r="D458" s="1"/>
      <c r="I458" s="2"/>
    </row>
    <row r="459">
      <c r="D459" s="1"/>
      <c r="I459" s="2"/>
    </row>
    <row r="460">
      <c r="D460" s="1"/>
      <c r="I460" s="2"/>
    </row>
    <row r="461">
      <c r="D461" s="1"/>
      <c r="I461" s="2"/>
    </row>
    <row r="462">
      <c r="D462" s="1"/>
      <c r="I462" s="2"/>
    </row>
    <row r="463">
      <c r="D463" s="1"/>
      <c r="I463" s="2"/>
    </row>
    <row r="464">
      <c r="D464" s="1"/>
      <c r="I464" s="2"/>
    </row>
    <row r="465">
      <c r="D465" s="1"/>
      <c r="I465" s="2"/>
    </row>
    <row r="466">
      <c r="D466" s="1"/>
      <c r="I466" s="2"/>
    </row>
    <row r="467">
      <c r="D467" s="1"/>
      <c r="I467" s="2"/>
    </row>
    <row r="468">
      <c r="D468" s="1"/>
      <c r="I468" s="2"/>
    </row>
    <row r="469">
      <c r="D469" s="1"/>
      <c r="I469" s="2"/>
    </row>
    <row r="470">
      <c r="D470" s="1"/>
      <c r="I470" s="2"/>
    </row>
    <row r="471">
      <c r="D471" s="1"/>
      <c r="I471" s="2"/>
    </row>
    <row r="472">
      <c r="D472" s="1"/>
      <c r="I472" s="2"/>
    </row>
    <row r="473">
      <c r="D473" s="1"/>
      <c r="I473" s="2"/>
    </row>
    <row r="474">
      <c r="D474" s="1"/>
      <c r="I474" s="2"/>
    </row>
    <row r="475">
      <c r="D475" s="1"/>
      <c r="I475" s="2"/>
    </row>
    <row r="476">
      <c r="D476" s="1"/>
      <c r="I476" s="2"/>
    </row>
    <row r="477">
      <c r="D477" s="1"/>
      <c r="I477" s="2"/>
    </row>
    <row r="478">
      <c r="D478" s="1"/>
      <c r="I478" s="2"/>
    </row>
    <row r="479">
      <c r="D479" s="1"/>
      <c r="I479" s="2"/>
    </row>
    <row r="480">
      <c r="D480" s="1"/>
      <c r="I480" s="2"/>
    </row>
    <row r="481">
      <c r="D481" s="1"/>
      <c r="I481" s="2"/>
    </row>
    <row r="482">
      <c r="D482" s="1"/>
      <c r="I482" s="2"/>
    </row>
    <row r="483">
      <c r="D483" s="1"/>
      <c r="I483" s="2"/>
    </row>
    <row r="484">
      <c r="D484" s="1"/>
      <c r="I484" s="2"/>
    </row>
    <row r="485">
      <c r="D485" s="1"/>
      <c r="I485" s="2"/>
    </row>
    <row r="486">
      <c r="D486" s="1"/>
      <c r="I486" s="2"/>
    </row>
    <row r="487">
      <c r="D487" s="1"/>
      <c r="I487" s="2"/>
    </row>
    <row r="488">
      <c r="D488" s="1"/>
      <c r="I488" s="2"/>
    </row>
    <row r="489">
      <c r="D489" s="1"/>
      <c r="I489" s="2"/>
    </row>
    <row r="490">
      <c r="D490" s="1"/>
      <c r="I490" s="2"/>
    </row>
    <row r="491">
      <c r="D491" s="1"/>
      <c r="I491" s="2"/>
    </row>
    <row r="492">
      <c r="D492" s="1"/>
      <c r="I492" s="2"/>
    </row>
    <row r="493">
      <c r="D493" s="1"/>
      <c r="I493" s="2"/>
    </row>
    <row r="494">
      <c r="D494" s="1"/>
      <c r="I494" s="2"/>
    </row>
    <row r="495">
      <c r="D495" s="1"/>
      <c r="I495" s="2"/>
    </row>
    <row r="496">
      <c r="D496" s="1"/>
      <c r="I496" s="2"/>
    </row>
    <row r="497">
      <c r="D497" s="1"/>
      <c r="I497" s="2"/>
    </row>
    <row r="498">
      <c r="D498" s="1"/>
      <c r="I498" s="2"/>
    </row>
    <row r="499">
      <c r="D499" s="1"/>
      <c r="I499" s="2"/>
    </row>
    <row r="500">
      <c r="D500" s="1"/>
      <c r="I500" s="2"/>
    </row>
    <row r="501">
      <c r="D501" s="1"/>
      <c r="I501" s="2"/>
    </row>
    <row r="502">
      <c r="D502" s="1"/>
      <c r="I502" s="2"/>
    </row>
    <row r="503">
      <c r="D503" s="1"/>
      <c r="I503" s="2"/>
    </row>
    <row r="504">
      <c r="D504" s="1"/>
      <c r="I504" s="2"/>
    </row>
    <row r="505">
      <c r="D505" s="1"/>
      <c r="I505" s="2"/>
    </row>
    <row r="506">
      <c r="D506" s="1"/>
      <c r="I506" s="2"/>
    </row>
    <row r="507">
      <c r="D507" s="1"/>
      <c r="I507" s="2"/>
    </row>
    <row r="508">
      <c r="D508" s="1"/>
      <c r="I508" s="2"/>
    </row>
    <row r="509">
      <c r="D509" s="1"/>
      <c r="I509" s="2"/>
    </row>
    <row r="510">
      <c r="D510" s="1"/>
      <c r="I510" s="2"/>
    </row>
    <row r="511">
      <c r="D511" s="1"/>
      <c r="I511" s="2"/>
    </row>
    <row r="512">
      <c r="D512" s="1"/>
      <c r="I512" s="2"/>
    </row>
    <row r="513">
      <c r="D513" s="1"/>
      <c r="I513" s="2"/>
    </row>
    <row r="514">
      <c r="D514" s="1"/>
      <c r="I514" s="2"/>
    </row>
    <row r="515">
      <c r="D515" s="1"/>
      <c r="I515" s="2"/>
    </row>
    <row r="516">
      <c r="D516" s="1"/>
      <c r="I516" s="2"/>
    </row>
    <row r="517">
      <c r="D517" s="1"/>
      <c r="I517" s="2"/>
    </row>
    <row r="518">
      <c r="D518" s="1"/>
      <c r="I518" s="2"/>
    </row>
    <row r="519">
      <c r="D519" s="1"/>
      <c r="I519" s="2"/>
    </row>
    <row r="520">
      <c r="D520" s="1"/>
      <c r="I520" s="2"/>
    </row>
    <row r="521">
      <c r="D521" s="1"/>
      <c r="I521" s="2"/>
    </row>
    <row r="522">
      <c r="D522" s="1"/>
      <c r="I522" s="2"/>
    </row>
    <row r="523">
      <c r="D523" s="1"/>
      <c r="I523" s="2"/>
    </row>
    <row r="524">
      <c r="D524" s="1"/>
      <c r="I524" s="2"/>
    </row>
    <row r="525">
      <c r="D525" s="1"/>
      <c r="I525" s="2"/>
    </row>
    <row r="526">
      <c r="D526" s="1"/>
      <c r="I526" s="2"/>
    </row>
    <row r="527">
      <c r="D527" s="1"/>
      <c r="I527" s="2"/>
    </row>
    <row r="528">
      <c r="D528" s="1"/>
      <c r="I528" s="2"/>
    </row>
    <row r="529">
      <c r="D529" s="1"/>
      <c r="I529" s="2"/>
    </row>
    <row r="530">
      <c r="D530" s="1"/>
      <c r="I530" s="2"/>
    </row>
    <row r="531">
      <c r="D531" s="1"/>
      <c r="I531" s="2"/>
    </row>
    <row r="532">
      <c r="D532" s="1"/>
      <c r="I532" s="2"/>
    </row>
    <row r="533">
      <c r="D533" s="1"/>
      <c r="I533" s="2"/>
    </row>
    <row r="534">
      <c r="D534" s="1"/>
      <c r="I534" s="2"/>
    </row>
    <row r="535">
      <c r="D535" s="1"/>
      <c r="I535" s="2"/>
    </row>
    <row r="536">
      <c r="D536" s="1"/>
      <c r="I536" s="2"/>
    </row>
    <row r="537">
      <c r="D537" s="1"/>
      <c r="I537" s="2"/>
    </row>
    <row r="538">
      <c r="D538" s="1"/>
      <c r="I538" s="2"/>
    </row>
    <row r="539">
      <c r="D539" s="1"/>
      <c r="I539" s="2"/>
    </row>
    <row r="540">
      <c r="D540" s="1"/>
      <c r="I540" s="2"/>
    </row>
    <row r="541">
      <c r="D541" s="1"/>
      <c r="I541" s="2"/>
    </row>
    <row r="542">
      <c r="D542" s="1"/>
      <c r="I542" s="2"/>
    </row>
    <row r="543">
      <c r="D543" s="1"/>
      <c r="I543" s="2"/>
    </row>
    <row r="544">
      <c r="D544" s="1"/>
      <c r="I544" s="2"/>
    </row>
    <row r="545">
      <c r="D545" s="1"/>
      <c r="I545" s="2"/>
    </row>
    <row r="546">
      <c r="D546" s="1"/>
      <c r="I546" s="2"/>
    </row>
    <row r="547">
      <c r="D547" s="1"/>
      <c r="I547" s="2"/>
    </row>
    <row r="548">
      <c r="D548" s="1"/>
      <c r="I548" s="2"/>
    </row>
    <row r="549">
      <c r="D549" s="1"/>
      <c r="I549" s="2"/>
    </row>
    <row r="550">
      <c r="D550" s="1"/>
      <c r="I550" s="2"/>
    </row>
    <row r="551">
      <c r="D551" s="1"/>
      <c r="I551" s="2"/>
    </row>
    <row r="552">
      <c r="D552" s="1"/>
      <c r="I552" s="2"/>
    </row>
    <row r="553">
      <c r="D553" s="1"/>
      <c r="I553" s="2"/>
    </row>
    <row r="554">
      <c r="D554" s="1"/>
      <c r="I554" s="2"/>
    </row>
    <row r="555">
      <c r="D555" s="1"/>
      <c r="I555" s="2"/>
    </row>
    <row r="556">
      <c r="D556" s="1"/>
      <c r="I556" s="2"/>
    </row>
    <row r="557">
      <c r="D557" s="1"/>
      <c r="I557" s="2"/>
    </row>
    <row r="558">
      <c r="D558" s="1"/>
      <c r="I558" s="2"/>
    </row>
    <row r="559">
      <c r="D559" s="1"/>
      <c r="I559" s="2"/>
    </row>
    <row r="560">
      <c r="D560" s="1"/>
      <c r="I560" s="2"/>
    </row>
    <row r="561">
      <c r="D561" s="1"/>
      <c r="I561" s="2"/>
    </row>
    <row r="562">
      <c r="D562" s="1"/>
      <c r="I562" s="2"/>
    </row>
    <row r="563">
      <c r="D563" s="1"/>
      <c r="I563" s="2"/>
    </row>
    <row r="564">
      <c r="D564" s="1"/>
      <c r="I564" s="2"/>
    </row>
    <row r="565">
      <c r="D565" s="1"/>
      <c r="I565" s="2"/>
    </row>
    <row r="566">
      <c r="D566" s="1"/>
      <c r="I566" s="2"/>
    </row>
    <row r="567">
      <c r="D567" s="1"/>
      <c r="I567" s="2"/>
    </row>
    <row r="568">
      <c r="D568" s="1"/>
      <c r="I568" s="2"/>
    </row>
    <row r="569">
      <c r="D569" s="1"/>
      <c r="I569" s="2"/>
    </row>
    <row r="570">
      <c r="D570" s="1"/>
      <c r="I570" s="2"/>
    </row>
    <row r="571">
      <c r="D571" s="1"/>
      <c r="I571" s="2"/>
    </row>
    <row r="572">
      <c r="D572" s="1"/>
      <c r="I572" s="2"/>
    </row>
    <row r="573">
      <c r="D573" s="1"/>
      <c r="I573" s="2"/>
    </row>
    <row r="574">
      <c r="D574" s="1"/>
      <c r="I574" s="2"/>
    </row>
    <row r="575">
      <c r="D575" s="1"/>
      <c r="I575" s="2"/>
    </row>
    <row r="576">
      <c r="D576" s="1"/>
      <c r="I576" s="2"/>
    </row>
    <row r="577">
      <c r="D577" s="1"/>
      <c r="I577" s="2"/>
    </row>
    <row r="578">
      <c r="D578" s="1"/>
      <c r="I578" s="2"/>
    </row>
    <row r="579">
      <c r="D579" s="1"/>
      <c r="I579" s="2"/>
    </row>
    <row r="580">
      <c r="D580" s="1"/>
      <c r="I580" s="2"/>
    </row>
    <row r="581">
      <c r="D581" s="1"/>
      <c r="I581" s="2"/>
    </row>
    <row r="582">
      <c r="D582" s="1"/>
      <c r="I582" s="2"/>
    </row>
    <row r="583">
      <c r="D583" s="1"/>
      <c r="I583" s="2"/>
    </row>
    <row r="584">
      <c r="D584" s="1"/>
      <c r="I584" s="2"/>
    </row>
    <row r="585">
      <c r="D585" s="1"/>
      <c r="I585" s="2"/>
    </row>
    <row r="586">
      <c r="D586" s="1"/>
      <c r="I586" s="2"/>
    </row>
    <row r="587">
      <c r="D587" s="1"/>
      <c r="I587" s="2"/>
    </row>
    <row r="588">
      <c r="D588" s="1"/>
      <c r="I588" s="2"/>
    </row>
    <row r="589">
      <c r="D589" s="1"/>
      <c r="I589" s="2"/>
    </row>
    <row r="590">
      <c r="D590" s="1"/>
      <c r="I590" s="2"/>
    </row>
    <row r="591">
      <c r="D591" s="1"/>
      <c r="I591" s="2"/>
    </row>
    <row r="592">
      <c r="D592" s="1"/>
      <c r="I592" s="2"/>
    </row>
    <row r="593">
      <c r="D593" s="1"/>
      <c r="I593" s="2"/>
    </row>
    <row r="594">
      <c r="D594" s="1"/>
      <c r="I594" s="2"/>
    </row>
    <row r="595">
      <c r="D595" s="1"/>
      <c r="I595" s="2"/>
    </row>
    <row r="596">
      <c r="D596" s="1"/>
      <c r="I596" s="2"/>
    </row>
    <row r="597">
      <c r="D597" s="1"/>
      <c r="I597" s="2"/>
    </row>
    <row r="598">
      <c r="D598" s="1"/>
      <c r="I598" s="2"/>
    </row>
    <row r="599">
      <c r="D599" s="1"/>
      <c r="I599" s="2"/>
    </row>
    <row r="600">
      <c r="D600" s="1"/>
      <c r="I600" s="2"/>
    </row>
    <row r="601">
      <c r="D601" s="1"/>
      <c r="I601" s="2"/>
    </row>
    <row r="602">
      <c r="D602" s="1"/>
      <c r="I602" s="2"/>
    </row>
    <row r="603">
      <c r="D603" s="1"/>
      <c r="I603" s="2"/>
    </row>
    <row r="604">
      <c r="D604" s="1"/>
      <c r="I604" s="2"/>
    </row>
    <row r="605">
      <c r="D605" s="1"/>
      <c r="I605" s="2"/>
    </row>
    <row r="606">
      <c r="D606" s="1"/>
      <c r="I606" s="2"/>
    </row>
    <row r="607">
      <c r="D607" s="1"/>
      <c r="I607" s="2"/>
    </row>
    <row r="608">
      <c r="D608" s="1"/>
      <c r="I608" s="2"/>
    </row>
    <row r="609">
      <c r="D609" s="1"/>
      <c r="I609" s="2"/>
    </row>
    <row r="610">
      <c r="D610" s="1"/>
      <c r="I610" s="2"/>
    </row>
    <row r="611">
      <c r="D611" s="1"/>
      <c r="I611" s="2"/>
    </row>
    <row r="612">
      <c r="D612" s="1"/>
      <c r="I612" s="2"/>
    </row>
    <row r="613">
      <c r="D613" s="1"/>
      <c r="I613" s="2"/>
    </row>
    <row r="614">
      <c r="D614" s="1"/>
      <c r="I614" s="2"/>
    </row>
    <row r="615">
      <c r="D615" s="1"/>
      <c r="I615" s="2"/>
    </row>
    <row r="616">
      <c r="D616" s="1"/>
      <c r="I616" s="2"/>
    </row>
    <row r="617">
      <c r="D617" s="1"/>
      <c r="I617" s="2"/>
    </row>
    <row r="618">
      <c r="D618" s="1"/>
      <c r="I618" s="2"/>
    </row>
    <row r="619">
      <c r="D619" s="1"/>
      <c r="I619" s="2"/>
    </row>
    <row r="620">
      <c r="D620" s="1"/>
      <c r="I620" s="2"/>
    </row>
    <row r="621">
      <c r="D621" s="1"/>
      <c r="I621" s="2"/>
    </row>
    <row r="622">
      <c r="D622" s="1"/>
      <c r="I622" s="2"/>
    </row>
    <row r="623">
      <c r="D623" s="1"/>
      <c r="I623" s="2"/>
    </row>
    <row r="624">
      <c r="D624" s="1"/>
      <c r="I624" s="2"/>
    </row>
    <row r="625">
      <c r="D625" s="1"/>
      <c r="I625" s="2"/>
    </row>
    <row r="626">
      <c r="D626" s="1"/>
      <c r="I626" s="2"/>
    </row>
    <row r="627">
      <c r="D627" s="1"/>
      <c r="I627" s="2"/>
    </row>
    <row r="628">
      <c r="D628" s="1"/>
      <c r="I628" s="2"/>
    </row>
    <row r="629">
      <c r="D629" s="1"/>
      <c r="I629" s="2"/>
    </row>
    <row r="630">
      <c r="D630" s="1"/>
      <c r="I630" s="2"/>
    </row>
    <row r="631">
      <c r="D631" s="1"/>
      <c r="I631" s="2"/>
    </row>
    <row r="632">
      <c r="D632" s="1"/>
      <c r="I632" s="2"/>
    </row>
    <row r="633">
      <c r="D633" s="1"/>
      <c r="I633" s="2"/>
    </row>
    <row r="634">
      <c r="D634" s="1"/>
      <c r="I634" s="2"/>
    </row>
    <row r="635">
      <c r="D635" s="1"/>
      <c r="I635" s="2"/>
    </row>
    <row r="636">
      <c r="D636" s="1"/>
      <c r="I636" s="2"/>
    </row>
    <row r="637">
      <c r="D637" s="1"/>
      <c r="I637" s="2"/>
    </row>
    <row r="638">
      <c r="D638" s="1"/>
      <c r="I638" s="2"/>
    </row>
    <row r="639">
      <c r="D639" s="1"/>
      <c r="I639" s="2"/>
    </row>
    <row r="640">
      <c r="D640" s="1"/>
      <c r="I640" s="2"/>
    </row>
    <row r="641">
      <c r="D641" s="1"/>
      <c r="I641" s="2"/>
    </row>
    <row r="642">
      <c r="D642" s="1"/>
      <c r="I642" s="2"/>
    </row>
    <row r="643">
      <c r="D643" s="1"/>
      <c r="I643" s="2"/>
    </row>
    <row r="644">
      <c r="D644" s="1"/>
      <c r="I644" s="2"/>
    </row>
    <row r="645">
      <c r="D645" s="1"/>
      <c r="I645" s="2"/>
    </row>
    <row r="646">
      <c r="D646" s="1"/>
      <c r="I646" s="2"/>
    </row>
    <row r="647">
      <c r="D647" s="1"/>
      <c r="I647" s="2"/>
    </row>
    <row r="648">
      <c r="D648" s="1"/>
      <c r="I648" s="2"/>
    </row>
    <row r="649">
      <c r="D649" s="1"/>
      <c r="I649" s="2"/>
    </row>
    <row r="650">
      <c r="D650" s="1"/>
      <c r="I650" s="2"/>
    </row>
    <row r="651">
      <c r="D651" s="1"/>
      <c r="I651" s="2"/>
    </row>
    <row r="652">
      <c r="D652" s="1"/>
      <c r="I652" s="2"/>
    </row>
    <row r="653">
      <c r="D653" s="1"/>
      <c r="I653" s="2"/>
    </row>
    <row r="654">
      <c r="D654" s="1"/>
      <c r="I654" s="2"/>
    </row>
    <row r="655">
      <c r="D655" s="1"/>
      <c r="I655" s="2"/>
    </row>
    <row r="656">
      <c r="D656" s="1"/>
      <c r="I656" s="2"/>
    </row>
    <row r="657">
      <c r="D657" s="1"/>
      <c r="I657" s="2"/>
    </row>
    <row r="658">
      <c r="D658" s="1"/>
      <c r="I658" s="2"/>
    </row>
    <row r="659">
      <c r="D659" s="1"/>
      <c r="I659" s="2"/>
    </row>
    <row r="660">
      <c r="D660" s="1"/>
      <c r="I660" s="2"/>
    </row>
    <row r="661">
      <c r="D661" s="1"/>
      <c r="I661" s="2"/>
    </row>
    <row r="662">
      <c r="D662" s="1"/>
      <c r="I662" s="2"/>
    </row>
    <row r="663">
      <c r="D663" s="1"/>
      <c r="I663" s="2"/>
    </row>
    <row r="664">
      <c r="D664" s="1"/>
      <c r="I664" s="2"/>
    </row>
    <row r="665">
      <c r="D665" s="1"/>
      <c r="I665" s="2"/>
    </row>
    <row r="666">
      <c r="D666" s="1"/>
      <c r="I666" s="2"/>
    </row>
    <row r="667">
      <c r="D667" s="1"/>
      <c r="I667" s="2"/>
    </row>
    <row r="668">
      <c r="D668" s="1"/>
      <c r="I668" s="2"/>
    </row>
    <row r="669">
      <c r="D669" s="1"/>
      <c r="I669" s="2"/>
    </row>
    <row r="670">
      <c r="D670" s="1"/>
      <c r="I670" s="2"/>
    </row>
    <row r="671">
      <c r="D671" s="1"/>
      <c r="I671" s="2"/>
    </row>
    <row r="672">
      <c r="D672" s="1"/>
      <c r="I672" s="2"/>
    </row>
    <row r="673">
      <c r="D673" s="1"/>
      <c r="I673" s="2"/>
    </row>
    <row r="674">
      <c r="D674" s="1"/>
      <c r="I674" s="2"/>
    </row>
    <row r="675">
      <c r="D675" s="1"/>
      <c r="I675" s="2"/>
    </row>
    <row r="676">
      <c r="D676" s="1"/>
      <c r="I676" s="2"/>
    </row>
    <row r="677">
      <c r="D677" s="1"/>
      <c r="I677" s="2"/>
    </row>
    <row r="678">
      <c r="D678" s="1"/>
      <c r="I678" s="2"/>
    </row>
    <row r="679">
      <c r="D679" s="1"/>
      <c r="I679" s="2"/>
    </row>
    <row r="680">
      <c r="D680" s="1"/>
      <c r="I680" s="2"/>
    </row>
    <row r="681">
      <c r="D681" s="1"/>
      <c r="I681" s="2"/>
    </row>
    <row r="682">
      <c r="D682" s="1"/>
      <c r="I682" s="2"/>
    </row>
    <row r="683">
      <c r="D683" s="1"/>
      <c r="I683" s="2"/>
    </row>
    <row r="684">
      <c r="D684" s="1"/>
      <c r="I684" s="2"/>
    </row>
    <row r="685">
      <c r="D685" s="1"/>
      <c r="I685" s="2"/>
    </row>
    <row r="686">
      <c r="D686" s="1"/>
      <c r="I686" s="2"/>
    </row>
    <row r="687">
      <c r="D687" s="1"/>
      <c r="I687" s="2"/>
    </row>
    <row r="688">
      <c r="D688" s="1"/>
      <c r="I688" s="2"/>
    </row>
    <row r="689">
      <c r="D689" s="1"/>
      <c r="I689" s="2"/>
    </row>
    <row r="690">
      <c r="D690" s="1"/>
      <c r="I690" s="2"/>
    </row>
    <row r="691">
      <c r="D691" s="1"/>
      <c r="I691" s="2"/>
    </row>
    <row r="692">
      <c r="D692" s="1"/>
      <c r="I692" s="2"/>
    </row>
    <row r="693">
      <c r="D693" s="1"/>
      <c r="I693" s="2"/>
    </row>
    <row r="694">
      <c r="D694" s="1"/>
      <c r="I694" s="2"/>
    </row>
    <row r="695">
      <c r="D695" s="1"/>
      <c r="I695" s="2"/>
    </row>
    <row r="696">
      <c r="D696" s="1"/>
      <c r="I696" s="2"/>
    </row>
    <row r="697">
      <c r="D697" s="1"/>
      <c r="I697" s="2"/>
    </row>
    <row r="698">
      <c r="D698" s="1"/>
      <c r="I698" s="2"/>
    </row>
    <row r="699">
      <c r="D699" s="1"/>
      <c r="I699" s="2"/>
    </row>
    <row r="700">
      <c r="D700" s="1"/>
      <c r="I700" s="2"/>
    </row>
    <row r="701">
      <c r="D701" s="1"/>
      <c r="I701" s="2"/>
    </row>
    <row r="702">
      <c r="D702" s="1"/>
      <c r="I702" s="2"/>
    </row>
    <row r="703">
      <c r="D703" s="1"/>
      <c r="I703" s="2"/>
    </row>
    <row r="704">
      <c r="D704" s="1"/>
      <c r="I704" s="2"/>
    </row>
    <row r="705">
      <c r="D705" s="1"/>
      <c r="I705" s="2"/>
    </row>
    <row r="706">
      <c r="D706" s="1"/>
      <c r="I706" s="2"/>
    </row>
    <row r="707">
      <c r="D707" s="1"/>
      <c r="I707" s="2"/>
    </row>
    <row r="708">
      <c r="D708" s="1"/>
      <c r="I708" s="2"/>
    </row>
    <row r="709">
      <c r="D709" s="1"/>
      <c r="I709" s="2"/>
    </row>
    <row r="710">
      <c r="D710" s="1"/>
      <c r="I710" s="2"/>
    </row>
    <row r="711">
      <c r="D711" s="1"/>
      <c r="I711" s="2"/>
    </row>
    <row r="712">
      <c r="D712" s="1"/>
      <c r="I712" s="2"/>
    </row>
    <row r="713">
      <c r="D713" s="1"/>
      <c r="I713" s="2"/>
    </row>
    <row r="714">
      <c r="D714" s="1"/>
      <c r="I714" s="2"/>
    </row>
    <row r="715">
      <c r="D715" s="1"/>
      <c r="I715" s="2"/>
    </row>
    <row r="716">
      <c r="D716" s="1"/>
      <c r="I716" s="2"/>
    </row>
    <row r="717">
      <c r="D717" s="1"/>
      <c r="I717" s="2"/>
    </row>
    <row r="718">
      <c r="D718" s="1"/>
      <c r="I718" s="2"/>
    </row>
    <row r="719">
      <c r="D719" s="1"/>
      <c r="I719" s="2"/>
    </row>
    <row r="720">
      <c r="D720" s="1"/>
      <c r="I720" s="2"/>
    </row>
    <row r="721">
      <c r="D721" s="1"/>
      <c r="I721" s="2"/>
    </row>
    <row r="722">
      <c r="D722" s="1"/>
      <c r="I722" s="2"/>
    </row>
    <row r="723">
      <c r="D723" s="1"/>
      <c r="I723" s="2"/>
    </row>
    <row r="724">
      <c r="D724" s="1"/>
      <c r="I724" s="2"/>
    </row>
    <row r="725">
      <c r="D725" s="1"/>
      <c r="I725" s="2"/>
    </row>
    <row r="726">
      <c r="D726" s="1"/>
      <c r="I726" s="2"/>
    </row>
    <row r="727">
      <c r="D727" s="1"/>
      <c r="I727" s="2"/>
    </row>
    <row r="728">
      <c r="D728" s="1"/>
      <c r="I728" s="2"/>
    </row>
    <row r="729">
      <c r="D729" s="1"/>
      <c r="I729" s="2"/>
    </row>
    <row r="730">
      <c r="D730" s="1"/>
      <c r="I730" s="2"/>
    </row>
    <row r="731">
      <c r="D731" s="1"/>
      <c r="I731" s="2"/>
    </row>
    <row r="732">
      <c r="D732" s="1"/>
      <c r="I732" s="2"/>
    </row>
    <row r="733">
      <c r="D733" s="1"/>
      <c r="I733" s="2"/>
    </row>
    <row r="734">
      <c r="D734" s="1"/>
      <c r="I734" s="2"/>
    </row>
    <row r="735">
      <c r="D735" s="1"/>
      <c r="I735" s="2"/>
    </row>
    <row r="736">
      <c r="D736" s="1"/>
      <c r="I736" s="2"/>
    </row>
    <row r="737">
      <c r="D737" s="1"/>
      <c r="I737" s="2"/>
    </row>
    <row r="738">
      <c r="D738" s="1"/>
      <c r="I738" s="2"/>
    </row>
    <row r="739">
      <c r="D739" s="1"/>
      <c r="I739" s="2"/>
    </row>
    <row r="740">
      <c r="D740" s="1"/>
      <c r="I740" s="2"/>
    </row>
    <row r="741">
      <c r="D741" s="1"/>
      <c r="I741" s="2"/>
    </row>
    <row r="742">
      <c r="D742" s="1"/>
      <c r="I742" s="2"/>
    </row>
    <row r="743">
      <c r="D743" s="1"/>
      <c r="I743" s="2"/>
    </row>
    <row r="744">
      <c r="D744" s="1"/>
      <c r="I744" s="2"/>
    </row>
    <row r="745">
      <c r="D745" s="1"/>
      <c r="I745" s="2"/>
    </row>
    <row r="746">
      <c r="D746" s="1"/>
      <c r="I746" s="2"/>
    </row>
    <row r="747">
      <c r="D747" s="1"/>
      <c r="I747" s="2"/>
    </row>
    <row r="748">
      <c r="D748" s="1"/>
      <c r="I748" s="2"/>
    </row>
    <row r="749">
      <c r="D749" s="1"/>
      <c r="I749" s="2"/>
    </row>
    <row r="750">
      <c r="D750" s="1"/>
      <c r="I750" s="2"/>
    </row>
    <row r="751">
      <c r="D751" s="1"/>
      <c r="I751" s="2"/>
    </row>
    <row r="752">
      <c r="D752" s="1"/>
      <c r="I752" s="2"/>
    </row>
    <row r="753">
      <c r="D753" s="1"/>
      <c r="I753" s="2"/>
    </row>
    <row r="754">
      <c r="D754" s="1"/>
      <c r="I754" s="2"/>
    </row>
    <row r="755">
      <c r="D755" s="1"/>
      <c r="I755" s="2"/>
    </row>
    <row r="756">
      <c r="D756" s="1"/>
      <c r="I756" s="2"/>
    </row>
    <row r="757">
      <c r="D757" s="1"/>
      <c r="I757" s="2"/>
    </row>
    <row r="758">
      <c r="D758" s="1"/>
      <c r="I758" s="2"/>
    </row>
    <row r="759">
      <c r="D759" s="1"/>
      <c r="I759" s="2"/>
    </row>
    <row r="760">
      <c r="D760" s="1"/>
      <c r="I760" s="2"/>
    </row>
    <row r="761">
      <c r="D761" s="1"/>
      <c r="I761" s="2"/>
    </row>
    <row r="762">
      <c r="D762" s="1"/>
      <c r="I762" s="2"/>
    </row>
    <row r="763">
      <c r="D763" s="1"/>
      <c r="I763" s="2"/>
    </row>
    <row r="764">
      <c r="D764" s="1"/>
      <c r="I764" s="2"/>
    </row>
    <row r="765">
      <c r="D765" s="1"/>
      <c r="I765" s="2"/>
    </row>
    <row r="766">
      <c r="D766" s="1"/>
      <c r="I766" s="2"/>
    </row>
    <row r="767">
      <c r="D767" s="1"/>
      <c r="I767" s="2"/>
    </row>
    <row r="768">
      <c r="D768" s="1"/>
      <c r="I768" s="2"/>
    </row>
    <row r="769">
      <c r="D769" s="1"/>
      <c r="I769" s="2"/>
    </row>
    <row r="770">
      <c r="D770" s="1"/>
      <c r="I770" s="2"/>
    </row>
    <row r="771">
      <c r="D771" s="1"/>
      <c r="I771" s="2"/>
    </row>
    <row r="772">
      <c r="D772" s="1"/>
      <c r="I772" s="2"/>
    </row>
    <row r="773">
      <c r="D773" s="1"/>
      <c r="I773" s="2"/>
    </row>
    <row r="774">
      <c r="D774" s="1"/>
      <c r="I774" s="2"/>
    </row>
    <row r="775">
      <c r="D775" s="1"/>
      <c r="I775" s="2"/>
    </row>
    <row r="776">
      <c r="D776" s="1"/>
      <c r="I776" s="2"/>
    </row>
    <row r="777">
      <c r="D777" s="1"/>
      <c r="I777" s="2"/>
    </row>
    <row r="778">
      <c r="D778" s="1"/>
      <c r="I778" s="2"/>
    </row>
    <row r="779">
      <c r="D779" s="1"/>
      <c r="I779" s="2"/>
    </row>
    <row r="780">
      <c r="D780" s="1"/>
      <c r="I780" s="2"/>
    </row>
    <row r="781">
      <c r="D781" s="1"/>
      <c r="I781" s="2"/>
    </row>
    <row r="782">
      <c r="D782" s="1"/>
      <c r="I782" s="2"/>
    </row>
    <row r="783">
      <c r="D783" s="1"/>
      <c r="I783" s="2"/>
    </row>
    <row r="784">
      <c r="D784" s="1"/>
      <c r="I784" s="2"/>
    </row>
    <row r="785">
      <c r="D785" s="1"/>
      <c r="I785" s="2"/>
    </row>
    <row r="786">
      <c r="D786" s="1"/>
      <c r="I786" s="2"/>
    </row>
    <row r="787">
      <c r="D787" s="1"/>
      <c r="I787" s="2"/>
    </row>
    <row r="788">
      <c r="D788" s="1"/>
      <c r="I788" s="2"/>
    </row>
    <row r="789">
      <c r="D789" s="1"/>
      <c r="I789" s="2"/>
    </row>
    <row r="790">
      <c r="D790" s="1"/>
      <c r="I790" s="2"/>
    </row>
    <row r="791">
      <c r="D791" s="1"/>
      <c r="I791" s="2"/>
    </row>
    <row r="792">
      <c r="D792" s="1"/>
      <c r="I792" s="2"/>
    </row>
    <row r="793">
      <c r="D793" s="1"/>
      <c r="I793" s="2"/>
    </row>
    <row r="794">
      <c r="D794" s="1"/>
      <c r="I794" s="2"/>
    </row>
    <row r="795">
      <c r="D795" s="1"/>
      <c r="I795" s="2"/>
    </row>
    <row r="796">
      <c r="D796" s="1"/>
      <c r="I796" s="2"/>
    </row>
    <row r="797">
      <c r="D797" s="1"/>
      <c r="I797" s="2"/>
    </row>
    <row r="798">
      <c r="D798" s="1"/>
      <c r="I798" s="2"/>
    </row>
    <row r="799">
      <c r="D799" s="1"/>
      <c r="I799" s="2"/>
    </row>
    <row r="800">
      <c r="D800" s="1"/>
      <c r="I800" s="2"/>
    </row>
    <row r="801">
      <c r="D801" s="1"/>
      <c r="I801" s="2"/>
    </row>
    <row r="802">
      <c r="D802" s="1"/>
      <c r="I802" s="2"/>
    </row>
    <row r="803">
      <c r="D803" s="1"/>
      <c r="I803" s="2"/>
    </row>
    <row r="804">
      <c r="D804" s="1"/>
      <c r="I804" s="2"/>
    </row>
    <row r="805">
      <c r="D805" s="1"/>
      <c r="I805" s="2"/>
    </row>
    <row r="806">
      <c r="D806" s="1"/>
      <c r="I806" s="2"/>
    </row>
    <row r="807">
      <c r="D807" s="1"/>
      <c r="I807" s="2"/>
    </row>
    <row r="808">
      <c r="D808" s="1"/>
      <c r="I808" s="2"/>
    </row>
    <row r="809">
      <c r="D809" s="1"/>
      <c r="I809" s="2"/>
    </row>
    <row r="810">
      <c r="D810" s="1"/>
      <c r="I810" s="2"/>
    </row>
    <row r="811">
      <c r="D811" s="1"/>
      <c r="I811" s="2"/>
    </row>
    <row r="812">
      <c r="D812" s="1"/>
      <c r="I812" s="2"/>
    </row>
    <row r="813">
      <c r="D813" s="1"/>
      <c r="I813" s="2"/>
    </row>
    <row r="814">
      <c r="D814" s="1"/>
      <c r="I814" s="2"/>
    </row>
    <row r="815">
      <c r="D815" s="1"/>
      <c r="I815" s="2"/>
    </row>
    <row r="816">
      <c r="D816" s="1"/>
      <c r="I816" s="2"/>
    </row>
    <row r="817">
      <c r="D817" s="1"/>
      <c r="I817" s="2"/>
    </row>
    <row r="818">
      <c r="D818" s="1"/>
      <c r="I818" s="2"/>
    </row>
    <row r="819">
      <c r="D819" s="1"/>
      <c r="I819" s="2"/>
    </row>
    <row r="820">
      <c r="D820" s="1"/>
      <c r="I820" s="2"/>
    </row>
    <row r="821">
      <c r="D821" s="1"/>
      <c r="I821" s="2"/>
    </row>
    <row r="822">
      <c r="D822" s="1"/>
      <c r="I822" s="2"/>
    </row>
    <row r="823">
      <c r="D823" s="1"/>
      <c r="I823" s="2"/>
    </row>
    <row r="824">
      <c r="D824" s="1"/>
      <c r="I824" s="2"/>
    </row>
    <row r="825">
      <c r="D825" s="1"/>
      <c r="I825" s="2"/>
    </row>
    <row r="826">
      <c r="D826" s="1"/>
      <c r="I826" s="2"/>
    </row>
    <row r="827">
      <c r="D827" s="1"/>
      <c r="I827" s="2"/>
    </row>
    <row r="828">
      <c r="D828" s="1"/>
      <c r="I828" s="2"/>
    </row>
    <row r="829">
      <c r="D829" s="1"/>
      <c r="I829" s="2"/>
    </row>
    <row r="830">
      <c r="D830" s="1"/>
      <c r="I830" s="2"/>
    </row>
    <row r="831">
      <c r="D831" s="1"/>
      <c r="I831" s="2"/>
    </row>
    <row r="832">
      <c r="D832" s="1"/>
      <c r="I832" s="2"/>
    </row>
    <row r="833">
      <c r="D833" s="1"/>
      <c r="I833" s="2"/>
    </row>
    <row r="834">
      <c r="D834" s="1"/>
      <c r="I834" s="2"/>
    </row>
    <row r="835">
      <c r="D835" s="1"/>
      <c r="I835" s="2"/>
    </row>
    <row r="836">
      <c r="D836" s="1"/>
      <c r="I836" s="2"/>
    </row>
    <row r="837">
      <c r="D837" s="1"/>
      <c r="I837" s="2"/>
    </row>
    <row r="838">
      <c r="D838" s="1"/>
      <c r="I838" s="2"/>
    </row>
    <row r="839">
      <c r="D839" s="1"/>
      <c r="I839" s="2"/>
    </row>
    <row r="840">
      <c r="D840" s="1"/>
      <c r="I840" s="2"/>
    </row>
    <row r="841">
      <c r="D841" s="1"/>
      <c r="I841" s="2"/>
    </row>
    <row r="842">
      <c r="D842" s="1"/>
      <c r="I842" s="2"/>
    </row>
    <row r="843">
      <c r="D843" s="1"/>
      <c r="I843" s="2"/>
    </row>
    <row r="844">
      <c r="D844" s="1"/>
      <c r="I844" s="2"/>
    </row>
    <row r="845">
      <c r="D845" s="1"/>
      <c r="I845" s="2"/>
    </row>
    <row r="846">
      <c r="D846" s="1"/>
      <c r="I846" s="2"/>
    </row>
    <row r="847">
      <c r="D847" s="1"/>
      <c r="I847" s="2"/>
    </row>
    <row r="848">
      <c r="D848" s="1"/>
      <c r="I848" s="2"/>
    </row>
    <row r="849">
      <c r="D849" s="1"/>
      <c r="I849" s="2"/>
    </row>
    <row r="850">
      <c r="D850" s="1"/>
      <c r="I850" s="2"/>
    </row>
    <row r="851">
      <c r="D851" s="1"/>
      <c r="I851" s="2"/>
    </row>
    <row r="852">
      <c r="D852" s="1"/>
      <c r="I852" s="2"/>
    </row>
    <row r="853">
      <c r="D853" s="1"/>
      <c r="I853" s="2"/>
    </row>
    <row r="854">
      <c r="D854" s="1"/>
      <c r="I854" s="2"/>
    </row>
    <row r="855">
      <c r="D855" s="1"/>
      <c r="I855" s="2"/>
    </row>
    <row r="856">
      <c r="D856" s="1"/>
      <c r="I856" s="2"/>
    </row>
    <row r="857">
      <c r="D857" s="1"/>
      <c r="I857" s="2"/>
    </row>
    <row r="858">
      <c r="D858" s="1"/>
      <c r="I858" s="2"/>
    </row>
    <row r="859">
      <c r="D859" s="1"/>
      <c r="I859" s="2"/>
    </row>
    <row r="860">
      <c r="D860" s="1"/>
      <c r="I860" s="2"/>
    </row>
    <row r="861">
      <c r="D861" s="1"/>
      <c r="I861" s="2"/>
    </row>
    <row r="862">
      <c r="D862" s="1"/>
      <c r="I862" s="2"/>
    </row>
    <row r="863">
      <c r="D863" s="1"/>
      <c r="I863" s="2"/>
    </row>
    <row r="864">
      <c r="D864" s="1"/>
      <c r="I864" s="2"/>
    </row>
    <row r="865">
      <c r="D865" s="1"/>
      <c r="I865" s="2"/>
    </row>
    <row r="866">
      <c r="D866" s="1"/>
      <c r="I866" s="2"/>
    </row>
    <row r="867">
      <c r="D867" s="1"/>
      <c r="I867" s="2"/>
    </row>
    <row r="868">
      <c r="D868" s="1"/>
      <c r="I868" s="2"/>
    </row>
    <row r="869">
      <c r="D869" s="1"/>
      <c r="I869" s="2"/>
    </row>
    <row r="870">
      <c r="D870" s="1"/>
      <c r="I870" s="2"/>
    </row>
    <row r="871">
      <c r="D871" s="1"/>
      <c r="I871" s="2"/>
    </row>
    <row r="872">
      <c r="D872" s="1"/>
      <c r="I872" s="2"/>
    </row>
    <row r="873">
      <c r="D873" s="1"/>
      <c r="I873" s="2"/>
    </row>
    <row r="874">
      <c r="D874" s="1"/>
      <c r="I874" s="2"/>
    </row>
    <row r="875">
      <c r="D875" s="1"/>
      <c r="I875" s="2"/>
    </row>
    <row r="876">
      <c r="D876" s="1"/>
      <c r="I876" s="2"/>
    </row>
    <row r="877">
      <c r="D877" s="1"/>
      <c r="I877" s="2"/>
    </row>
    <row r="878">
      <c r="D878" s="1"/>
      <c r="I878" s="2"/>
    </row>
    <row r="879">
      <c r="D879" s="1"/>
      <c r="I879" s="2"/>
    </row>
    <row r="880">
      <c r="D880" s="1"/>
      <c r="I880" s="2"/>
    </row>
    <row r="881">
      <c r="D881" s="1"/>
      <c r="I881" s="2"/>
    </row>
    <row r="882">
      <c r="D882" s="1"/>
      <c r="I882" s="2"/>
    </row>
    <row r="883">
      <c r="D883" s="1"/>
      <c r="I883" s="2"/>
    </row>
    <row r="884">
      <c r="D884" s="1"/>
      <c r="I884" s="2"/>
    </row>
    <row r="885">
      <c r="D885" s="1"/>
      <c r="I885" s="2"/>
    </row>
    <row r="886">
      <c r="D886" s="1"/>
      <c r="I886" s="2"/>
    </row>
    <row r="887">
      <c r="D887" s="1"/>
      <c r="I887" s="2"/>
    </row>
    <row r="888">
      <c r="D888" s="1"/>
      <c r="I888" s="2"/>
    </row>
    <row r="889">
      <c r="D889" s="1"/>
      <c r="I889" s="2"/>
    </row>
    <row r="890">
      <c r="D890" s="1"/>
      <c r="I890" s="2"/>
    </row>
    <row r="891">
      <c r="D891" s="1"/>
      <c r="I891" s="2"/>
    </row>
    <row r="892">
      <c r="D892" s="1"/>
      <c r="I892" s="2"/>
    </row>
    <row r="893">
      <c r="D893" s="1"/>
      <c r="I893" s="2"/>
    </row>
    <row r="894">
      <c r="D894" s="1"/>
      <c r="I894" s="2"/>
    </row>
    <row r="895">
      <c r="D895" s="1"/>
      <c r="I895" s="2"/>
    </row>
    <row r="896">
      <c r="D896" s="1"/>
      <c r="I896" s="2"/>
    </row>
    <row r="897">
      <c r="D897" s="1"/>
      <c r="I897" s="2"/>
    </row>
    <row r="898">
      <c r="D898" s="1"/>
      <c r="I898" s="2"/>
    </row>
    <row r="899">
      <c r="D899" s="1"/>
      <c r="I899" s="2"/>
    </row>
    <row r="900">
      <c r="D900" s="1"/>
      <c r="I900" s="2"/>
    </row>
    <row r="901">
      <c r="D901" s="1"/>
      <c r="I901" s="2"/>
    </row>
    <row r="902">
      <c r="D902" s="1"/>
      <c r="I902" s="2"/>
    </row>
    <row r="903">
      <c r="D903" s="1"/>
      <c r="I903" s="2"/>
    </row>
    <row r="904">
      <c r="D904" s="1"/>
      <c r="I904" s="2"/>
    </row>
    <row r="905">
      <c r="D905" s="1"/>
      <c r="I905" s="2"/>
    </row>
    <row r="906">
      <c r="D906" s="1"/>
      <c r="I906" s="2"/>
    </row>
    <row r="907">
      <c r="D907" s="1"/>
      <c r="I907" s="2"/>
    </row>
    <row r="908">
      <c r="D908" s="1"/>
      <c r="I908" s="2"/>
    </row>
    <row r="909">
      <c r="D909" s="1"/>
      <c r="I909" s="2"/>
    </row>
    <row r="910">
      <c r="D910" s="1"/>
      <c r="I910" s="2"/>
    </row>
    <row r="911">
      <c r="D911" s="1"/>
      <c r="I911" s="2"/>
    </row>
    <row r="912">
      <c r="D912" s="1"/>
      <c r="I912" s="2"/>
    </row>
    <row r="913">
      <c r="D913" s="1"/>
      <c r="I913" s="2"/>
    </row>
    <row r="914">
      <c r="D914" s="1"/>
      <c r="I914" s="2"/>
    </row>
    <row r="915">
      <c r="D915" s="1"/>
      <c r="I915" s="2"/>
    </row>
    <row r="916">
      <c r="D916" s="1"/>
      <c r="I916" s="2"/>
    </row>
    <row r="917">
      <c r="D917" s="1"/>
      <c r="I917" s="2"/>
    </row>
    <row r="918">
      <c r="D918" s="1"/>
      <c r="I918" s="2"/>
    </row>
    <row r="919">
      <c r="D919" s="1"/>
      <c r="I919" s="2"/>
    </row>
    <row r="920">
      <c r="D920" s="1"/>
      <c r="I920" s="2"/>
    </row>
    <row r="921">
      <c r="D921" s="1"/>
      <c r="I921" s="2"/>
    </row>
    <row r="922">
      <c r="D922" s="1"/>
      <c r="I922" s="2"/>
    </row>
    <row r="923">
      <c r="D923" s="1"/>
      <c r="I923" s="2"/>
    </row>
    <row r="924">
      <c r="D924" s="1"/>
      <c r="I924" s="2"/>
    </row>
    <row r="925">
      <c r="D925" s="1"/>
      <c r="I925" s="2"/>
    </row>
    <row r="926">
      <c r="D926" s="1"/>
      <c r="I926" s="2"/>
    </row>
    <row r="927">
      <c r="D927" s="1"/>
      <c r="I927" s="2"/>
    </row>
    <row r="928">
      <c r="D928" s="1"/>
      <c r="I928" s="2"/>
    </row>
    <row r="929">
      <c r="D929" s="1"/>
      <c r="I929" s="2"/>
    </row>
    <row r="930">
      <c r="D930" s="1"/>
      <c r="I930" s="2"/>
    </row>
    <row r="931">
      <c r="D931" s="1"/>
      <c r="I931" s="2"/>
    </row>
    <row r="932">
      <c r="D932" s="1"/>
      <c r="I932" s="2"/>
    </row>
    <row r="933">
      <c r="D933" s="1"/>
      <c r="I933" s="2"/>
    </row>
    <row r="934">
      <c r="D934" s="1"/>
      <c r="I934" s="2"/>
    </row>
    <row r="935">
      <c r="D935" s="1"/>
      <c r="I935" s="2"/>
    </row>
    <row r="936">
      <c r="D936" s="1"/>
      <c r="I936" s="2"/>
    </row>
    <row r="937">
      <c r="D937" s="1"/>
      <c r="I937" s="2"/>
    </row>
    <row r="938">
      <c r="D938" s="1"/>
      <c r="I938" s="2"/>
    </row>
    <row r="939">
      <c r="D939" s="1"/>
      <c r="I939" s="2"/>
    </row>
    <row r="940">
      <c r="D940" s="1"/>
      <c r="I940" s="2"/>
    </row>
    <row r="941">
      <c r="D941" s="1"/>
      <c r="I941" s="2"/>
    </row>
    <row r="942">
      <c r="D942" s="1"/>
      <c r="I942" s="2"/>
    </row>
    <row r="943">
      <c r="D943" s="1"/>
      <c r="I943" s="2"/>
    </row>
    <row r="944">
      <c r="D944" s="1"/>
      <c r="I944" s="2"/>
    </row>
    <row r="945">
      <c r="D945" s="1"/>
      <c r="I945" s="2"/>
    </row>
    <row r="946">
      <c r="D946" s="1"/>
      <c r="I946" s="2"/>
    </row>
    <row r="947">
      <c r="D947" s="1"/>
      <c r="I947" s="2"/>
    </row>
    <row r="948">
      <c r="D948" s="1"/>
      <c r="I948" s="2"/>
    </row>
    <row r="949">
      <c r="D949" s="1"/>
      <c r="I949" s="2"/>
    </row>
    <row r="950">
      <c r="D950" s="1"/>
      <c r="I950" s="2"/>
    </row>
    <row r="951">
      <c r="D951" s="1"/>
      <c r="I951" s="2"/>
    </row>
    <row r="952">
      <c r="D952" s="1"/>
      <c r="I952" s="2"/>
    </row>
    <row r="953">
      <c r="D953" s="1"/>
      <c r="I953" s="2"/>
    </row>
    <row r="954">
      <c r="D954" s="1"/>
      <c r="I954" s="2"/>
    </row>
    <row r="955">
      <c r="D955" s="1"/>
      <c r="I955" s="2"/>
    </row>
    <row r="956">
      <c r="D956" s="1"/>
      <c r="I956" s="2"/>
    </row>
    <row r="957">
      <c r="D957" s="1"/>
      <c r="I957" s="2"/>
    </row>
    <row r="958">
      <c r="D958" s="1"/>
      <c r="I958" s="2"/>
    </row>
    <row r="959">
      <c r="D959" s="1"/>
      <c r="I959" s="2"/>
    </row>
    <row r="960">
      <c r="D960" s="1"/>
      <c r="I960" s="2"/>
    </row>
    <row r="961">
      <c r="D961" s="1"/>
      <c r="I961" s="2"/>
    </row>
    <row r="962">
      <c r="D962" s="1"/>
      <c r="I962" s="2"/>
    </row>
    <row r="963">
      <c r="D963" s="1"/>
      <c r="I963" s="2"/>
    </row>
    <row r="964">
      <c r="D964" s="1"/>
      <c r="I964" s="2"/>
    </row>
    <row r="965">
      <c r="D965" s="1"/>
      <c r="I965" s="2"/>
    </row>
    <row r="966">
      <c r="D966" s="1"/>
      <c r="I966" s="2"/>
    </row>
    <row r="967">
      <c r="D967" s="1"/>
      <c r="I967" s="2"/>
    </row>
    <row r="968">
      <c r="D968" s="1"/>
      <c r="I968" s="2"/>
    </row>
    <row r="969">
      <c r="D969" s="1"/>
      <c r="I969" s="2"/>
    </row>
    <row r="970">
      <c r="D970" s="1"/>
      <c r="I970" s="2"/>
    </row>
    <row r="971">
      <c r="D971" s="1"/>
      <c r="I971" s="2"/>
    </row>
    <row r="972">
      <c r="D972" s="1"/>
      <c r="I972" s="2"/>
    </row>
    <row r="973">
      <c r="D973" s="1"/>
      <c r="I973" s="2"/>
    </row>
    <row r="974">
      <c r="D974" s="1"/>
      <c r="I974" s="2"/>
    </row>
    <row r="975">
      <c r="D975" s="1"/>
      <c r="I975" s="2"/>
    </row>
    <row r="976">
      <c r="D976" s="1"/>
      <c r="I976" s="2"/>
    </row>
    <row r="977">
      <c r="D977" s="1"/>
      <c r="I977" s="2"/>
    </row>
    <row r="978">
      <c r="D978" s="1"/>
      <c r="I978" s="2"/>
    </row>
    <row r="979">
      <c r="D979" s="1"/>
      <c r="I979" s="2"/>
    </row>
    <row r="980">
      <c r="D980" s="1"/>
      <c r="I980" s="2"/>
    </row>
    <row r="981">
      <c r="D981" s="1"/>
      <c r="I981" s="2"/>
    </row>
    <row r="982">
      <c r="D982" s="1"/>
      <c r="I982" s="2"/>
    </row>
    <row r="983">
      <c r="D983" s="1"/>
      <c r="I983" s="2"/>
    </row>
    <row r="984">
      <c r="D984" s="1"/>
      <c r="I984" s="2"/>
    </row>
    <row r="985">
      <c r="D985" s="1"/>
      <c r="I985" s="2"/>
    </row>
    <row r="986">
      <c r="D986" s="1"/>
      <c r="I986" s="2"/>
    </row>
    <row r="987">
      <c r="D987" s="1"/>
      <c r="I987" s="2"/>
    </row>
    <row r="988">
      <c r="D988" s="1"/>
      <c r="I988" s="2"/>
    </row>
    <row r="989">
      <c r="D989" s="1"/>
      <c r="I989" s="2"/>
    </row>
    <row r="990">
      <c r="D990" s="1"/>
      <c r="I990" s="2"/>
    </row>
    <row r="991">
      <c r="D991" s="1"/>
      <c r="I991" s="2"/>
    </row>
    <row r="992">
      <c r="D992" s="1"/>
      <c r="I992" s="2"/>
    </row>
    <row r="993">
      <c r="D993" s="1"/>
      <c r="I993" s="2"/>
    </row>
    <row r="994">
      <c r="D994" s="1"/>
      <c r="I994" s="2"/>
    </row>
    <row r="995">
      <c r="D995" s="1"/>
      <c r="I995" s="2"/>
    </row>
    <row r="996">
      <c r="D996" s="1"/>
      <c r="I996" s="2"/>
    </row>
    <row r="997">
      <c r="D997" s="1"/>
      <c r="I997" s="2"/>
    </row>
    <row r="998">
      <c r="D998" s="1"/>
      <c r="I998" s="2"/>
    </row>
    <row r="999">
      <c r="D999" s="1"/>
      <c r="I999" s="2"/>
    </row>
    <row r="1000">
      <c r="D1000" s="1"/>
      <c r="I1000" s="2"/>
    </row>
    <row r="1001">
      <c r="D1001" s="1"/>
      <c r="I1001" s="2"/>
    </row>
    <row r="1002">
      <c r="D1002" s="1"/>
      <c r="I1002" s="2"/>
    </row>
    <row r="1003">
      <c r="D1003" s="1"/>
      <c r="I100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21.5"/>
    <col customWidth="1" min="3" max="3" width="12.88"/>
    <col customWidth="1" min="4" max="4" width="8.0"/>
    <col customWidth="1" min="5" max="5" width="9.0"/>
    <col customWidth="1" min="6" max="6" width="14.13"/>
    <col customWidth="1" min="7" max="8" width="12.88"/>
    <col customWidth="1" min="9" max="11" width="6.38"/>
    <col customWidth="1" min="12" max="12" width="10.5"/>
    <col customWidth="1" min="13" max="14" width="6.38"/>
    <col customWidth="1" min="15" max="15" width="8.88"/>
    <col customWidth="1" min="16" max="16" width="9.13"/>
    <col customWidth="1" min="17" max="17" width="8.75"/>
    <col customWidth="1" min="19" max="19" width="14.25"/>
    <col customWidth="1" min="20" max="20" width="8.75"/>
    <col customWidth="1" min="21" max="21" width="9.25"/>
    <col customWidth="1" min="22" max="31" width="15.38"/>
  </cols>
  <sheetData>
    <row r="1">
      <c r="D1" s="4" t="s">
        <v>55</v>
      </c>
      <c r="F1" s="53" t="s">
        <v>56</v>
      </c>
      <c r="G1" s="54"/>
      <c r="H1" s="55"/>
      <c r="L1" s="56"/>
      <c r="P1" s="54"/>
      <c r="Q1" s="54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</row>
    <row r="2">
      <c r="A2" s="25"/>
      <c r="B2" s="25"/>
      <c r="C2" s="25"/>
      <c r="D2" s="58" t="s">
        <v>57</v>
      </c>
      <c r="F2" s="59" t="s">
        <v>58</v>
      </c>
      <c r="G2" s="54"/>
      <c r="H2" s="55"/>
      <c r="I2" s="25"/>
      <c r="J2" s="25"/>
      <c r="K2" s="25"/>
      <c r="L2" s="60"/>
      <c r="M2" s="25"/>
      <c r="N2" s="25"/>
      <c r="O2" s="25"/>
      <c r="P2" s="54"/>
      <c r="Q2" s="54"/>
      <c r="R2" s="61"/>
      <c r="S2" s="61"/>
      <c r="T2" s="62"/>
      <c r="U2" s="27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2"/>
      <c r="AG2" s="27"/>
      <c r="AH2" s="27"/>
      <c r="AI2" s="27"/>
      <c r="AJ2" s="27"/>
      <c r="AK2" s="27"/>
      <c r="AL2" s="27"/>
      <c r="AM2" s="27"/>
      <c r="AN2" s="27"/>
      <c r="AO2" s="27"/>
      <c r="AP2" s="27"/>
    </row>
    <row r="3">
      <c r="A3" s="25"/>
      <c r="B3" s="25"/>
      <c r="C3" s="25"/>
      <c r="D3" s="58" t="s">
        <v>59</v>
      </c>
      <c r="F3" s="63" t="s">
        <v>60</v>
      </c>
      <c r="G3" s="64"/>
      <c r="H3" s="65"/>
      <c r="I3" s="25"/>
      <c r="J3" s="25"/>
      <c r="K3" s="25"/>
      <c r="L3" s="60"/>
      <c r="M3" s="25"/>
      <c r="N3" s="25"/>
      <c r="O3" s="25"/>
      <c r="P3" s="64"/>
      <c r="Q3" s="64"/>
      <c r="R3" s="66"/>
      <c r="S3" s="61"/>
      <c r="T3" s="62"/>
      <c r="U3" s="27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2"/>
      <c r="AG3" s="27"/>
      <c r="AH3" s="27"/>
      <c r="AI3" s="27"/>
      <c r="AJ3" s="27"/>
      <c r="AK3" s="27"/>
      <c r="AL3" s="27"/>
      <c r="AM3" s="27"/>
      <c r="AN3" s="27"/>
      <c r="AO3" s="27"/>
      <c r="AP3" s="27"/>
    </row>
    <row r="4">
      <c r="A4" s="25"/>
      <c r="B4" s="25"/>
      <c r="C4" s="25"/>
      <c r="D4" s="58" t="s">
        <v>61</v>
      </c>
      <c r="F4" s="59" t="s">
        <v>1</v>
      </c>
      <c r="G4" s="64"/>
      <c r="H4" s="65"/>
      <c r="I4" s="25"/>
      <c r="J4" s="25"/>
      <c r="K4" s="25"/>
      <c r="L4" s="60"/>
      <c r="M4" s="25"/>
      <c r="N4" s="25"/>
      <c r="O4" s="25"/>
      <c r="P4" s="64"/>
      <c r="Q4" s="64"/>
      <c r="R4" s="66"/>
      <c r="S4" s="61" t="s">
        <v>62</v>
      </c>
      <c r="T4" s="62"/>
      <c r="U4" s="27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2"/>
      <c r="AG4" s="27"/>
      <c r="AH4" s="27"/>
      <c r="AI4" s="27"/>
      <c r="AJ4" s="27"/>
      <c r="AK4" s="27"/>
      <c r="AL4" s="27"/>
      <c r="AM4" s="27"/>
      <c r="AN4" s="27"/>
      <c r="AO4" s="27"/>
      <c r="AP4" s="27"/>
    </row>
    <row r="5">
      <c r="A5" s="67"/>
      <c r="B5" s="67"/>
      <c r="C5" s="67"/>
      <c r="D5" s="9" t="s">
        <v>63</v>
      </c>
      <c r="F5" s="68" t="s">
        <v>64</v>
      </c>
      <c r="G5" s="67"/>
      <c r="H5" s="69"/>
      <c r="I5" s="67"/>
      <c r="J5" s="15"/>
      <c r="K5" s="15"/>
      <c r="L5" s="70"/>
      <c r="M5" s="15"/>
      <c r="N5" s="15"/>
      <c r="O5" s="15"/>
      <c r="P5" s="8"/>
      <c r="Q5" s="8"/>
      <c r="R5" s="66"/>
      <c r="S5" s="71"/>
      <c r="T5" s="4"/>
      <c r="U5" s="4"/>
      <c r="V5" s="71"/>
      <c r="W5" s="71"/>
      <c r="X5" s="71"/>
      <c r="Y5" s="71"/>
      <c r="Z5" s="71"/>
      <c r="AA5" s="71"/>
      <c r="AB5" s="71"/>
      <c r="AC5" s="71"/>
      <c r="AD5" s="71"/>
      <c r="AE5" s="71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>
      <c r="A6" s="67"/>
      <c r="B6" s="67"/>
      <c r="C6" s="67"/>
      <c r="D6" s="72"/>
      <c r="E6" s="8"/>
      <c r="F6" s="73"/>
      <c r="G6" s="67"/>
      <c r="H6" s="69"/>
      <c r="I6" s="67"/>
      <c r="J6" s="15"/>
      <c r="K6" s="15"/>
      <c r="L6" s="70"/>
      <c r="M6" s="15"/>
      <c r="N6" s="15"/>
      <c r="O6" s="15"/>
      <c r="P6" s="8" t="s">
        <v>65</v>
      </c>
      <c r="R6" s="66"/>
      <c r="S6" s="8" t="s">
        <v>66</v>
      </c>
      <c r="V6" s="8"/>
      <c r="W6" s="8"/>
      <c r="X6" s="8"/>
      <c r="Y6" s="8"/>
      <c r="Z6" s="8"/>
      <c r="AA6" s="8"/>
      <c r="AB6" s="8"/>
      <c r="AC6" s="8"/>
      <c r="AD6" s="8"/>
      <c r="AE6" s="8"/>
      <c r="AH6" s="8"/>
      <c r="AI6" s="8"/>
      <c r="AJ6" s="8"/>
      <c r="AK6" s="8"/>
      <c r="AL6" s="8"/>
      <c r="AM6" s="8"/>
      <c r="AN6" s="8"/>
      <c r="AO6" s="8"/>
      <c r="AP6" s="8"/>
    </row>
    <row r="7">
      <c r="A7" s="74" t="s">
        <v>2</v>
      </c>
      <c r="B7" s="8" t="s">
        <v>3</v>
      </c>
      <c r="C7" s="8" t="s">
        <v>4</v>
      </c>
      <c r="D7" s="9" t="s">
        <v>5</v>
      </c>
      <c r="E7" s="8" t="s">
        <v>6</v>
      </c>
      <c r="F7" s="75" t="s">
        <v>67</v>
      </c>
      <c r="G7" s="8" t="s">
        <v>68</v>
      </c>
      <c r="H7" s="76" t="s">
        <v>69</v>
      </c>
      <c r="I7" s="67" t="s">
        <v>10</v>
      </c>
      <c r="J7" s="15" t="s">
        <v>11</v>
      </c>
      <c r="K7" s="15" t="s">
        <v>12</v>
      </c>
      <c r="L7" s="70" t="s">
        <v>70</v>
      </c>
      <c r="M7" s="15" t="s">
        <v>11</v>
      </c>
      <c r="N7" s="15" t="s">
        <v>12</v>
      </c>
      <c r="O7" s="15" t="s">
        <v>13</v>
      </c>
      <c r="P7" s="77" t="s">
        <v>71</v>
      </c>
      <c r="Q7" s="77" t="s">
        <v>72</v>
      </c>
      <c r="R7" s="71"/>
      <c r="S7" s="71" t="s">
        <v>73</v>
      </c>
      <c r="T7" s="4" t="s">
        <v>74</v>
      </c>
      <c r="U7" s="4" t="s">
        <v>75</v>
      </c>
      <c r="V7" s="78" t="s">
        <v>73</v>
      </c>
      <c r="W7" s="78" t="s">
        <v>74</v>
      </c>
      <c r="X7" s="78" t="s">
        <v>75</v>
      </c>
      <c r="Y7" s="78" t="s">
        <v>73</v>
      </c>
      <c r="Z7" s="78" t="s">
        <v>74</v>
      </c>
      <c r="AA7" s="78" t="s">
        <v>75</v>
      </c>
      <c r="AB7" s="78" t="s">
        <v>73</v>
      </c>
      <c r="AC7" s="78" t="s">
        <v>74</v>
      </c>
      <c r="AD7" s="78" t="s">
        <v>75</v>
      </c>
      <c r="AE7" s="78" t="s">
        <v>73</v>
      </c>
      <c r="AF7" s="78" t="s">
        <v>74</v>
      </c>
      <c r="AG7" s="78" t="s">
        <v>75</v>
      </c>
      <c r="AH7" s="78" t="s">
        <v>73</v>
      </c>
      <c r="AI7" s="78" t="s">
        <v>74</v>
      </c>
      <c r="AJ7" s="78" t="s">
        <v>75</v>
      </c>
      <c r="AK7" s="78" t="s">
        <v>73</v>
      </c>
      <c r="AL7" s="78" t="s">
        <v>74</v>
      </c>
      <c r="AM7" s="78" t="s">
        <v>75</v>
      </c>
      <c r="AN7" s="78" t="s">
        <v>73</v>
      </c>
      <c r="AO7" s="78" t="s">
        <v>74</v>
      </c>
      <c r="AP7" s="78" t="s">
        <v>75</v>
      </c>
    </row>
    <row r="8">
      <c r="A8" s="79">
        <f>if(ISNUMBER(H10),1,"")</f>
        <v>1</v>
      </c>
      <c r="B8" s="18" t="s">
        <v>14</v>
      </c>
      <c r="C8" s="36"/>
      <c r="H8" s="80">
        <f t="shared" ref="H8:H26" si="1">AVERAGE(T8,W8,Z8,AC8,AF8,AI8,AL8,AO8)</f>
        <v>2.947056667</v>
      </c>
      <c r="I8" s="81"/>
      <c r="J8" s="17" t="str">
        <f t="array" ref="J8">if(Q8 = 1, iferror(index('Kovats n-alkanes'!G$7:G$40,match(#REF!,'Kovats n-alkanes'!H$7:H$40,1))),iferror(index('Kovats n-alkanes'!I$7:I$40,match(#REF!,'Kovats n-alkanes'!J$7:J$40,1))))</f>
        <v/>
      </c>
      <c r="K8" s="25" t="str">
        <f t="shared" ref="K8:K70" si="2">if(J8="","",J8+1)</f>
        <v/>
      </c>
      <c r="L8" s="50" t="str">
        <f>if(Q8=1,iferror(100*(J8+(#REF!-vlookup(J8,'Kovats n-alkanes'!G$7:H$40,2,TRUE))/(vlookup(K8,'Kovats n-alkanes'!G$7:H$40,2,TRUE)-vlookup(J8,'Kovats n-alkanes'!G$7:H$40,2,TRUE))),#REF!),iferror(100*(J8+(#REF!-vlookup(J8,'Kovats n-alkanes'!I$7:J$40,2,TRUE))/(vlookup(K8,'Kovats n-alkanes'!I$7:J$40,2,TRUE)-vlookup(J8,'Kovats n-alkanes'!I$7:J$40,2,TRUE))),#REF!))</f>
        <v>#REF!</v>
      </c>
      <c r="M8" s="24" t="str">
        <f t="array" ref="M8">if(P8 = 1, iferror(index('Kovats n-alkanes'!B$7:B$40,match(I8,'Kovats n-alkanes'!C$7:C$40,1))),iferror(index('Kovats n-alkanes'!D$7:D$40,match(I8,'Kovats n-alkanes'!E$7:E$40,1))))</f>
        <v/>
      </c>
      <c r="N8" s="25" t="str">
        <f t="shared" ref="N8:N70" si="3">if(M8="","",M8+1)</f>
        <v/>
      </c>
      <c r="O8" s="50" t="str">
        <f>if(P8=1,iferror(100*(M8+(I8-vlookup(M8,'Kovats n-alkanes'!B$7:C$40,2,TRUE))/(vlookup(N8,'Kovats n-alkanes'!B$7:C$40,2,TRUE)-vlookup(M8,'Kovats n-alkanes'!B$7:C$40,2,TRUE))),I8),iferror(100*(M8+(I8-vlookup(M8,'Kovats n-alkanes'!D$7:E$40,2,TRUE))/(vlookup(N8,'Kovats n-alkanes'!D$7:E$40,2,TRUE)-vlookup(M8,'Kovats n-alkanes'!D$7:E$40,2,TRUE))),I8))</f>
        <v/>
      </c>
      <c r="P8" s="27">
        <v>2.0</v>
      </c>
      <c r="Q8" s="27">
        <v>1.0</v>
      </c>
      <c r="R8" s="82"/>
      <c r="S8" s="83" t="s">
        <v>76</v>
      </c>
      <c r="T8" s="84">
        <v>2.94567</v>
      </c>
      <c r="U8" s="84">
        <v>0.255585</v>
      </c>
      <c r="V8" s="83" t="s">
        <v>77</v>
      </c>
      <c r="W8" s="84">
        <v>2.947</v>
      </c>
      <c r="X8" s="84">
        <v>0.041962</v>
      </c>
      <c r="Y8" s="83" t="s">
        <v>78</v>
      </c>
      <c r="Z8" s="84">
        <v>2.9485</v>
      </c>
      <c r="AA8" s="84">
        <v>0.141144</v>
      </c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3"/>
      <c r="AO8" s="84"/>
      <c r="AP8" s="84"/>
    </row>
    <row r="9">
      <c r="A9" s="79">
        <f t="shared" ref="A9:A54" si="4">if(ISNUMBER(H9),A8+1,"")</f>
        <v>2</v>
      </c>
      <c r="B9" s="86" t="s">
        <v>15</v>
      </c>
      <c r="C9" s="36"/>
      <c r="D9" s="86"/>
      <c r="H9" s="80">
        <f t="shared" si="1"/>
        <v>2.98728</v>
      </c>
      <c r="I9" s="81"/>
      <c r="J9" s="17" t="str">
        <f t="array" ref="J9">if(Q9 = 1, iferror(index('Kovats n-alkanes'!G$7:G$40,match(#REF!,'Kovats n-alkanes'!H$7:H$40,1))),iferror(index('Kovats n-alkanes'!I$7:I$40,match(#REF!,'Kovats n-alkanes'!J$7:J$40,1))))</f>
        <v/>
      </c>
      <c r="K9" s="25" t="str">
        <f t="shared" si="2"/>
        <v/>
      </c>
      <c r="L9" s="50" t="str">
        <f>if(Q9=1,iferror(100*(J9+(#REF!-vlookup(J9,'Kovats n-alkanes'!G$7:H$40,2,TRUE))/(vlookup(K9,'Kovats n-alkanes'!G$7:H$40,2,TRUE)-vlookup(J9,'Kovats n-alkanes'!G$7:H$40,2,TRUE))),#REF!),iferror(100*(J9+(#REF!-vlookup(J9,'Kovats n-alkanes'!I$7:J$40,2,TRUE))/(vlookup(K9,'Kovats n-alkanes'!I$7:J$40,2,TRUE)-vlookup(J9,'Kovats n-alkanes'!I$7:J$40,2,TRUE))),#REF!))</f>
        <v>#REF!</v>
      </c>
      <c r="M9" s="24" t="str">
        <f t="array" ref="M9">if(P9 = 1, iferror(index('Kovats n-alkanes'!B$7:B$40,match(I9,'Kovats n-alkanes'!C$7:C$40,1))),iferror(index('Kovats n-alkanes'!D$7:D$40,match(I9,'Kovats n-alkanes'!E$7:E$40,1))))</f>
        <v/>
      </c>
      <c r="N9" s="25" t="str">
        <f t="shared" si="3"/>
        <v/>
      </c>
      <c r="O9" s="50" t="str">
        <f>if(P9=1,iferror(100*(M9+(I9-vlookup(M9,'Kovats n-alkanes'!B$7:C$40,2,TRUE))/(vlookup(N9,'Kovats n-alkanes'!B$7:C$40,2,TRUE)-vlookup(M9,'Kovats n-alkanes'!B$7:C$40,2,TRUE))),I9),iferror(100*(M9+(I9-vlookup(M9,'Kovats n-alkanes'!D$7:E$40,2,TRUE))/(vlookup(N9,'Kovats n-alkanes'!D$7:E$40,2,TRUE)-vlookup(M9,'Kovats n-alkanes'!D$7:E$40,2,TRUE))),I9))</f>
        <v/>
      </c>
      <c r="P9" s="27">
        <v>2.0</v>
      </c>
      <c r="Q9" s="27">
        <v>1.0</v>
      </c>
      <c r="R9" s="87"/>
      <c r="S9" s="83" t="s">
        <v>76</v>
      </c>
      <c r="T9" s="84">
        <v>3.006</v>
      </c>
      <c r="U9" s="84">
        <v>0.240326</v>
      </c>
      <c r="V9" s="83" t="s">
        <v>77</v>
      </c>
      <c r="W9" s="84">
        <v>2.97867</v>
      </c>
      <c r="X9" s="84">
        <v>0.099182</v>
      </c>
      <c r="Y9" s="83" t="s">
        <v>78</v>
      </c>
      <c r="Z9" s="84">
        <v>2.97717</v>
      </c>
      <c r="AA9" s="84">
        <v>0.289917</v>
      </c>
      <c r="AB9" s="85"/>
      <c r="AC9" s="85"/>
      <c r="AD9" s="85"/>
      <c r="AE9" s="83"/>
      <c r="AF9" s="84"/>
      <c r="AG9" s="84"/>
      <c r="AH9" s="83"/>
      <c r="AI9" s="84"/>
      <c r="AJ9" s="84"/>
      <c r="AK9" s="83"/>
      <c r="AL9" s="84"/>
      <c r="AM9" s="84"/>
      <c r="AN9" s="85"/>
      <c r="AO9" s="85"/>
      <c r="AP9" s="85"/>
    </row>
    <row r="10">
      <c r="A10" s="79">
        <f t="shared" si="4"/>
        <v>3</v>
      </c>
      <c r="B10" s="18" t="s">
        <v>16</v>
      </c>
      <c r="C10" s="36"/>
      <c r="D10" s="3"/>
      <c r="F10" s="88"/>
      <c r="G10" s="79"/>
      <c r="H10" s="89">
        <f t="shared" si="1"/>
        <v>3.04308</v>
      </c>
      <c r="I10" s="81"/>
      <c r="J10" s="17">
        <f t="array" ref="J10">if(Q10 = 1, iferror(index('Kovats n-alkanes'!G$7:G$40,match(H18,'Kovats n-alkanes'!H$7:H$40,1))),iferror(index('Kovats n-alkanes'!I$7:I$40,match(H18,'Kovats n-alkanes'!J$7:J$40,1))))</f>
        <v>13</v>
      </c>
      <c r="K10" s="25">
        <f t="shared" si="2"/>
        <v>14</v>
      </c>
      <c r="L10" s="50">
        <f>if(Q10=1,iferror(100*(J10+(H18-vlookup(J10,'Kovats n-alkanes'!G$7:H$40,2,TRUE))/(vlookup(K10,'Kovats n-alkanes'!G$7:H$40,2,TRUE)-vlookup(J10,'Kovats n-alkanes'!G$7:H$40,2,TRUE))),H18),iferror(100*(J10+(H18-vlookup(J10,'Kovats n-alkanes'!I$7:J$40,2,TRUE))/(vlookup(K10,'Kovats n-alkanes'!I$7:J$40,2,TRUE)-vlookup(J10,'Kovats n-alkanes'!I$7:J$40,2,TRUE))),H18))</f>
        <v>1303.617119</v>
      </c>
      <c r="M10" s="24" t="str">
        <f t="array" ref="M10">if(P10 = 1, iferror(index('Kovats n-alkanes'!B$7:B$40,match(I10,'Kovats n-alkanes'!C$7:C$40,1))),iferror(index('Kovats n-alkanes'!D$7:D$40,match(I10,'Kovats n-alkanes'!E$7:E$40,1))))</f>
        <v/>
      </c>
      <c r="N10" s="25" t="str">
        <f t="shared" si="3"/>
        <v/>
      </c>
      <c r="O10" s="50" t="str">
        <f>if(P10=1,iferror(100*(M10+(I10-vlookup(M10,'Kovats n-alkanes'!B$7:C$40,2,TRUE))/(vlookup(N10,'Kovats n-alkanes'!B$7:C$40,2,TRUE)-vlookup(M10,'Kovats n-alkanes'!B$7:C$40,2,TRUE))),I10),iferror(100*(M10+(I10-vlookup(M10,'Kovats n-alkanes'!D$7:E$40,2,TRUE))/(vlookup(N10,'Kovats n-alkanes'!D$7:E$40,2,TRUE)-vlookup(M10,'Kovats n-alkanes'!D$7:E$40,2,TRUE))),I10))</f>
        <v/>
      </c>
      <c r="P10" s="27">
        <v>2.0</v>
      </c>
      <c r="Q10" s="27">
        <v>1.0</v>
      </c>
      <c r="R10" s="87"/>
      <c r="V10" s="83" t="s">
        <v>77</v>
      </c>
      <c r="W10" s="84">
        <v>3.04033</v>
      </c>
      <c r="X10" s="84">
        <v>0.057221</v>
      </c>
      <c r="Y10" s="83" t="s">
        <v>78</v>
      </c>
      <c r="Z10" s="84">
        <v>3.04583</v>
      </c>
      <c r="AA10" s="84">
        <v>0.160217</v>
      </c>
      <c r="AB10" s="83"/>
      <c r="AC10" s="84"/>
      <c r="AD10" s="84"/>
      <c r="AE10" s="83"/>
      <c r="AF10" s="84"/>
      <c r="AG10" s="84"/>
      <c r="AH10" s="83"/>
      <c r="AI10" s="84"/>
      <c r="AJ10" s="84"/>
      <c r="AK10" s="83"/>
      <c r="AL10" s="84"/>
      <c r="AM10" s="84"/>
      <c r="AN10" s="83"/>
      <c r="AO10" s="84"/>
      <c r="AP10" s="84"/>
    </row>
    <row r="11">
      <c r="A11" s="79">
        <f t="shared" si="4"/>
        <v>4</v>
      </c>
      <c r="B11" s="18" t="s">
        <v>19</v>
      </c>
      <c r="C11" s="36"/>
      <c r="H11" s="80">
        <f t="shared" si="1"/>
        <v>3.139553333</v>
      </c>
      <c r="I11" s="81"/>
      <c r="J11" s="17">
        <f t="array" ref="J11">if(Q11 = 1, iferror(index('Kovats n-alkanes'!G$7:G$40,match(H19,'Kovats n-alkanes'!H$7:H$40,1))),iferror(index('Kovats n-alkanes'!I$7:I$40,match(H19,'Kovats n-alkanes'!J$7:J$40,1))))</f>
        <v>13</v>
      </c>
      <c r="K11" s="25">
        <f t="shared" si="2"/>
        <v>14</v>
      </c>
      <c r="L11" s="50">
        <f>if(Q11=1,iferror(100*(J11+(H19-vlookup(J11,'Kovats n-alkanes'!G$7:H$40,2,TRUE))/(vlookup(K11,'Kovats n-alkanes'!G$7:H$40,2,TRUE)-vlookup(J11,'Kovats n-alkanes'!G$7:H$40,2,TRUE))),H19),iferror(100*(J11+(H19-vlookup(J11,'Kovats n-alkanes'!I$7:J$40,2,TRUE))/(vlookup(K11,'Kovats n-alkanes'!I$7:J$40,2,TRUE)-vlookup(J11,'Kovats n-alkanes'!I$7:J$40,2,TRUE))),H19))</f>
        <v>1313.157432</v>
      </c>
      <c r="M11" s="24" t="str">
        <f t="array" ref="M11">if(P11 = 1, iferror(index('Kovats n-alkanes'!B$7:B$40,match(I11,'Kovats n-alkanes'!C$7:C$40,1))),iferror(index('Kovats n-alkanes'!D$7:D$40,match(I11,'Kovats n-alkanes'!E$7:E$40,1))))</f>
        <v/>
      </c>
      <c r="N11" s="25" t="str">
        <f t="shared" si="3"/>
        <v/>
      </c>
      <c r="O11" s="50" t="str">
        <f>if(P11=1,iferror(100*(M11+(I11-vlookup(M11,'Kovats n-alkanes'!B$7:C$40,2,TRUE))/(vlookup(N11,'Kovats n-alkanes'!B$7:C$40,2,TRUE)-vlookup(M11,'Kovats n-alkanes'!B$7:C$40,2,TRUE))),I11),iferror(100*(M11+(I11-vlookup(M11,'Kovats n-alkanes'!D$7:E$40,2,TRUE))/(vlookup(N11,'Kovats n-alkanes'!D$7:E$40,2,TRUE)-vlookup(M11,'Kovats n-alkanes'!D$7:E$40,2,TRUE))),I11))</f>
        <v/>
      </c>
      <c r="P11" s="27">
        <v>2.0</v>
      </c>
      <c r="Q11" s="27">
        <v>1.0</v>
      </c>
      <c r="R11" s="87"/>
      <c r="S11" s="83" t="s">
        <v>76</v>
      </c>
      <c r="T11" s="84">
        <v>3.15283</v>
      </c>
      <c r="U11" s="84">
        <v>0.469208</v>
      </c>
      <c r="V11" s="83" t="s">
        <v>77</v>
      </c>
      <c r="W11" s="84">
        <v>3.135</v>
      </c>
      <c r="X11" s="84">
        <v>0.041962</v>
      </c>
      <c r="Y11" s="83" t="s">
        <v>78</v>
      </c>
      <c r="Z11" s="84">
        <v>3.13083</v>
      </c>
      <c r="AA11" s="84">
        <v>0.038147</v>
      </c>
      <c r="AB11" s="83"/>
      <c r="AC11" s="84"/>
      <c r="AD11" s="84"/>
      <c r="AE11" s="83"/>
      <c r="AF11" s="84"/>
      <c r="AG11" s="84"/>
      <c r="AH11" s="83"/>
      <c r="AI11" s="84"/>
      <c r="AJ11" s="84"/>
      <c r="AK11" s="85"/>
      <c r="AL11" s="85"/>
      <c r="AM11" s="85"/>
      <c r="AN11" s="83"/>
      <c r="AO11" s="84"/>
      <c r="AP11" s="84"/>
    </row>
    <row r="12">
      <c r="A12" s="79">
        <f t="shared" si="4"/>
        <v>5</v>
      </c>
      <c r="B12" s="86" t="s">
        <v>79</v>
      </c>
      <c r="C12" s="36"/>
      <c r="H12" s="80">
        <f t="shared" si="1"/>
        <v>4.70578</v>
      </c>
      <c r="I12" s="81"/>
      <c r="J12" s="17">
        <f t="array" ref="J12">if(Q12 = 1, iferror(index('Kovats n-alkanes'!G$7:G$40,match(H21,'Kovats n-alkanes'!H$7:H$40,1))),iferror(index('Kovats n-alkanes'!I$7:I$40,match(H21,'Kovats n-alkanes'!J$7:J$40,1))))</f>
        <v>13</v>
      </c>
      <c r="K12" s="25">
        <f t="shared" si="2"/>
        <v>14</v>
      </c>
      <c r="L12" s="50">
        <f>if(Q12=1,iferror(100*(J12+(H21-vlookup(J12,'Kovats n-alkanes'!G$7:H$40,2,TRUE))/(vlookup(K12,'Kovats n-alkanes'!G$7:H$40,2,TRUE)-vlookup(J12,'Kovats n-alkanes'!G$7:H$40,2,TRUE))),H21),iferror(100*(J12+(H21-vlookup(J12,'Kovats n-alkanes'!I$7:J$40,2,TRUE))/(vlookup(K12,'Kovats n-alkanes'!I$7:J$40,2,TRUE)-vlookup(J12,'Kovats n-alkanes'!I$7:J$40,2,TRUE))),H21))</f>
        <v>1354.304929</v>
      </c>
      <c r="M12" s="24" t="str">
        <f t="array" ref="M12">if(P12 = 1, iferror(index('Kovats n-alkanes'!B$7:B$40,match(I12,'Kovats n-alkanes'!C$7:C$40,1))),iferror(index('Kovats n-alkanes'!D$7:D$40,match(I12,'Kovats n-alkanes'!E$7:E$40,1))))</f>
        <v/>
      </c>
      <c r="N12" s="25" t="str">
        <f t="shared" si="3"/>
        <v/>
      </c>
      <c r="O12" s="50" t="str">
        <f>if(P12=1,iferror(100*(M12+(I12-vlookup(M12,'Kovats n-alkanes'!B$7:C$40,2,TRUE))/(vlookup(N12,'Kovats n-alkanes'!B$7:C$40,2,TRUE)-vlookup(M12,'Kovats n-alkanes'!B$7:C$40,2,TRUE))),I12),iferror(100*(M12+(I12-vlookup(M12,'Kovats n-alkanes'!D$7:E$40,2,TRUE))/(vlookup(N12,'Kovats n-alkanes'!D$7:E$40,2,TRUE)-vlookup(M12,'Kovats n-alkanes'!D$7:E$40,2,TRUE))),I12))</f>
        <v/>
      </c>
      <c r="P12" s="27">
        <v>2.0</v>
      </c>
      <c r="Q12" s="27">
        <v>1.0</v>
      </c>
      <c r="R12" s="87"/>
      <c r="S12" s="83" t="s">
        <v>76</v>
      </c>
      <c r="T12" s="84">
        <v>4.70667</v>
      </c>
      <c r="U12" s="84">
        <v>0.160217</v>
      </c>
      <c r="V12" s="83" t="s">
        <v>77</v>
      </c>
      <c r="W12" s="84">
        <v>4.6985</v>
      </c>
      <c r="X12" s="84">
        <v>0.045776</v>
      </c>
      <c r="Y12" s="83" t="s">
        <v>78</v>
      </c>
      <c r="Z12" s="84">
        <v>4.71217</v>
      </c>
      <c r="AA12" s="84">
        <v>0.087738</v>
      </c>
      <c r="AB12" s="83"/>
      <c r="AC12" s="84"/>
      <c r="AD12" s="84"/>
      <c r="AE12" s="83"/>
      <c r="AF12" s="84"/>
      <c r="AG12" s="84"/>
      <c r="AH12" s="83"/>
      <c r="AI12" s="84"/>
      <c r="AJ12" s="84"/>
      <c r="AK12" s="83"/>
      <c r="AL12" s="84"/>
      <c r="AM12" s="84"/>
      <c r="AN12" s="83"/>
      <c r="AO12" s="84"/>
      <c r="AP12" s="84"/>
    </row>
    <row r="13">
      <c r="A13" s="79">
        <f t="shared" si="4"/>
        <v>6</v>
      </c>
      <c r="B13" s="86" t="s">
        <v>26</v>
      </c>
      <c r="C13" s="36"/>
      <c r="F13" s="88"/>
      <c r="G13" s="79"/>
      <c r="H13" s="89">
        <f t="shared" si="1"/>
        <v>4.9625</v>
      </c>
      <c r="I13" s="81"/>
      <c r="J13" s="17" t="str">
        <f t="array" ref="J13">if(Q13 = 1, iferror(index('Kovats n-alkanes'!G$7:G$40,match(#REF!,'Kovats n-alkanes'!H$7:H$40,1))),iferror(index('Kovats n-alkanes'!I$7:I$40,match(#REF!,'Kovats n-alkanes'!J$7:J$40,1))))</f>
        <v/>
      </c>
      <c r="K13" s="25" t="str">
        <f t="shared" si="2"/>
        <v/>
      </c>
      <c r="L13" s="50" t="str">
        <f>if(Q13=1,iferror(100*(J13+(#REF!-vlookup(J13,'Kovats n-alkanes'!G$7:H$40,2,TRUE))/(vlookup(K13,'Kovats n-alkanes'!G$7:H$40,2,TRUE)-vlookup(J13,'Kovats n-alkanes'!G$7:H$40,2,TRUE))),#REF!),iferror(100*(J13+(#REF!-vlookup(J13,'Kovats n-alkanes'!I$7:J$40,2,TRUE))/(vlookup(K13,'Kovats n-alkanes'!I$7:J$40,2,TRUE)-vlookup(J13,'Kovats n-alkanes'!I$7:J$40,2,TRUE))),#REF!))</f>
        <v>#REF!</v>
      </c>
      <c r="M13" s="24" t="str">
        <f t="array" ref="M13">if(P13 = 1, iferror(index('Kovats n-alkanes'!B$7:B$40,match(I13,'Kovats n-alkanes'!C$7:C$40,1))),iferror(index('Kovats n-alkanes'!D$7:D$40,match(I13,'Kovats n-alkanes'!E$7:E$40,1))))</f>
        <v/>
      </c>
      <c r="N13" s="25" t="str">
        <f t="shared" si="3"/>
        <v/>
      </c>
      <c r="O13" s="50" t="str">
        <f>if(P13=1,iferror(100*(M13+(I13-vlookup(M13,'Kovats n-alkanes'!B$7:C$40,2,TRUE))/(vlookup(N13,'Kovats n-alkanes'!B$7:C$40,2,TRUE)-vlookup(M13,'Kovats n-alkanes'!B$7:C$40,2,TRUE))),I13),iferror(100*(M13+(I13-vlookup(M13,'Kovats n-alkanes'!D$7:E$40,2,TRUE))/(vlookup(N13,'Kovats n-alkanes'!D$7:E$40,2,TRUE)-vlookup(M13,'Kovats n-alkanes'!D$7:E$40,2,TRUE))),I13))</f>
        <v/>
      </c>
      <c r="P13" s="27">
        <v>2.0</v>
      </c>
      <c r="Q13" s="27">
        <v>1.0</v>
      </c>
      <c r="R13" s="87"/>
      <c r="V13" s="83" t="s">
        <v>77</v>
      </c>
      <c r="W13" s="84">
        <v>4.9605</v>
      </c>
      <c r="X13" s="84">
        <v>0.118256</v>
      </c>
      <c r="Y13" s="83" t="s">
        <v>78</v>
      </c>
      <c r="Z13" s="84">
        <v>4.9645</v>
      </c>
      <c r="AA13" s="84">
        <v>0.217438</v>
      </c>
      <c r="AB13" s="85"/>
      <c r="AC13" s="85"/>
      <c r="AD13" s="85"/>
      <c r="AE13" s="85"/>
      <c r="AF13" s="85"/>
      <c r="AG13" s="85"/>
      <c r="AH13" s="85"/>
      <c r="AI13" s="85"/>
      <c r="AJ13" s="85"/>
      <c r="AK13" s="83"/>
      <c r="AL13" s="84"/>
      <c r="AM13" s="84"/>
      <c r="AN13" s="83"/>
      <c r="AO13" s="84"/>
      <c r="AP13" s="84"/>
    </row>
    <row r="14">
      <c r="A14" s="79">
        <f t="shared" si="4"/>
        <v>7</v>
      </c>
      <c r="B14" s="86" t="s">
        <v>30</v>
      </c>
      <c r="C14" s="36"/>
      <c r="D14" s="86"/>
      <c r="F14" s="88"/>
      <c r="G14" s="79"/>
      <c r="H14" s="80">
        <f t="shared" si="1"/>
        <v>5.274276667</v>
      </c>
      <c r="I14" s="81"/>
      <c r="J14" s="17" t="str">
        <f t="array" ref="J14">if(Q14 = 1, iferror(index('Kovats n-alkanes'!G$7:G$40,match(#REF!,'Kovats n-alkanes'!H$7:H$40,1))),iferror(index('Kovats n-alkanes'!I$7:I$40,match(#REF!,'Kovats n-alkanes'!J$7:J$40,1))))</f>
        <v/>
      </c>
      <c r="K14" s="25" t="str">
        <f t="shared" si="2"/>
        <v/>
      </c>
      <c r="L14" s="50" t="str">
        <f>if(Q14=1,iferror(100*(J14+(#REF!-vlookup(J14,'Kovats n-alkanes'!G$7:H$40,2,TRUE))/(vlookup(K14,'Kovats n-alkanes'!G$7:H$40,2,TRUE)-vlookup(J14,'Kovats n-alkanes'!G$7:H$40,2,TRUE))),#REF!),iferror(100*(J14+(#REF!-vlookup(J14,'Kovats n-alkanes'!I$7:J$40,2,TRUE))/(vlookup(K14,'Kovats n-alkanes'!I$7:J$40,2,TRUE)-vlookup(J14,'Kovats n-alkanes'!I$7:J$40,2,TRUE))),#REF!))</f>
        <v>#REF!</v>
      </c>
      <c r="M14" s="24" t="str">
        <f t="array" ref="M14">if(P14 = 1, iferror(index('Kovats n-alkanes'!B$7:B$40,match(I14,'Kovats n-alkanes'!C$7:C$40,1))),iferror(index('Kovats n-alkanes'!D$7:D$40,match(I14,'Kovats n-alkanes'!E$7:E$40,1))))</f>
        <v/>
      </c>
      <c r="N14" s="25" t="str">
        <f t="shared" si="3"/>
        <v/>
      </c>
      <c r="O14" s="50" t="str">
        <f>if(P14=1,iferror(100*(M14+(I14-vlookup(M14,'Kovats n-alkanes'!B$7:C$40,2,TRUE))/(vlookup(N14,'Kovats n-alkanes'!B$7:C$40,2,TRUE)-vlookup(M14,'Kovats n-alkanes'!B$7:C$40,2,TRUE))),I14),iferror(100*(M14+(I14-vlookup(M14,'Kovats n-alkanes'!D$7:E$40,2,TRUE))/(vlookup(N14,'Kovats n-alkanes'!D$7:E$40,2,TRUE)-vlookup(M14,'Kovats n-alkanes'!D$7:E$40,2,TRUE))),I14))</f>
        <v/>
      </c>
      <c r="P14" s="27"/>
      <c r="Q14" s="27"/>
      <c r="R14" s="87"/>
      <c r="S14" s="83" t="s">
        <v>76</v>
      </c>
      <c r="T14" s="84">
        <v>5.2825</v>
      </c>
      <c r="U14" s="84">
        <v>0.156403</v>
      </c>
      <c r="V14" s="83" t="s">
        <v>77</v>
      </c>
      <c r="W14" s="84">
        <v>5.2715</v>
      </c>
      <c r="X14" s="84">
        <v>0.141144</v>
      </c>
      <c r="Y14" s="83" t="s">
        <v>78</v>
      </c>
      <c r="Z14" s="84">
        <v>5.26883</v>
      </c>
      <c r="AA14" s="84">
        <v>0.175476</v>
      </c>
      <c r="AB14" s="83"/>
      <c r="AC14" s="84"/>
      <c r="AD14" s="84"/>
      <c r="AE14" s="83"/>
      <c r="AF14" s="84"/>
      <c r="AG14" s="84"/>
      <c r="AH14" s="83"/>
      <c r="AI14" s="84"/>
      <c r="AJ14" s="84"/>
      <c r="AK14" s="83"/>
      <c r="AL14" s="84"/>
      <c r="AM14" s="84"/>
      <c r="AN14" s="83"/>
      <c r="AO14" s="84"/>
      <c r="AP14" s="84"/>
    </row>
    <row r="15">
      <c r="A15" s="79">
        <f t="shared" si="4"/>
        <v>8</v>
      </c>
      <c r="B15" s="86" t="s">
        <v>80</v>
      </c>
      <c r="C15" s="36"/>
      <c r="F15" s="88"/>
      <c r="G15" s="79"/>
      <c r="H15" s="80">
        <f t="shared" si="1"/>
        <v>5.363443333</v>
      </c>
      <c r="I15" s="81"/>
      <c r="J15" s="17" t="str">
        <f t="array" ref="J15">if(Q15 = 1, iferror(index('Kovats n-alkanes'!G$7:G$40,match(#REF!,'Kovats n-alkanes'!H$7:H$40,1))),iferror(index('Kovats n-alkanes'!I$7:I$40,match(#REF!,'Kovats n-alkanes'!J$7:J$40,1))))</f>
        <v/>
      </c>
      <c r="K15" s="25" t="str">
        <f t="shared" si="2"/>
        <v/>
      </c>
      <c r="L15" s="50" t="str">
        <f>if(Q15=1,iferror(100*(J15+(#REF!-vlookup(J15,'Kovats n-alkanes'!G$7:H$40,2,TRUE))/(vlookup(K15,'Kovats n-alkanes'!G$7:H$40,2,TRUE)-vlookup(J15,'Kovats n-alkanes'!G$7:H$40,2,TRUE))),#REF!),iferror(100*(J15+(#REF!-vlookup(J15,'Kovats n-alkanes'!I$7:J$40,2,TRUE))/(vlookup(K15,'Kovats n-alkanes'!I$7:J$40,2,TRUE)-vlookup(J15,'Kovats n-alkanes'!I$7:J$40,2,TRUE))),#REF!))</f>
        <v>#REF!</v>
      </c>
      <c r="M15" s="24" t="str">
        <f t="array" ref="M15">if(P15 = 1, iferror(index('Kovats n-alkanes'!B$7:B$40,match(I15,'Kovats n-alkanes'!C$7:C$40,1))),iferror(index('Kovats n-alkanes'!D$7:D$40,match(I15,'Kovats n-alkanes'!E$7:E$40,1))))</f>
        <v/>
      </c>
      <c r="N15" s="25" t="str">
        <f t="shared" si="3"/>
        <v/>
      </c>
      <c r="O15" s="25" t="str">
        <f>iferror(100*(M15+(I15-vlookup(M15,'Kovats n-alkanes'!B$7:C$31,2,TRUE))/(vlookup(N15,'Kovats n-alkanes'!B$7:C$31,2,TRUE)-vlookup(M15,'Kovats n-alkanes'!B$7:C$31,2,TRUE))),"")</f>
        <v/>
      </c>
      <c r="P15" s="90"/>
      <c r="Q15" s="90"/>
      <c r="R15" s="87"/>
      <c r="S15" s="83" t="s">
        <v>76</v>
      </c>
      <c r="T15" s="84">
        <v>5.36483</v>
      </c>
      <c r="U15" s="84">
        <v>0.137329</v>
      </c>
      <c r="V15" s="83" t="s">
        <v>77</v>
      </c>
      <c r="W15" s="84">
        <v>5.36067</v>
      </c>
      <c r="X15" s="84">
        <v>0.160217</v>
      </c>
      <c r="Y15" s="83" t="s">
        <v>78</v>
      </c>
      <c r="Z15" s="84">
        <v>5.36483</v>
      </c>
      <c r="AA15" s="84">
        <v>0.190735</v>
      </c>
      <c r="AB15" s="85"/>
      <c r="AC15" s="85"/>
      <c r="AD15" s="85"/>
      <c r="AE15" s="83"/>
      <c r="AF15" s="84"/>
      <c r="AG15" s="84"/>
      <c r="AH15" s="83"/>
      <c r="AI15" s="84"/>
      <c r="AJ15" s="84"/>
      <c r="AK15" s="85"/>
      <c r="AL15" s="85"/>
      <c r="AM15" s="85"/>
      <c r="AN15" s="85"/>
      <c r="AO15" s="85"/>
      <c r="AP15" s="85"/>
    </row>
    <row r="16">
      <c r="A16" s="79">
        <f t="shared" si="4"/>
        <v>9</v>
      </c>
      <c r="B16" s="86" t="s">
        <v>81</v>
      </c>
      <c r="C16" s="36"/>
      <c r="H16" s="80">
        <f t="shared" si="1"/>
        <v>5.5075</v>
      </c>
      <c r="I16" s="81"/>
      <c r="J16" s="17" t="str">
        <f t="array" ref="J16">if(Q16 = 1, iferror(index('Kovats n-alkanes'!G$7:G$40,match(#REF!,'Kovats n-alkanes'!H$7:H$40,1))),iferror(index('Kovats n-alkanes'!I$7:I$40,match(#REF!,'Kovats n-alkanes'!J$7:J$40,1))))</f>
        <v/>
      </c>
      <c r="K16" s="25" t="str">
        <f t="shared" si="2"/>
        <v/>
      </c>
      <c r="L16" s="50" t="str">
        <f>if(Q16=1,iferror(100*(J16+(#REF!-vlookup(J16,'Kovats n-alkanes'!G$7:H$40,2,TRUE))/(vlookup(K16,'Kovats n-alkanes'!G$7:H$40,2,TRUE)-vlookup(J16,'Kovats n-alkanes'!G$7:H$40,2,TRUE))),#REF!),iferror(100*(J16+(#REF!-vlookup(J16,'Kovats n-alkanes'!I$7:J$40,2,TRUE))/(vlookup(K16,'Kovats n-alkanes'!I$7:J$40,2,TRUE)-vlookup(J16,'Kovats n-alkanes'!I$7:J$40,2,TRUE))),#REF!))</f>
        <v>#REF!</v>
      </c>
      <c r="M16" s="25" t="str">
        <f t="array" ref="M16">iferror(index('Kovats n-alkanes'!B$7:B$31,match(I16,'Kovats n-alkanes'!C$7:C$31,1)),"")</f>
        <v/>
      </c>
      <c r="N16" s="25" t="str">
        <f t="shared" si="3"/>
        <v/>
      </c>
      <c r="O16" s="25" t="str">
        <f>iferror(100*(M16+(I16-vlookup(M16,'Kovats n-alkanes'!B$7:C$31,2,TRUE))/(vlookup(N16,'Kovats n-alkanes'!B$7:C$31,2,TRUE)-vlookup(M16,'Kovats n-alkanes'!B$7:C$31,2,TRUE))),"")</f>
        <v/>
      </c>
      <c r="P16" s="90"/>
      <c r="Q16" s="90"/>
      <c r="R16" s="87"/>
      <c r="S16" s="83" t="s">
        <v>76</v>
      </c>
      <c r="T16" s="84">
        <v>5.5185</v>
      </c>
      <c r="U16" s="84">
        <v>0.080109</v>
      </c>
      <c r="V16" s="83" t="s">
        <v>77</v>
      </c>
      <c r="W16" s="84">
        <v>5.513</v>
      </c>
      <c r="X16" s="84">
        <v>0.087738</v>
      </c>
      <c r="Y16" s="83" t="s">
        <v>78</v>
      </c>
      <c r="Z16" s="84">
        <v>5.491</v>
      </c>
      <c r="AA16" s="84">
        <v>-0.11826</v>
      </c>
      <c r="AB16" s="83"/>
      <c r="AC16" s="84"/>
      <c r="AD16" s="84"/>
      <c r="AE16" s="83"/>
      <c r="AF16" s="84"/>
      <c r="AG16" s="84"/>
      <c r="AH16" s="85"/>
      <c r="AI16" s="85"/>
      <c r="AJ16" s="85"/>
      <c r="AK16" s="85"/>
      <c r="AL16" s="85"/>
      <c r="AM16" s="85"/>
      <c r="AN16" s="85"/>
      <c r="AO16" s="85"/>
      <c r="AP16" s="85"/>
    </row>
    <row r="17">
      <c r="A17" s="79">
        <f t="shared" si="4"/>
        <v>10</v>
      </c>
      <c r="B17" s="86" t="s">
        <v>35</v>
      </c>
      <c r="C17" s="36"/>
      <c r="H17" s="80">
        <f t="shared" si="1"/>
        <v>6.259166667</v>
      </c>
      <c r="I17" s="81"/>
      <c r="J17" s="17" t="str">
        <f t="array" ref="J17">if(Q17 = 1, iferror(index('Kovats n-alkanes'!G$7:G$40,match(#REF!,'Kovats n-alkanes'!H$7:H$40,1))),iferror(index('Kovats n-alkanes'!I$7:I$40,match(#REF!,'Kovats n-alkanes'!J$7:J$40,1))))</f>
        <v/>
      </c>
      <c r="K17" s="25" t="str">
        <f t="shared" si="2"/>
        <v/>
      </c>
      <c r="L17" s="50" t="str">
        <f>if(Q17=1,iferror(100*(J17+(#REF!-vlookup(J17,'Kovats n-alkanes'!G$7:H$40,2,TRUE))/(vlookup(K17,'Kovats n-alkanes'!G$7:H$40,2,TRUE)-vlookup(J17,'Kovats n-alkanes'!G$7:H$40,2,TRUE))),#REF!),iferror(100*(J17+(#REF!-vlookup(J17,'Kovats n-alkanes'!I$7:J$40,2,TRUE))/(vlookup(K17,'Kovats n-alkanes'!I$7:J$40,2,TRUE)-vlookup(J17,'Kovats n-alkanes'!I$7:J$40,2,TRUE))),#REF!))</f>
        <v>#REF!</v>
      </c>
      <c r="M17" s="25" t="str">
        <f t="array" ref="M17">iferror(index('Kovats n-alkanes'!B$7:B$31,match(I17,'Kovats n-alkanes'!C$7:C$31,1)),"")</f>
        <v/>
      </c>
      <c r="N17" s="25" t="str">
        <f t="shared" si="3"/>
        <v/>
      </c>
      <c r="O17" s="25" t="str">
        <f>iferror(100*(M17+(I17-vlookup(M17,'Kovats n-alkanes'!B$7:C$31,2,TRUE))/(vlookup(N17,'Kovats n-alkanes'!B$7:C$31,2,TRUE)-vlookup(M17,'Kovats n-alkanes'!B$7:C$31,2,TRUE))),"")</f>
        <v/>
      </c>
      <c r="P17" s="90"/>
      <c r="Q17" s="90"/>
      <c r="R17" s="87"/>
      <c r="S17" s="83" t="s">
        <v>76</v>
      </c>
      <c r="T17" s="84">
        <v>6.2505</v>
      </c>
      <c r="U17" s="84">
        <v>0.034332</v>
      </c>
      <c r="V17" s="83" t="s">
        <v>77</v>
      </c>
      <c r="W17" s="84">
        <v>6.267</v>
      </c>
      <c r="X17" s="84">
        <v>0.110626</v>
      </c>
      <c r="Y17" s="83" t="s">
        <v>78</v>
      </c>
      <c r="Z17" s="84">
        <v>6.26</v>
      </c>
      <c r="AA17" s="84">
        <v>0.118256</v>
      </c>
      <c r="AB17" s="83"/>
      <c r="AC17" s="84"/>
      <c r="AD17" s="84"/>
      <c r="AE17" s="83"/>
      <c r="AF17" s="84"/>
      <c r="AG17" s="84"/>
      <c r="AH17" s="85"/>
      <c r="AI17" s="85"/>
      <c r="AJ17" s="85"/>
      <c r="AK17" s="85"/>
      <c r="AL17" s="85"/>
      <c r="AM17" s="85"/>
      <c r="AN17" s="85"/>
      <c r="AO17" s="85"/>
      <c r="AP17" s="85"/>
    </row>
    <row r="18">
      <c r="A18" s="79">
        <f t="shared" si="4"/>
        <v>11</v>
      </c>
      <c r="B18" s="86" t="s">
        <v>36</v>
      </c>
      <c r="C18" s="36"/>
      <c r="D18" s="86"/>
      <c r="F18" s="91"/>
      <c r="G18" s="79"/>
      <c r="H18" s="89">
        <f t="shared" si="1"/>
        <v>6.5865</v>
      </c>
      <c r="I18" s="81"/>
      <c r="J18" s="17" t="str">
        <f t="array" ref="J18">if(Q18 = 1, iferror(index('Kovats n-alkanes'!G$7:G$40,match(#REF!,'Kovats n-alkanes'!H$7:H$40,1))),iferror(index('Kovats n-alkanes'!I$7:I$40,match(#REF!,'Kovats n-alkanes'!J$7:J$40,1))))</f>
        <v/>
      </c>
      <c r="K18" s="25" t="str">
        <f t="shared" si="2"/>
        <v/>
      </c>
      <c r="L18" s="50" t="str">
        <f>if(Q18=1,iferror(100*(J18+(#REF!-vlookup(J18,'Kovats n-alkanes'!G$7:H$40,2,TRUE))/(vlookup(K18,'Kovats n-alkanes'!G$7:H$40,2,TRUE)-vlookup(J18,'Kovats n-alkanes'!G$7:H$40,2,TRUE))),#REF!),iferror(100*(J18+(#REF!-vlookup(J18,'Kovats n-alkanes'!I$7:J$40,2,TRUE))/(vlookup(K18,'Kovats n-alkanes'!I$7:J$40,2,TRUE)-vlookup(J18,'Kovats n-alkanes'!I$7:J$40,2,TRUE))),#REF!))</f>
        <v>#REF!</v>
      </c>
      <c r="M18" s="25" t="str">
        <f t="array" ref="M18">iferror(index('Kovats n-alkanes'!B$7:B$31,match(I18,'Kovats n-alkanes'!C$7:C$31,1)),"")</f>
        <v/>
      </c>
      <c r="N18" s="25" t="str">
        <f t="shared" si="3"/>
        <v/>
      </c>
      <c r="O18" s="25" t="str">
        <f>iferror(100*(M18+(I18-vlookup(M18,'Kovats n-alkanes'!B$7:C$31,2,TRUE))/(vlookup(N18,'Kovats n-alkanes'!B$7:C$31,2,TRUE)-vlookup(M18,'Kovats n-alkanes'!B$7:C$31,2,TRUE))),"")</f>
        <v/>
      </c>
      <c r="P18" s="90"/>
      <c r="Q18" s="90"/>
      <c r="R18" s="87"/>
      <c r="V18" s="83" t="s">
        <v>77</v>
      </c>
      <c r="W18" s="84">
        <v>6.57967</v>
      </c>
      <c r="X18" s="84">
        <v>0.152588</v>
      </c>
      <c r="Y18" s="83" t="s">
        <v>78</v>
      </c>
      <c r="Z18" s="84">
        <v>6.59333</v>
      </c>
      <c r="AA18" s="84">
        <v>0.18692</v>
      </c>
      <c r="AB18" s="83"/>
      <c r="AC18" s="84"/>
      <c r="AD18" s="84"/>
      <c r="AE18" s="83"/>
      <c r="AF18" s="84"/>
      <c r="AG18" s="84"/>
      <c r="AH18" s="85"/>
      <c r="AI18" s="85"/>
      <c r="AJ18" s="85"/>
      <c r="AK18" s="83"/>
      <c r="AL18" s="84"/>
      <c r="AM18" s="84"/>
      <c r="AN18" s="83"/>
      <c r="AO18" s="84"/>
      <c r="AP18" s="84"/>
    </row>
    <row r="19">
      <c r="A19" s="79">
        <f t="shared" si="4"/>
        <v>12</v>
      </c>
      <c r="B19" s="18" t="s">
        <v>38</v>
      </c>
      <c r="C19" s="36"/>
      <c r="F19" s="88"/>
      <c r="G19" s="79"/>
      <c r="H19" s="89">
        <f t="shared" si="1"/>
        <v>6.711335</v>
      </c>
      <c r="I19" s="81"/>
      <c r="J19" s="17" t="str">
        <f t="array" ref="J19">if(Q19 = 1, iferror(index('Kovats n-alkanes'!G$7:G$40,match(#REF!,'Kovats n-alkanes'!H$7:H$40,1))),iferror(index('Kovats n-alkanes'!I$7:I$40,match(#REF!,'Kovats n-alkanes'!J$7:J$40,1))))</f>
        <v/>
      </c>
      <c r="K19" s="25" t="str">
        <f t="shared" si="2"/>
        <v/>
      </c>
      <c r="L19" s="50" t="str">
        <f>if(Q19=1,iferror(100*(J19+(#REF!-vlookup(J19,'Kovats n-alkanes'!G$7:H$40,2,TRUE))/(vlookup(K19,'Kovats n-alkanes'!G$7:H$40,2,TRUE)-vlookup(J19,'Kovats n-alkanes'!G$7:H$40,2,TRUE))),#REF!),iferror(100*(J19+(#REF!-vlookup(J19,'Kovats n-alkanes'!I$7:J$40,2,TRUE))/(vlookup(K19,'Kovats n-alkanes'!I$7:J$40,2,TRUE)-vlookup(J19,'Kovats n-alkanes'!I$7:J$40,2,TRUE))),#REF!))</f>
        <v>#REF!</v>
      </c>
      <c r="M19" s="25" t="str">
        <f t="array" ref="M19">iferror(index('Kovats n-alkanes'!B$7:B$31,match(I19,'Kovats n-alkanes'!C$7:C$31,1)),"")</f>
        <v/>
      </c>
      <c r="N19" s="25" t="str">
        <f t="shared" si="3"/>
        <v/>
      </c>
      <c r="O19" s="25" t="str">
        <f>iferror(100*(M19+(I19-vlookup(M19,'Kovats n-alkanes'!B$7:C$31,2,TRUE))/(vlookup(N19,'Kovats n-alkanes'!B$7:C$31,2,TRUE)-vlookup(M19,'Kovats n-alkanes'!B$7:C$31,2,TRUE))),"")</f>
        <v/>
      </c>
      <c r="P19" s="90"/>
      <c r="Q19" s="90"/>
      <c r="R19" s="87"/>
      <c r="V19" s="83" t="s">
        <v>77</v>
      </c>
      <c r="W19" s="84">
        <v>6.70317</v>
      </c>
      <c r="X19" s="84">
        <v>0.091553</v>
      </c>
      <c r="Y19" s="83" t="s">
        <v>78</v>
      </c>
      <c r="Z19" s="84">
        <v>6.7195</v>
      </c>
      <c r="AA19" s="84">
        <v>0.080109</v>
      </c>
      <c r="AB19" s="83"/>
      <c r="AC19" s="84"/>
      <c r="AD19" s="84"/>
      <c r="AE19" s="83"/>
      <c r="AF19" s="84"/>
      <c r="AG19" s="84"/>
      <c r="AH19" s="83"/>
      <c r="AI19" s="84"/>
      <c r="AJ19" s="84"/>
      <c r="AK19" s="83"/>
      <c r="AL19" s="84"/>
      <c r="AM19" s="84"/>
      <c r="AN19" s="83"/>
      <c r="AO19" s="84"/>
      <c r="AP19" s="84"/>
    </row>
    <row r="20">
      <c r="A20" s="79">
        <f t="shared" si="4"/>
        <v>13</v>
      </c>
      <c r="B20" s="44" t="s">
        <v>40</v>
      </c>
      <c r="C20" s="36"/>
      <c r="H20" s="80">
        <f t="shared" si="1"/>
        <v>6.930776667</v>
      </c>
      <c r="I20" s="81"/>
      <c r="J20" s="17" t="str">
        <f t="array" ref="J20">if(Q20 = 1, iferror(index('Kovats n-alkanes'!G$7:G$40,match(#REF!,'Kovats n-alkanes'!H$7:H$40,1))),iferror(index('Kovats n-alkanes'!I$7:I$40,match(#REF!,'Kovats n-alkanes'!J$7:J$40,1))))</f>
        <v/>
      </c>
      <c r="K20" s="25" t="str">
        <f t="shared" si="2"/>
        <v/>
      </c>
      <c r="L20" s="50" t="str">
        <f>if(Q20=1,iferror(100*(J20+(#REF!-vlookup(J20,'Kovats n-alkanes'!G$7:H$40,2,TRUE))/(vlookup(K20,'Kovats n-alkanes'!G$7:H$40,2,TRUE)-vlookup(J20,'Kovats n-alkanes'!G$7:H$40,2,TRUE))),#REF!),iferror(100*(J20+(#REF!-vlookup(J20,'Kovats n-alkanes'!I$7:J$40,2,TRUE))/(vlookup(K20,'Kovats n-alkanes'!I$7:J$40,2,TRUE)-vlookup(J20,'Kovats n-alkanes'!I$7:J$40,2,TRUE))),#REF!))</f>
        <v>#REF!</v>
      </c>
      <c r="M20" s="25" t="str">
        <f t="array" ref="M20">iferror(index('Kovats n-alkanes'!B$7:B$31,match(I20,'Kovats n-alkanes'!C$7:C$31,1)),"")</f>
        <v/>
      </c>
      <c r="N20" s="25" t="str">
        <f t="shared" si="3"/>
        <v/>
      </c>
      <c r="O20" s="25" t="str">
        <f>iferror(100*(M20+(I20-vlookup(M20,'Kovats n-alkanes'!B$7:C$31,2,TRUE))/(vlookup(N20,'Kovats n-alkanes'!B$7:C$31,2,TRUE)-vlookup(M20,'Kovats n-alkanes'!B$7:C$31,2,TRUE))),"")</f>
        <v/>
      </c>
      <c r="P20" s="90"/>
      <c r="Q20" s="90"/>
      <c r="R20" s="87"/>
      <c r="S20" s="83" t="s">
        <v>76</v>
      </c>
      <c r="T20" s="84">
        <v>6.939</v>
      </c>
      <c r="U20" s="84">
        <v>0.236511</v>
      </c>
      <c r="V20" s="83" t="s">
        <v>77</v>
      </c>
      <c r="W20" s="84">
        <v>6.92533</v>
      </c>
      <c r="X20" s="84">
        <v>0.263214</v>
      </c>
      <c r="Y20" s="83" t="s">
        <v>78</v>
      </c>
      <c r="Z20" s="84">
        <v>6.928</v>
      </c>
      <c r="AA20" s="84">
        <v>0.362396</v>
      </c>
      <c r="AB20" s="83"/>
      <c r="AC20" s="84"/>
      <c r="AD20" s="84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</row>
    <row r="21">
      <c r="A21" s="79">
        <f t="shared" si="4"/>
        <v>14</v>
      </c>
      <c r="B21" s="86" t="s">
        <v>41</v>
      </c>
      <c r="C21" s="36"/>
      <c r="D21" s="92"/>
      <c r="F21" s="88"/>
      <c r="G21" s="79"/>
      <c r="H21" s="89">
        <f t="shared" si="1"/>
        <v>7.24975</v>
      </c>
      <c r="I21" s="93"/>
      <c r="J21" s="17" t="str">
        <f t="array" ref="J21">if(S8 = 1, iferror(index('Kovats n-alkanes'!G$7:G$40,match(#REF!,'Kovats n-alkanes'!H$7:H$40,1))),iferror(index('Kovats n-alkanes'!I$7:I$40,match(#REF!,'Kovats n-alkanes'!J$7:J$40,1))))</f>
        <v/>
      </c>
      <c r="K21" s="25" t="str">
        <f t="shared" si="2"/>
        <v/>
      </c>
      <c r="L21" s="50" t="str">
        <f>if(S8=1,iferror(100*(J21+(#REF!-vlookup(J21,'Kovats n-alkanes'!G$7:H$40,2,TRUE))/(vlookup(K21,'Kovats n-alkanes'!G$7:H$40,2,TRUE)-vlookup(J21,'Kovats n-alkanes'!G$7:H$40,2,TRUE))),#REF!),iferror(100*(J21+(#REF!-vlookup(J21,'Kovats n-alkanes'!I$7:J$40,2,TRUE))/(vlookup(K21,'Kovats n-alkanes'!I$7:J$40,2,TRUE)-vlookup(J21,'Kovats n-alkanes'!I$7:J$40,2,TRUE))),#REF!))</f>
        <v>#REF!</v>
      </c>
      <c r="M21" s="25" t="str">
        <f t="array" ref="M21">iferror(index('Kovats n-alkanes'!B$7:B$31,match(I21,'Kovats n-alkanes'!C$7:C$31,1)),"")</f>
        <v/>
      </c>
      <c r="N21" s="25" t="str">
        <f t="shared" si="3"/>
        <v/>
      </c>
      <c r="O21" s="25" t="str">
        <f>iferror(100*(M21+(I21-vlookup(M21,'Kovats n-alkanes'!B$7:C$31,2,TRUE))/(vlookup(N21,'Kovats n-alkanes'!B$7:C$31,2,TRUE)-vlookup(M21,'Kovats n-alkanes'!B$7:C$31,2,TRUE))),"")</f>
        <v/>
      </c>
      <c r="P21" s="90"/>
      <c r="R21" s="87"/>
      <c r="V21" s="83" t="s">
        <v>77</v>
      </c>
      <c r="W21" s="84">
        <v>7.25317</v>
      </c>
      <c r="X21" s="84">
        <v>0.049591</v>
      </c>
      <c r="Y21" s="83" t="s">
        <v>78</v>
      </c>
      <c r="Z21" s="84">
        <v>7.24633</v>
      </c>
      <c r="AA21" s="84">
        <v>0.087738</v>
      </c>
      <c r="AB21" s="83"/>
      <c r="AC21" s="84"/>
      <c r="AD21" s="84"/>
      <c r="AE21" s="83"/>
      <c r="AF21" s="84"/>
      <c r="AG21" s="84"/>
      <c r="AH21" s="83"/>
      <c r="AI21" s="84"/>
      <c r="AJ21" s="84"/>
      <c r="AK21" s="83"/>
      <c r="AL21" s="84"/>
      <c r="AM21" s="84"/>
      <c r="AN21" s="83"/>
      <c r="AO21" s="84"/>
      <c r="AP21" s="84"/>
    </row>
    <row r="22">
      <c r="A22" s="79">
        <f t="shared" si="4"/>
        <v>15</v>
      </c>
      <c r="B22" s="94" t="s">
        <v>82</v>
      </c>
      <c r="C22" s="36"/>
      <c r="D22" s="3"/>
      <c r="H22" s="80">
        <f t="shared" si="1"/>
        <v>8.898276667</v>
      </c>
      <c r="I22" s="81"/>
      <c r="J22" s="17" t="str">
        <f t="array" ref="J22">if(#REF! = 1, iferror(index('Kovats n-alkanes'!G$7:G$40,match(#REF!,'Kovats n-alkanes'!H$7:H$40,1))),iferror(index('Kovats n-alkanes'!I$7:I$40,match(#REF!,'Kovats n-alkanes'!J$7:J$40,1))))</f>
        <v>#REF!</v>
      </c>
      <c r="K22" s="25" t="str">
        <f t="shared" si="2"/>
        <v>#REF!</v>
      </c>
      <c r="L22" s="50" t="str">
        <f>if(#REF!=1,iferror(100*(J22+(#REF!-vlookup(J22,'Kovats n-alkanes'!G$7:H$40,2,TRUE))/(vlookup(K22,'Kovats n-alkanes'!G$7:H$40,2,TRUE)-vlookup(J22,'Kovats n-alkanes'!G$7:H$40,2,TRUE))),#REF!),iferror(100*(J22+(#REF!-vlookup(J22,'Kovats n-alkanes'!I$7:J$40,2,TRUE))/(vlookup(K22,'Kovats n-alkanes'!I$7:J$40,2,TRUE)-vlookup(J22,'Kovats n-alkanes'!I$7:J$40,2,TRUE))),#REF!))</f>
        <v>#REF!</v>
      </c>
      <c r="M22" s="25" t="str">
        <f t="array" ref="M22">iferror(index('Kovats n-alkanes'!B$7:B$31,match(I22,'Kovats n-alkanes'!C$7:C$31,1)),"")</f>
        <v/>
      </c>
      <c r="N22" s="25" t="str">
        <f t="shared" si="3"/>
        <v/>
      </c>
      <c r="O22" s="25" t="str">
        <f>iferror(100*(M22+(I22-vlookup(M22,'Kovats n-alkanes'!B$7:C$31,2,TRUE))/(vlookup(N22,'Kovats n-alkanes'!B$7:C$31,2,TRUE)-vlookup(M22,'Kovats n-alkanes'!B$7:C$31,2,TRUE))),"")</f>
        <v/>
      </c>
      <c r="P22" s="90"/>
      <c r="R22" s="87"/>
      <c r="S22" s="83" t="s">
        <v>76</v>
      </c>
      <c r="T22" s="84">
        <v>8.902</v>
      </c>
      <c r="U22" s="84">
        <v>0.12207</v>
      </c>
      <c r="V22" s="83" t="s">
        <v>77</v>
      </c>
      <c r="W22" s="84">
        <v>8.89233</v>
      </c>
      <c r="X22" s="84">
        <v>0.12207</v>
      </c>
      <c r="Y22" s="83" t="s">
        <v>78</v>
      </c>
      <c r="Z22" s="84">
        <v>8.9005</v>
      </c>
      <c r="AA22" s="84">
        <v>0.167847</v>
      </c>
      <c r="AB22" s="83"/>
      <c r="AC22" s="84"/>
      <c r="AD22" s="84"/>
      <c r="AE22" s="83"/>
      <c r="AF22" s="84"/>
      <c r="AG22" s="84"/>
      <c r="AH22" s="85"/>
      <c r="AI22" s="85"/>
      <c r="AJ22" s="85"/>
      <c r="AK22" s="85"/>
      <c r="AL22" s="85"/>
      <c r="AM22" s="85"/>
      <c r="AN22" s="83"/>
      <c r="AO22" s="84"/>
      <c r="AP22" s="84"/>
    </row>
    <row r="23">
      <c r="A23" s="79">
        <f t="shared" si="4"/>
        <v>16</v>
      </c>
      <c r="B23" s="86" t="s">
        <v>83</v>
      </c>
      <c r="C23" s="36"/>
      <c r="F23" s="57"/>
      <c r="G23" s="54"/>
      <c r="H23" s="80">
        <f t="shared" si="1"/>
        <v>10.07853333</v>
      </c>
      <c r="I23" s="61"/>
      <c r="J23" s="17">
        <f t="array" ref="J23">if(Q23 = 1, iferror(index('Kovats n-alkanes'!G$7:G$40,match(H23,'Kovats n-alkanes'!H$7:H$40,1))),iferror(index('Kovats n-alkanes'!I$7:I$40,match(H23,'Kovats n-alkanes'!J$7:J$40,1))))</f>
        <v>13</v>
      </c>
      <c r="K23" s="25">
        <f t="shared" si="2"/>
        <v>14</v>
      </c>
      <c r="L23" s="50">
        <f>iferror(100*(J23+(H23-vlookup(J23,'Kovats n-alkanes'!G$7:H$31,2,TRUE))/(vlookup(K23,'Kovats n-alkanes'!G$7:H$31,2,TRUE)-vlookup(J23,'Kovats n-alkanes'!G$7:H$31,2,TRUE))),H23)</f>
        <v>1570.490129</v>
      </c>
      <c r="M23" s="25" t="str">
        <f t="array" ref="M23">iferror(index('Kovats n-alkanes'!B$7:B$31,match(I23,'Kovats n-alkanes'!C$7:C$31,1)),"")</f>
        <v/>
      </c>
      <c r="N23" s="25" t="str">
        <f t="shared" si="3"/>
        <v/>
      </c>
      <c r="O23" s="25" t="str">
        <f>iferror(100*(M23+(I23-vlookup(M23,'Kovats n-alkanes'!B$7:C$31,2,TRUE))/(vlookup(N23,'Kovats n-alkanes'!B$7:C$31,2,TRUE)-vlookup(M23,'Kovats n-alkanes'!B$7:C$31,2,TRUE))),"")</f>
        <v/>
      </c>
      <c r="P23" s="54"/>
      <c r="Q23" s="54"/>
      <c r="R23" s="87"/>
      <c r="S23" s="83" t="s">
        <v>76</v>
      </c>
      <c r="T23" s="84">
        <v>10.0698</v>
      </c>
      <c r="U23" s="84">
        <v>0.1297</v>
      </c>
      <c r="V23" s="83" t="s">
        <v>77</v>
      </c>
      <c r="W23" s="84">
        <v>10.0753</v>
      </c>
      <c r="X23" s="84">
        <v>0.083923</v>
      </c>
      <c r="Y23" s="83" t="s">
        <v>78</v>
      </c>
      <c r="Z23" s="84">
        <v>10.0905</v>
      </c>
      <c r="AA23" s="84">
        <v>0.072479</v>
      </c>
      <c r="AB23" s="95"/>
      <c r="AC23" s="95"/>
      <c r="AD23" s="95"/>
      <c r="AE23" s="95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</row>
    <row r="24">
      <c r="A24" s="79">
        <f t="shared" si="4"/>
        <v>17</v>
      </c>
      <c r="B24" s="18" t="s">
        <v>50</v>
      </c>
      <c r="C24" s="36"/>
      <c r="F24" s="57"/>
      <c r="G24" s="54"/>
      <c r="H24" s="80">
        <f t="shared" si="1"/>
        <v>10.6236</v>
      </c>
      <c r="I24" s="61"/>
      <c r="J24" s="17">
        <f t="array" ref="J24">if(Q24 = 1, iferror(index('Kovats n-alkanes'!G$7:G$40,match(H24,'Kovats n-alkanes'!H$7:H$40,1))),iferror(index('Kovats n-alkanes'!I$7:I$40,match(H24,'Kovats n-alkanes'!J$7:J$40,1))))</f>
        <v>13</v>
      </c>
      <c r="K24" s="25">
        <f t="shared" si="2"/>
        <v>14</v>
      </c>
      <c r="L24" s="50">
        <f>iferror(100*(J24+(H24-vlookup(J24,'Kovats n-alkanes'!G$7:H$31,2,TRUE))/(vlookup(K24,'Kovats n-alkanes'!G$7:H$31,2,TRUE)-vlookup(J24,'Kovats n-alkanes'!G$7:H$31,2,TRUE))),H24)</f>
        <v>1612.145969</v>
      </c>
      <c r="M24" s="25" t="str">
        <f t="array" ref="M24">iferror(index('Kovats n-alkanes'!B$7:B$31,match(I24,'Kovats n-alkanes'!C$7:C$31,1)),"")</f>
        <v/>
      </c>
      <c r="N24" s="25" t="str">
        <f t="shared" si="3"/>
        <v/>
      </c>
      <c r="O24" s="25" t="str">
        <f>iferror(100*(M24+(I24-vlookup(M24,'Kovats n-alkanes'!B$7:C$31,2,TRUE))/(vlookup(N24,'Kovats n-alkanes'!B$7:C$31,2,TRUE)-vlookup(M24,'Kovats n-alkanes'!B$7:C$31,2,TRUE))),"")</f>
        <v/>
      </c>
      <c r="P24" s="54"/>
      <c r="Q24" s="54"/>
      <c r="R24" s="87"/>
      <c r="S24" s="83" t="s">
        <v>76</v>
      </c>
      <c r="T24" s="84">
        <v>10.6255</v>
      </c>
      <c r="U24" s="84">
        <v>0.034332</v>
      </c>
      <c r="V24" s="86" t="s">
        <v>77</v>
      </c>
      <c r="W24" s="36">
        <v>10.6295</v>
      </c>
      <c r="X24" s="36">
        <v>0.144958</v>
      </c>
      <c r="Y24" s="86" t="s">
        <v>78</v>
      </c>
      <c r="Z24" s="36">
        <v>10.6158</v>
      </c>
      <c r="AA24" s="36">
        <v>0.110626</v>
      </c>
      <c r="AB24" s="87"/>
      <c r="AC24" s="87"/>
      <c r="AD24" s="87"/>
      <c r="AE24" s="87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</row>
    <row r="25">
      <c r="A25" s="79">
        <f t="shared" si="4"/>
        <v>18</v>
      </c>
      <c r="B25" s="86" t="s">
        <v>52</v>
      </c>
      <c r="C25" s="36"/>
      <c r="F25" s="57"/>
      <c r="G25" s="54"/>
      <c r="H25" s="80">
        <f t="shared" si="1"/>
        <v>11.39006667</v>
      </c>
      <c r="I25" s="61"/>
      <c r="J25" s="17">
        <f t="array" ref="J25">if(Q25 = 1, iferror(index('Kovats n-alkanes'!G$7:G$40,match(H25,'Kovats n-alkanes'!H$7:H$40,1))),iferror(index('Kovats n-alkanes'!I$7:I$40,match(H25,'Kovats n-alkanes'!J$7:J$40,1))))</f>
        <v>14</v>
      </c>
      <c r="K25" s="25">
        <f t="shared" si="2"/>
        <v>15</v>
      </c>
      <c r="L25" s="50">
        <f>iferror(100*(J25+(H25-vlookup(J25,'Kovats n-alkanes'!G$7:H$31,2,TRUE))/(vlookup(K25,'Kovats n-alkanes'!G$7:H$31,2,TRUE)-vlookup(J25,'Kovats n-alkanes'!G$7:H$31,2,TRUE))),H25)</f>
        <v>1682.07613</v>
      </c>
      <c r="M25" s="25" t="str">
        <f t="array" ref="M25">iferror(index('Kovats n-alkanes'!B$7:B$31,match(I25,'Kovats n-alkanes'!C$7:C$31,1)),"")</f>
        <v/>
      </c>
      <c r="N25" s="25" t="str">
        <f t="shared" si="3"/>
        <v/>
      </c>
      <c r="O25" s="25" t="str">
        <f>iferror(100*(M25+(I25-vlookup(M25,'Kovats n-alkanes'!B$7:C$31,2,TRUE))/(vlookup(N25,'Kovats n-alkanes'!B$7:C$31,2,TRUE)-vlookup(M25,'Kovats n-alkanes'!B$7:C$31,2,TRUE))),"")</f>
        <v/>
      </c>
      <c r="P25" s="54"/>
      <c r="Q25" s="54"/>
      <c r="R25" s="87"/>
      <c r="S25" s="83" t="s">
        <v>76</v>
      </c>
      <c r="T25" s="84">
        <v>11.3947</v>
      </c>
      <c r="U25" s="84">
        <v>0.057221</v>
      </c>
      <c r="V25" s="86" t="s">
        <v>77</v>
      </c>
      <c r="W25" s="36">
        <v>11.3905</v>
      </c>
      <c r="X25" s="36">
        <v>0.030518</v>
      </c>
      <c r="Y25" s="86" t="s">
        <v>78</v>
      </c>
      <c r="Z25" s="36">
        <v>11.385</v>
      </c>
      <c r="AA25" s="36">
        <v>0.068665</v>
      </c>
      <c r="AB25" s="87"/>
      <c r="AC25" s="87"/>
      <c r="AD25" s="87"/>
      <c r="AE25" s="87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</row>
    <row r="26">
      <c r="A26" s="79" t="str">
        <f t="shared" si="4"/>
        <v/>
      </c>
      <c r="C26" s="36"/>
      <c r="F26" s="97"/>
      <c r="H26" s="89" t="str">
        <f t="shared" si="1"/>
        <v>#DIV/0!</v>
      </c>
      <c r="I26" s="61"/>
      <c r="J26" s="17" t="str">
        <f t="array" ref="J26">if(Q26 = 1, iferror(index('Kovats n-alkanes'!G$7:G$40,match(H26,'Kovats n-alkanes'!H$7:H$40,1))),iferror(index('Kovats n-alkanes'!I$7:I$40,match(H26,'Kovats n-alkanes'!J$7:J$40,1))))</f>
        <v/>
      </c>
      <c r="K26" s="25" t="str">
        <f t="shared" si="2"/>
        <v/>
      </c>
      <c r="L26" s="50" t="str">
        <f>iferror(100*(J26+(H26-vlookup(J26,'Kovats n-alkanes'!G$7:H$31,2,TRUE))/(vlookup(K26,'Kovats n-alkanes'!G$7:H$31,2,TRUE)-vlookup(J26,'Kovats n-alkanes'!G$7:H$31,2,TRUE))),H26)</f>
        <v>#DIV/0!</v>
      </c>
      <c r="M26" s="25" t="str">
        <f t="array" ref="M26">iferror(index('Kovats n-alkanes'!B$7:B$31,match(I26,'Kovats n-alkanes'!C$7:C$31,1)),"")</f>
        <v/>
      </c>
      <c r="N26" s="25" t="str">
        <f t="shared" si="3"/>
        <v/>
      </c>
      <c r="O26" s="25" t="str">
        <f>iferror(100*(M26+(I26-vlookup(M26,'Kovats n-alkanes'!B$7:C$31,2,TRUE))/(vlookup(N26,'Kovats n-alkanes'!B$7:C$31,2,TRUE)-vlookup(M26,'Kovats n-alkanes'!B$7:C$31,2,TRUE))),"")</f>
        <v/>
      </c>
      <c r="R26" s="87"/>
      <c r="S26" s="87"/>
      <c r="T26" s="90"/>
      <c r="U26" s="90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</row>
    <row r="27">
      <c r="A27" s="79" t="str">
        <f t="shared" si="4"/>
        <v/>
      </c>
      <c r="F27" s="97"/>
      <c r="H27" s="98"/>
      <c r="I27" s="61"/>
      <c r="J27" s="17" t="str">
        <f t="array" ref="J27">if(Q27 = 1, iferror(index('Kovats n-alkanes'!G$7:G$40,match(H27,'Kovats n-alkanes'!H$7:H$40,1))),iferror(index('Kovats n-alkanes'!I$7:I$40,match(H27,'Kovats n-alkanes'!J$7:J$40,1))))</f>
        <v/>
      </c>
      <c r="K27" s="25" t="str">
        <f t="shared" si="2"/>
        <v/>
      </c>
      <c r="L27" s="50" t="str">
        <f>iferror(100*(J27+(H27-vlookup(J27,'Kovats n-alkanes'!G$7:H$31,2,TRUE))/(vlookup(K27,'Kovats n-alkanes'!G$7:H$31,2,TRUE)-vlookup(J27,'Kovats n-alkanes'!G$7:H$31,2,TRUE))),H27)</f>
        <v/>
      </c>
      <c r="M27" s="25" t="str">
        <f t="array" ref="M27">iferror(index('Kovats n-alkanes'!B$7:B$31,match(I27,'Kovats n-alkanes'!C$7:C$31,1)),"")</f>
        <v/>
      </c>
      <c r="N27" s="25" t="str">
        <f t="shared" si="3"/>
        <v/>
      </c>
      <c r="O27" s="25" t="str">
        <f>iferror(100*(M27+(I27-vlookup(M27,'Kovats n-alkanes'!B$7:C$31,2,TRUE))/(vlookup(N27,'Kovats n-alkanes'!B$7:C$31,2,TRUE)-vlookup(M27,'Kovats n-alkanes'!B$7:C$31,2,TRUE))),"")</f>
        <v/>
      </c>
      <c r="R27" s="87"/>
      <c r="S27" s="87"/>
      <c r="T27" s="90"/>
      <c r="U27" s="90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90"/>
      <c r="AG27" s="90"/>
      <c r="AH27" s="90"/>
      <c r="AI27" s="90"/>
      <c r="AJ27" s="90"/>
      <c r="AK27" s="90"/>
      <c r="AL27" s="90"/>
      <c r="AM27" s="90"/>
      <c r="AN27" s="90"/>
      <c r="AO27" s="90"/>
      <c r="AP27" s="90"/>
    </row>
    <row r="28">
      <c r="A28" s="79" t="str">
        <f t="shared" si="4"/>
        <v/>
      </c>
      <c r="D28" s="1"/>
      <c r="F28" s="97"/>
      <c r="H28" s="98"/>
      <c r="I28" s="61"/>
      <c r="J28" s="17" t="str">
        <f t="array" ref="J28">if(Q28 = 1, iferror(index('Kovats n-alkanes'!G$7:G$40,match(H28,'Kovats n-alkanes'!H$7:H$40,1))),iferror(index('Kovats n-alkanes'!I$7:I$40,match(H28,'Kovats n-alkanes'!J$7:J$40,1))))</f>
        <v/>
      </c>
      <c r="K28" s="25" t="str">
        <f t="shared" si="2"/>
        <v/>
      </c>
      <c r="L28" s="50" t="str">
        <f>iferror(100*(J28+(H28-vlookup(J28,'Kovats n-alkanes'!G$7:H$31,2,TRUE))/(vlookup(K28,'Kovats n-alkanes'!G$7:H$31,2,TRUE)-vlookup(J28,'Kovats n-alkanes'!G$7:H$31,2,TRUE))),H28)</f>
        <v/>
      </c>
      <c r="M28" s="25" t="str">
        <f t="array" ref="M28">iferror(index('Kovats n-alkanes'!B$7:B$31,match(I28,'Kovats n-alkanes'!C$7:C$31,1)),"")</f>
        <v/>
      </c>
      <c r="N28" s="25" t="str">
        <f t="shared" si="3"/>
        <v/>
      </c>
      <c r="O28" s="25" t="str">
        <f>iferror(100*(M28+(I28-vlookup(M28,'Kovats n-alkanes'!B$7:C$31,2,TRUE))/(vlookup(N28,'Kovats n-alkanes'!B$7:C$31,2,TRUE)-vlookup(M28,'Kovats n-alkanes'!B$7:C$31,2,TRUE))),"")</f>
        <v/>
      </c>
      <c r="R28" s="87"/>
      <c r="S28" s="87"/>
      <c r="T28" s="90"/>
      <c r="U28" s="90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</row>
    <row r="29">
      <c r="A29" s="79" t="str">
        <f t="shared" si="4"/>
        <v/>
      </c>
      <c r="D29" s="1"/>
      <c r="F29" s="97"/>
      <c r="H29" s="98"/>
      <c r="I29" s="61"/>
      <c r="J29" s="17" t="str">
        <f t="array" ref="J29">if(Q29 = 1, iferror(index('Kovats n-alkanes'!G$7:G$40,match(H29,'Kovats n-alkanes'!H$7:H$40,1))),iferror(index('Kovats n-alkanes'!I$7:I$40,match(H29,'Kovats n-alkanes'!J$7:J$40,1))))</f>
        <v/>
      </c>
      <c r="K29" s="25" t="str">
        <f t="shared" si="2"/>
        <v/>
      </c>
      <c r="L29" s="50" t="str">
        <f>iferror(100*(J29+(H29-vlookup(J29,'Kovats n-alkanes'!G$7:H$31,2,TRUE))/(vlookup(K29,'Kovats n-alkanes'!G$7:H$31,2,TRUE)-vlookup(J29,'Kovats n-alkanes'!G$7:H$31,2,TRUE))),H29)</f>
        <v/>
      </c>
      <c r="M29" s="25" t="str">
        <f t="array" ref="M29">iferror(index('Kovats n-alkanes'!B$7:B$31,match(I29,'Kovats n-alkanes'!C$7:C$31,1)),"")</f>
        <v/>
      </c>
      <c r="N29" s="25" t="str">
        <f t="shared" si="3"/>
        <v/>
      </c>
      <c r="O29" s="25" t="str">
        <f>iferror(100*(M29+(I29-vlookup(M29,'Kovats n-alkanes'!B$7:C$31,2,TRUE))/(vlookup(N29,'Kovats n-alkanes'!B$7:C$31,2,TRUE)-vlookup(M29,'Kovats n-alkanes'!B$7:C$31,2,TRUE))),"")</f>
        <v/>
      </c>
      <c r="R29" s="87"/>
      <c r="S29" s="87"/>
      <c r="T29" s="90"/>
      <c r="U29" s="90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</row>
    <row r="30">
      <c r="A30" s="79" t="str">
        <f t="shared" si="4"/>
        <v/>
      </c>
      <c r="D30" s="1"/>
      <c r="F30" s="97"/>
      <c r="H30" s="98"/>
      <c r="I30" s="61"/>
      <c r="J30" s="17" t="str">
        <f t="array" ref="J30">if(Q30 = 1, iferror(index('Kovats n-alkanes'!G$7:G$40,match(H30,'Kovats n-alkanes'!H$7:H$40,1))),iferror(index('Kovats n-alkanes'!I$7:I$40,match(H30,'Kovats n-alkanes'!J$7:J$40,1))))</f>
        <v/>
      </c>
      <c r="K30" s="25" t="str">
        <f t="shared" si="2"/>
        <v/>
      </c>
      <c r="L30" s="50" t="str">
        <f>iferror(100*(J30+(H30-vlookup(J30,'Kovats n-alkanes'!G$7:H$31,2,TRUE))/(vlookup(K30,'Kovats n-alkanes'!G$7:H$31,2,TRUE)-vlookup(J30,'Kovats n-alkanes'!G$7:H$31,2,TRUE))),H30)</f>
        <v/>
      </c>
      <c r="M30" s="25" t="str">
        <f t="array" ref="M30">iferror(index('Kovats n-alkanes'!B$7:B$31,match(I30,'Kovats n-alkanes'!C$7:C$31,1)),"")</f>
        <v/>
      </c>
      <c r="N30" s="25" t="str">
        <f t="shared" si="3"/>
        <v/>
      </c>
      <c r="O30" s="25" t="str">
        <f>iferror(100*(M30+(I30-vlookup(M30,'Kovats n-alkanes'!B$7:C$31,2,TRUE))/(vlookup(N30,'Kovats n-alkanes'!B$7:C$31,2,TRUE)-vlookup(M30,'Kovats n-alkanes'!B$7:C$31,2,TRUE))),"")</f>
        <v/>
      </c>
      <c r="R30" s="87"/>
      <c r="S30" s="87"/>
      <c r="T30" s="90"/>
      <c r="U30" s="90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90"/>
      <c r="AG30" s="90"/>
      <c r="AH30" s="90"/>
      <c r="AI30" s="90"/>
      <c r="AJ30" s="90"/>
      <c r="AK30" s="90"/>
      <c r="AL30" s="90"/>
      <c r="AM30" s="90"/>
      <c r="AN30" s="90"/>
      <c r="AO30" s="90"/>
      <c r="AP30" s="90"/>
    </row>
    <row r="31">
      <c r="A31" s="79" t="str">
        <f t="shared" si="4"/>
        <v/>
      </c>
      <c r="D31" s="1"/>
      <c r="F31" s="97"/>
      <c r="H31" s="98"/>
      <c r="I31" s="61"/>
      <c r="J31" s="17" t="str">
        <f t="array" ref="J31">if(Q31 = 1, iferror(index('Kovats n-alkanes'!G$7:G$40,match(H31,'Kovats n-alkanes'!H$7:H$40,1))),iferror(index('Kovats n-alkanes'!I$7:I$40,match(H31,'Kovats n-alkanes'!J$7:J$40,1))))</f>
        <v/>
      </c>
      <c r="K31" s="25" t="str">
        <f t="shared" si="2"/>
        <v/>
      </c>
      <c r="L31" s="50" t="str">
        <f>iferror(100*(J31+(H31-vlookup(J31,'Kovats n-alkanes'!G$7:H$31,2,TRUE))/(vlookup(K31,'Kovats n-alkanes'!G$7:H$31,2,TRUE)-vlookup(J31,'Kovats n-alkanes'!G$7:H$31,2,TRUE))),H31)</f>
        <v/>
      </c>
      <c r="M31" s="25" t="str">
        <f t="array" ref="M31">iferror(index('Kovats n-alkanes'!B$7:B$31,match(I31,'Kovats n-alkanes'!C$7:C$31,1)),"")</f>
        <v/>
      </c>
      <c r="N31" s="25" t="str">
        <f t="shared" si="3"/>
        <v/>
      </c>
      <c r="O31" s="25" t="str">
        <f>iferror(100*(M31+(I31-vlookup(M31,'Kovats n-alkanes'!B$7:C$31,2,TRUE))/(vlookup(N31,'Kovats n-alkanes'!B$7:C$31,2,TRUE)-vlookup(M31,'Kovats n-alkanes'!B$7:C$31,2,TRUE))),"")</f>
        <v/>
      </c>
      <c r="R31" s="87"/>
      <c r="S31" s="87"/>
      <c r="T31" s="90"/>
      <c r="U31" s="90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90"/>
      <c r="AG31" s="90"/>
      <c r="AH31" s="90"/>
      <c r="AI31" s="90"/>
      <c r="AJ31" s="90"/>
      <c r="AK31" s="90"/>
      <c r="AL31" s="90"/>
      <c r="AM31" s="90"/>
      <c r="AN31" s="90"/>
      <c r="AO31" s="90"/>
      <c r="AP31" s="90"/>
    </row>
    <row r="32">
      <c r="A32" s="79" t="str">
        <f t="shared" si="4"/>
        <v/>
      </c>
      <c r="D32" s="1"/>
      <c r="F32" s="97"/>
      <c r="H32" s="98"/>
      <c r="I32" s="61"/>
      <c r="J32" s="17" t="str">
        <f t="array" ref="J32">if(Q32 = 1, iferror(index('Kovats n-alkanes'!G$7:G$40,match(H32,'Kovats n-alkanes'!H$7:H$40,1))),iferror(index('Kovats n-alkanes'!I$7:I$40,match(H32,'Kovats n-alkanes'!J$7:J$40,1))))</f>
        <v/>
      </c>
      <c r="K32" s="25" t="str">
        <f t="shared" si="2"/>
        <v/>
      </c>
      <c r="L32" s="50" t="str">
        <f>iferror(100*(J32+(H32-vlookup(J32,'Kovats n-alkanes'!G$7:H$31,2,TRUE))/(vlookup(K32,'Kovats n-alkanes'!G$7:H$31,2,TRUE)-vlookup(J32,'Kovats n-alkanes'!G$7:H$31,2,TRUE))),H32)</f>
        <v/>
      </c>
      <c r="M32" s="25" t="str">
        <f t="array" ref="M32">iferror(index('Kovats n-alkanes'!B$7:B$31,match(I32,'Kovats n-alkanes'!C$7:C$31,1)),"")</f>
        <v/>
      </c>
      <c r="N32" s="25" t="str">
        <f t="shared" si="3"/>
        <v/>
      </c>
      <c r="O32" s="25" t="str">
        <f>iferror(100*(M32+(I32-vlookup(M32,'Kovats n-alkanes'!B$7:C$31,2,TRUE))/(vlookup(N32,'Kovats n-alkanes'!B$7:C$31,2,TRUE)-vlookup(M32,'Kovats n-alkanes'!B$7:C$31,2,TRUE))),"")</f>
        <v/>
      </c>
      <c r="R32" s="87"/>
      <c r="S32" s="87"/>
      <c r="T32" s="90"/>
      <c r="U32" s="90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90"/>
      <c r="AG32" s="90"/>
      <c r="AH32" s="90"/>
      <c r="AI32" s="90"/>
      <c r="AJ32" s="90"/>
      <c r="AK32" s="90"/>
      <c r="AL32" s="90"/>
      <c r="AM32" s="90"/>
      <c r="AN32" s="90"/>
      <c r="AO32" s="90"/>
      <c r="AP32" s="90"/>
    </row>
    <row r="33">
      <c r="A33" s="79" t="str">
        <f t="shared" si="4"/>
        <v/>
      </c>
      <c r="D33" s="1"/>
      <c r="F33" s="97"/>
      <c r="H33" s="98"/>
      <c r="I33" s="61"/>
      <c r="J33" s="17" t="str">
        <f t="array" ref="J33">if(Q33 = 1, iferror(index('Kovats n-alkanes'!G$7:G$40,match(H33,'Kovats n-alkanes'!H$7:H$40,1))),iferror(index('Kovats n-alkanes'!I$7:I$40,match(H33,'Kovats n-alkanes'!J$7:J$40,1))))</f>
        <v/>
      </c>
      <c r="K33" s="25" t="str">
        <f t="shared" si="2"/>
        <v/>
      </c>
      <c r="L33" s="50" t="str">
        <f>iferror(100*(J33+(H33-vlookup(J33,'Kovats n-alkanes'!G$7:H$31,2,TRUE))/(vlookup(K33,'Kovats n-alkanes'!G$7:H$31,2,TRUE)-vlookup(J33,'Kovats n-alkanes'!G$7:H$31,2,TRUE))),H33)</f>
        <v/>
      </c>
      <c r="M33" s="25" t="str">
        <f t="array" ref="M33">iferror(index('Kovats n-alkanes'!B$7:B$31,match(I33,'Kovats n-alkanes'!C$7:C$31,1)),"")</f>
        <v/>
      </c>
      <c r="N33" s="25" t="str">
        <f t="shared" si="3"/>
        <v/>
      </c>
      <c r="O33" s="25" t="str">
        <f>iferror(100*(M33+(I33-vlookup(M33,'Kovats n-alkanes'!B$7:C$31,2,TRUE))/(vlookup(N33,'Kovats n-alkanes'!B$7:C$31,2,TRUE)-vlookup(M33,'Kovats n-alkanes'!B$7:C$31,2,TRUE))),"")</f>
        <v/>
      </c>
      <c r="R33" s="87"/>
      <c r="S33" s="87"/>
      <c r="T33" s="90"/>
      <c r="U33" s="90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90"/>
      <c r="AG33" s="90"/>
      <c r="AH33" s="90"/>
      <c r="AI33" s="90"/>
      <c r="AJ33" s="90"/>
      <c r="AK33" s="90"/>
      <c r="AL33" s="90"/>
      <c r="AM33" s="90"/>
      <c r="AN33" s="90"/>
      <c r="AO33" s="90"/>
      <c r="AP33" s="90"/>
    </row>
    <row r="34">
      <c r="A34" s="79" t="str">
        <f t="shared" si="4"/>
        <v/>
      </c>
      <c r="D34" s="1"/>
      <c r="F34" s="97"/>
      <c r="H34" s="98"/>
      <c r="I34" s="61"/>
      <c r="J34" s="17" t="str">
        <f t="array" ref="J34">if(Q34 = 1, iferror(index('Kovats n-alkanes'!G$7:G$40,match(H34,'Kovats n-alkanes'!H$7:H$40,1))),iferror(index('Kovats n-alkanes'!I$7:I$40,match(H34,'Kovats n-alkanes'!J$7:J$40,1))))</f>
        <v/>
      </c>
      <c r="K34" s="25" t="str">
        <f t="shared" si="2"/>
        <v/>
      </c>
      <c r="L34" s="50" t="str">
        <f>iferror(100*(J34+(H34-vlookup(J34,'Kovats n-alkanes'!G$7:H$31,2,TRUE))/(vlookup(K34,'Kovats n-alkanes'!G$7:H$31,2,TRUE)-vlookup(J34,'Kovats n-alkanes'!G$7:H$31,2,TRUE))),H34)</f>
        <v/>
      </c>
      <c r="M34" s="25" t="str">
        <f t="array" ref="M34">iferror(index('Kovats n-alkanes'!B$7:B$31,match(I34,'Kovats n-alkanes'!C$7:C$31,1)),"")</f>
        <v/>
      </c>
      <c r="N34" s="25" t="str">
        <f t="shared" si="3"/>
        <v/>
      </c>
      <c r="O34" s="25" t="str">
        <f>iferror(100*(M34+(I34-vlookup(M34,'Kovats n-alkanes'!B$7:C$31,2,TRUE))/(vlookup(N34,'Kovats n-alkanes'!B$7:C$31,2,TRUE)-vlookup(M34,'Kovats n-alkanes'!B$7:C$31,2,TRUE))),"")</f>
        <v/>
      </c>
      <c r="R34" s="87"/>
      <c r="S34" s="87"/>
      <c r="T34" s="90"/>
      <c r="U34" s="90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90"/>
      <c r="AG34" s="90"/>
      <c r="AH34" s="90"/>
      <c r="AI34" s="90"/>
      <c r="AJ34" s="90"/>
      <c r="AK34" s="90"/>
      <c r="AL34" s="90"/>
      <c r="AM34" s="90"/>
      <c r="AN34" s="90"/>
      <c r="AO34" s="90"/>
      <c r="AP34" s="90"/>
    </row>
    <row r="35">
      <c r="A35" s="79" t="str">
        <f t="shared" si="4"/>
        <v/>
      </c>
      <c r="D35" s="1"/>
      <c r="F35" s="97"/>
      <c r="H35" s="98"/>
      <c r="I35" s="61"/>
      <c r="J35" s="17" t="str">
        <f t="array" ref="J35">if(Q35 = 1, iferror(index('Kovats n-alkanes'!G$7:G$40,match(H35,'Kovats n-alkanes'!H$7:H$40,1))),iferror(index('Kovats n-alkanes'!I$7:I$40,match(H35,'Kovats n-alkanes'!J$7:J$40,1))))</f>
        <v/>
      </c>
      <c r="K35" s="25" t="str">
        <f t="shared" si="2"/>
        <v/>
      </c>
      <c r="L35" s="50" t="str">
        <f>iferror(100*(J35+(H35-vlookup(J35,'Kovats n-alkanes'!G$7:H$31,2,TRUE))/(vlookup(K35,'Kovats n-alkanes'!G$7:H$31,2,TRUE)-vlookup(J35,'Kovats n-alkanes'!G$7:H$31,2,TRUE))),H35)</f>
        <v/>
      </c>
      <c r="M35" s="25" t="str">
        <f t="array" ref="M35">iferror(index('Kovats n-alkanes'!B$7:B$31,match(I35,'Kovats n-alkanes'!C$7:C$31,1)),"")</f>
        <v/>
      </c>
      <c r="N35" s="25" t="str">
        <f t="shared" si="3"/>
        <v/>
      </c>
      <c r="O35" s="25" t="str">
        <f>iferror(100*(M35+(I35-vlookup(M35,'Kovats n-alkanes'!B$7:C$31,2,TRUE))/(vlookup(N35,'Kovats n-alkanes'!B$7:C$31,2,TRUE)-vlookup(M35,'Kovats n-alkanes'!B$7:C$31,2,TRUE))),"")</f>
        <v/>
      </c>
      <c r="R35" s="87"/>
      <c r="S35" s="87"/>
      <c r="T35" s="90"/>
      <c r="U35" s="90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90"/>
      <c r="AG35" s="90"/>
      <c r="AH35" s="90"/>
      <c r="AI35" s="90"/>
      <c r="AJ35" s="90"/>
      <c r="AK35" s="90"/>
      <c r="AL35" s="90"/>
      <c r="AM35" s="90"/>
      <c r="AN35" s="90"/>
      <c r="AO35" s="90"/>
      <c r="AP35" s="90"/>
    </row>
    <row r="36">
      <c r="A36" s="79" t="str">
        <f t="shared" si="4"/>
        <v/>
      </c>
      <c r="D36" s="1"/>
      <c r="F36" s="97"/>
      <c r="H36" s="98"/>
      <c r="I36" s="61"/>
      <c r="J36" s="17" t="str">
        <f t="array" ref="J36">if(Q36 = 1, iferror(index('Kovats n-alkanes'!G$7:G$40,match(H36,'Kovats n-alkanes'!H$7:H$40,1))),iferror(index('Kovats n-alkanes'!I$7:I$40,match(H36,'Kovats n-alkanes'!J$7:J$40,1))))</f>
        <v/>
      </c>
      <c r="K36" s="25" t="str">
        <f t="shared" si="2"/>
        <v/>
      </c>
      <c r="L36" s="50" t="str">
        <f>iferror(100*(J36+(H36-vlookup(J36,'Kovats n-alkanes'!G$7:H$31,2,TRUE))/(vlookup(K36,'Kovats n-alkanes'!G$7:H$31,2,TRUE)-vlookup(J36,'Kovats n-alkanes'!G$7:H$31,2,TRUE))),H36)</f>
        <v/>
      </c>
      <c r="M36" s="25" t="str">
        <f t="array" ref="M36">iferror(index('Kovats n-alkanes'!B$7:B$31,match(I36,'Kovats n-alkanes'!C$7:C$31,1)),"")</f>
        <v/>
      </c>
      <c r="N36" s="25" t="str">
        <f t="shared" si="3"/>
        <v/>
      </c>
      <c r="O36" s="25" t="str">
        <f>iferror(100*(M36+(I36-vlookup(M36,'Kovats n-alkanes'!B$7:C$31,2,TRUE))/(vlookup(N36,'Kovats n-alkanes'!B$7:C$31,2,TRUE)-vlookup(M36,'Kovats n-alkanes'!B$7:C$31,2,TRUE))),"")</f>
        <v/>
      </c>
      <c r="R36" s="87"/>
      <c r="S36" s="87"/>
      <c r="T36" s="90"/>
      <c r="U36" s="90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90"/>
      <c r="AG36" s="90"/>
      <c r="AH36" s="90"/>
      <c r="AI36" s="90"/>
      <c r="AJ36" s="90"/>
      <c r="AK36" s="90"/>
      <c r="AL36" s="90"/>
      <c r="AM36" s="90"/>
      <c r="AN36" s="90"/>
      <c r="AO36" s="90"/>
      <c r="AP36" s="90"/>
    </row>
    <row r="37">
      <c r="A37" s="79" t="str">
        <f t="shared" si="4"/>
        <v/>
      </c>
      <c r="D37" s="1"/>
      <c r="F37" s="97"/>
      <c r="H37" s="98"/>
      <c r="I37" s="61"/>
      <c r="J37" s="17" t="str">
        <f t="array" ref="J37">if(Q37 = 1, iferror(index('Kovats n-alkanes'!G$7:G$40,match(H37,'Kovats n-alkanes'!H$7:H$40,1))),iferror(index('Kovats n-alkanes'!I$7:I$40,match(H37,'Kovats n-alkanes'!J$7:J$40,1))))</f>
        <v/>
      </c>
      <c r="K37" s="25" t="str">
        <f t="shared" si="2"/>
        <v/>
      </c>
      <c r="L37" s="50" t="str">
        <f>iferror(100*(J37+(H37-vlookup(J37,'Kovats n-alkanes'!G$7:H$31,2,TRUE))/(vlookup(K37,'Kovats n-alkanes'!G$7:H$31,2,TRUE)-vlookup(J37,'Kovats n-alkanes'!G$7:H$31,2,TRUE))),H37)</f>
        <v/>
      </c>
      <c r="M37" s="25" t="str">
        <f t="array" ref="M37">iferror(index('Kovats n-alkanes'!B$7:B$31,match(I37,'Kovats n-alkanes'!C$7:C$31,1)),"")</f>
        <v/>
      </c>
      <c r="N37" s="25" t="str">
        <f t="shared" si="3"/>
        <v/>
      </c>
      <c r="O37" s="25" t="str">
        <f>iferror(100*(M37+(I37-vlookup(M37,'Kovats n-alkanes'!B$7:C$31,2,TRUE))/(vlookup(N37,'Kovats n-alkanes'!B$7:C$31,2,TRUE)-vlookup(M37,'Kovats n-alkanes'!B$7:C$31,2,TRUE))),"")</f>
        <v/>
      </c>
      <c r="R37" s="87"/>
      <c r="S37" s="87"/>
      <c r="T37" s="90"/>
      <c r="U37" s="90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90"/>
      <c r="AG37" s="90"/>
      <c r="AH37" s="90"/>
      <c r="AI37" s="90"/>
      <c r="AJ37" s="90"/>
      <c r="AK37" s="90"/>
      <c r="AL37" s="90"/>
      <c r="AM37" s="90"/>
      <c r="AN37" s="90"/>
      <c r="AO37" s="90"/>
      <c r="AP37" s="90"/>
    </row>
    <row r="38">
      <c r="A38" s="79" t="str">
        <f t="shared" si="4"/>
        <v/>
      </c>
      <c r="D38" s="1"/>
      <c r="F38" s="97"/>
      <c r="H38" s="98"/>
      <c r="I38" s="61"/>
      <c r="J38" s="17" t="str">
        <f t="array" ref="J38">if(Q38 = 1, iferror(index('Kovats n-alkanes'!G$7:G$40,match(H38,'Kovats n-alkanes'!H$7:H$40,1))),iferror(index('Kovats n-alkanes'!I$7:I$40,match(H38,'Kovats n-alkanes'!J$7:J$40,1))))</f>
        <v/>
      </c>
      <c r="K38" s="25" t="str">
        <f t="shared" si="2"/>
        <v/>
      </c>
      <c r="L38" s="50" t="str">
        <f>iferror(100*(J38+(H38-vlookup(J38,'Kovats n-alkanes'!G$7:H$31,2,TRUE))/(vlookup(K38,'Kovats n-alkanes'!G$7:H$31,2,TRUE)-vlookup(J38,'Kovats n-alkanes'!G$7:H$31,2,TRUE))),H38)</f>
        <v/>
      </c>
      <c r="M38" s="25" t="str">
        <f t="array" ref="M38">iferror(index('Kovats n-alkanes'!B$7:B$31,match(I38,'Kovats n-alkanes'!C$7:C$31,1)),"")</f>
        <v/>
      </c>
      <c r="N38" s="25" t="str">
        <f t="shared" si="3"/>
        <v/>
      </c>
      <c r="O38" s="25" t="str">
        <f>iferror(100*(M38+(I38-vlookup(M38,'Kovats n-alkanes'!B$7:C$31,2,TRUE))/(vlookup(N38,'Kovats n-alkanes'!B$7:C$31,2,TRUE)-vlookup(M38,'Kovats n-alkanes'!B$7:C$31,2,TRUE))),"")</f>
        <v/>
      </c>
      <c r="R38" s="87"/>
      <c r="S38" s="87"/>
      <c r="T38" s="90"/>
      <c r="U38" s="90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90"/>
      <c r="AG38" s="90"/>
      <c r="AH38" s="90"/>
      <c r="AI38" s="90"/>
      <c r="AJ38" s="90"/>
      <c r="AK38" s="90"/>
      <c r="AL38" s="90"/>
      <c r="AM38" s="90"/>
      <c r="AN38" s="90"/>
      <c r="AO38" s="90"/>
      <c r="AP38" s="90"/>
    </row>
    <row r="39">
      <c r="A39" s="79" t="str">
        <f t="shared" si="4"/>
        <v/>
      </c>
      <c r="D39" s="1"/>
      <c r="F39" s="97"/>
      <c r="H39" s="98"/>
      <c r="I39" s="61"/>
      <c r="J39" s="17" t="str">
        <f t="array" ref="J39">if(Q39 = 1, iferror(index('Kovats n-alkanes'!G$7:G$40,match(H39,'Kovats n-alkanes'!H$7:H$40,1))),iferror(index('Kovats n-alkanes'!I$7:I$40,match(H39,'Kovats n-alkanes'!J$7:J$40,1))))</f>
        <v/>
      </c>
      <c r="K39" s="25" t="str">
        <f t="shared" si="2"/>
        <v/>
      </c>
      <c r="L39" s="50" t="str">
        <f>iferror(100*(J39+(H39-vlookup(J39,'Kovats n-alkanes'!G$7:H$31,2,TRUE))/(vlookup(K39,'Kovats n-alkanes'!G$7:H$31,2,TRUE)-vlookup(J39,'Kovats n-alkanes'!G$7:H$31,2,TRUE))),H39)</f>
        <v/>
      </c>
      <c r="M39" s="25" t="str">
        <f t="array" ref="M39">iferror(index('Kovats n-alkanes'!B$7:B$31,match(I39,'Kovats n-alkanes'!C$7:C$31,1)),"")</f>
        <v/>
      </c>
      <c r="N39" s="25" t="str">
        <f t="shared" si="3"/>
        <v/>
      </c>
      <c r="O39" s="25" t="str">
        <f>iferror(100*(M39+(I39-vlookup(M39,'Kovats n-alkanes'!B$7:C$31,2,TRUE))/(vlookup(N39,'Kovats n-alkanes'!B$7:C$31,2,TRUE)-vlookup(M39,'Kovats n-alkanes'!B$7:C$31,2,TRUE))),"")</f>
        <v/>
      </c>
      <c r="R39" s="87"/>
      <c r="S39" s="87"/>
      <c r="T39" s="90"/>
      <c r="U39" s="90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90"/>
      <c r="AG39" s="90"/>
      <c r="AH39" s="90"/>
      <c r="AI39" s="90"/>
      <c r="AJ39" s="90"/>
      <c r="AK39" s="90"/>
      <c r="AL39" s="90"/>
      <c r="AM39" s="90"/>
      <c r="AN39" s="90"/>
      <c r="AO39" s="90"/>
      <c r="AP39" s="90"/>
    </row>
    <row r="40">
      <c r="A40" s="79" t="str">
        <f t="shared" si="4"/>
        <v/>
      </c>
      <c r="D40" s="1"/>
      <c r="F40" s="97"/>
      <c r="H40" s="98"/>
      <c r="I40" s="61"/>
      <c r="J40" s="25"/>
      <c r="K40" s="25" t="str">
        <f t="shared" si="2"/>
        <v/>
      </c>
      <c r="L40" s="50" t="str">
        <f>iferror(100*(J40+(H40-vlookup(J40,'Kovats n-alkanes'!G$7:H$31,2,TRUE))/(vlookup(K40,'Kovats n-alkanes'!G$7:H$31,2,TRUE)-vlookup(J40,'Kovats n-alkanes'!G$7:H$31,2,TRUE))),H40)</f>
        <v/>
      </c>
      <c r="M40" s="25" t="str">
        <f t="array" ref="M40">iferror(index('Kovats n-alkanes'!B$7:B$31,match(I40,'Kovats n-alkanes'!C$7:C$31,1)),"")</f>
        <v/>
      </c>
      <c r="N40" s="25" t="str">
        <f t="shared" si="3"/>
        <v/>
      </c>
      <c r="O40" s="25" t="str">
        <f>iferror(100*(M40+(I40-vlookup(M40,'Kovats n-alkanes'!B$7:C$31,2,TRUE))/(vlookup(N40,'Kovats n-alkanes'!B$7:C$31,2,TRUE)-vlookup(M40,'Kovats n-alkanes'!B$7:C$31,2,TRUE))),"")</f>
        <v/>
      </c>
      <c r="R40" s="87"/>
      <c r="S40" s="87"/>
      <c r="T40" s="90"/>
      <c r="U40" s="90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90"/>
      <c r="AG40" s="90"/>
      <c r="AH40" s="90"/>
      <c r="AI40" s="90"/>
      <c r="AJ40" s="90"/>
      <c r="AK40" s="90"/>
      <c r="AL40" s="90"/>
      <c r="AM40" s="90"/>
      <c r="AN40" s="90"/>
      <c r="AO40" s="90"/>
      <c r="AP40" s="90"/>
    </row>
    <row r="41">
      <c r="A41" s="79" t="str">
        <f t="shared" si="4"/>
        <v/>
      </c>
      <c r="D41" s="1"/>
      <c r="F41" s="97"/>
      <c r="H41" s="98"/>
      <c r="I41" s="61"/>
      <c r="J41" s="25"/>
      <c r="K41" s="25" t="str">
        <f t="shared" si="2"/>
        <v/>
      </c>
      <c r="L41" s="50" t="str">
        <f>iferror(100*(J41+(H41-vlookup(J41,'Kovats n-alkanes'!G$7:H$31,2,TRUE))/(vlookup(K41,'Kovats n-alkanes'!G$7:H$31,2,TRUE)-vlookup(J41,'Kovats n-alkanes'!G$7:H$31,2,TRUE))),H41)</f>
        <v/>
      </c>
      <c r="M41" s="25" t="str">
        <f t="array" ref="M41">iferror(index('Kovats n-alkanes'!B$7:B$31,match(I41,'Kovats n-alkanes'!C$7:C$31,1)),"")</f>
        <v/>
      </c>
      <c r="N41" s="25" t="str">
        <f t="shared" si="3"/>
        <v/>
      </c>
      <c r="O41" s="25" t="str">
        <f>iferror(100*(M41+(I41-vlookup(M41,'Kovats n-alkanes'!B$7:C$31,2,TRUE))/(vlookup(N41,'Kovats n-alkanes'!B$7:C$31,2,TRUE)-vlookup(M41,'Kovats n-alkanes'!B$7:C$31,2,TRUE))),"")</f>
        <v/>
      </c>
      <c r="R41" s="87"/>
      <c r="S41" s="87"/>
      <c r="T41" s="90"/>
      <c r="U41" s="90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90"/>
      <c r="AG41" s="90"/>
      <c r="AH41" s="90"/>
      <c r="AI41" s="90"/>
      <c r="AJ41" s="90"/>
      <c r="AK41" s="90"/>
      <c r="AL41" s="90"/>
      <c r="AM41" s="90"/>
      <c r="AN41" s="90"/>
      <c r="AO41" s="90"/>
      <c r="AP41" s="90"/>
    </row>
    <row r="42">
      <c r="A42" s="79" t="str">
        <f t="shared" si="4"/>
        <v/>
      </c>
      <c r="D42" s="1"/>
      <c r="F42" s="97"/>
      <c r="H42" s="98"/>
      <c r="I42" s="61"/>
      <c r="J42" s="25"/>
      <c r="K42" s="25" t="str">
        <f t="shared" si="2"/>
        <v/>
      </c>
      <c r="L42" s="50" t="str">
        <f>iferror(100*(J42+(H42-vlookup(J42,'Kovats n-alkanes'!G$7:H$31,2,TRUE))/(vlookup(K42,'Kovats n-alkanes'!G$7:H$31,2,TRUE)-vlookup(J42,'Kovats n-alkanes'!G$7:H$31,2,TRUE))),H42)</f>
        <v/>
      </c>
      <c r="M42" s="25" t="str">
        <f t="array" ref="M42">iferror(index('Kovats n-alkanes'!B$7:B$31,match(I42,'Kovats n-alkanes'!C$7:C$31,1)),"")</f>
        <v/>
      </c>
      <c r="N42" s="25" t="str">
        <f t="shared" si="3"/>
        <v/>
      </c>
      <c r="O42" s="25" t="str">
        <f>iferror(100*(M42+(I42-vlookup(M42,'Kovats n-alkanes'!B$7:C$31,2,TRUE))/(vlookup(N42,'Kovats n-alkanes'!B$7:C$31,2,TRUE)-vlookup(M42,'Kovats n-alkanes'!B$7:C$31,2,TRUE))),"")</f>
        <v/>
      </c>
      <c r="R42" s="87"/>
      <c r="S42" s="87"/>
      <c r="T42" s="90"/>
      <c r="U42" s="90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90"/>
      <c r="AG42" s="90"/>
      <c r="AH42" s="90"/>
      <c r="AI42" s="90"/>
      <c r="AJ42" s="90"/>
      <c r="AK42" s="90"/>
      <c r="AL42" s="90"/>
      <c r="AM42" s="90"/>
      <c r="AN42" s="90"/>
      <c r="AO42" s="90"/>
      <c r="AP42" s="90"/>
    </row>
    <row r="43">
      <c r="A43" s="79" t="str">
        <f t="shared" si="4"/>
        <v/>
      </c>
      <c r="D43" s="1"/>
      <c r="F43" s="97"/>
      <c r="H43" s="98"/>
      <c r="I43" s="61"/>
      <c r="J43" s="25"/>
      <c r="K43" s="25" t="str">
        <f t="shared" si="2"/>
        <v/>
      </c>
      <c r="L43" s="50" t="str">
        <f>iferror(100*(J43+(H43-vlookup(J43,'Kovats n-alkanes'!G$7:H$31,2,TRUE))/(vlookup(K43,'Kovats n-alkanes'!G$7:H$31,2,TRUE)-vlookup(J43,'Kovats n-alkanes'!G$7:H$31,2,TRUE))),H43)</f>
        <v/>
      </c>
      <c r="M43" s="25" t="str">
        <f t="array" ref="M43">iferror(index('Kovats n-alkanes'!B$7:B$31,match(I43,'Kovats n-alkanes'!C$7:C$31,1)),"")</f>
        <v/>
      </c>
      <c r="N43" s="25" t="str">
        <f t="shared" si="3"/>
        <v/>
      </c>
      <c r="O43" s="25" t="str">
        <f>iferror(100*(M43+(I43-vlookup(M43,'Kovats n-alkanes'!B$7:C$31,2,TRUE))/(vlookup(N43,'Kovats n-alkanes'!B$7:C$31,2,TRUE)-vlookup(M43,'Kovats n-alkanes'!B$7:C$31,2,TRUE))),"")</f>
        <v/>
      </c>
      <c r="R43" s="87"/>
      <c r="S43" s="87"/>
      <c r="T43" s="90"/>
      <c r="U43" s="90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90"/>
      <c r="AG43" s="90"/>
      <c r="AH43" s="90"/>
      <c r="AI43" s="90"/>
      <c r="AJ43" s="90"/>
      <c r="AK43" s="90"/>
      <c r="AL43" s="90"/>
      <c r="AM43" s="90"/>
      <c r="AN43" s="90"/>
      <c r="AO43" s="90"/>
      <c r="AP43" s="90"/>
    </row>
    <row r="44">
      <c r="A44" s="79" t="str">
        <f t="shared" si="4"/>
        <v/>
      </c>
      <c r="D44" s="1"/>
      <c r="F44" s="97"/>
      <c r="H44" s="98"/>
      <c r="I44" s="61"/>
      <c r="J44" s="25"/>
      <c r="K44" s="25" t="str">
        <f t="shared" si="2"/>
        <v/>
      </c>
      <c r="L44" s="50" t="str">
        <f>iferror(100*(J44+(H44-vlookup(J44,'Kovats n-alkanes'!G$7:H$31,2,TRUE))/(vlookup(K44,'Kovats n-alkanes'!G$7:H$31,2,TRUE)-vlookup(J44,'Kovats n-alkanes'!G$7:H$31,2,TRUE))),H44)</f>
        <v/>
      </c>
      <c r="M44" s="25" t="str">
        <f t="array" ref="M44">iferror(index('Kovats n-alkanes'!B$7:B$31,match(I44,'Kovats n-alkanes'!C$7:C$31,1)),"")</f>
        <v/>
      </c>
      <c r="N44" s="25" t="str">
        <f t="shared" si="3"/>
        <v/>
      </c>
      <c r="O44" s="25" t="str">
        <f>iferror(100*(M44+(I44-vlookup(M44,'Kovats n-alkanes'!B$7:C$31,2,TRUE))/(vlookup(N44,'Kovats n-alkanes'!B$7:C$31,2,TRUE)-vlookup(M44,'Kovats n-alkanes'!B$7:C$31,2,TRUE))),"")</f>
        <v/>
      </c>
      <c r="R44" s="87"/>
      <c r="S44" s="87"/>
      <c r="T44" s="90"/>
      <c r="U44" s="90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</row>
    <row r="45">
      <c r="A45" s="79" t="str">
        <f t="shared" si="4"/>
        <v/>
      </c>
      <c r="D45" s="1"/>
      <c r="F45" s="97"/>
      <c r="H45" s="98"/>
      <c r="I45" s="61"/>
      <c r="J45" s="25"/>
      <c r="K45" s="25" t="str">
        <f t="shared" si="2"/>
        <v/>
      </c>
      <c r="L45" s="50" t="str">
        <f>iferror(100*(J45+(H45-vlookup(J45,'Kovats n-alkanes'!G$7:H$31,2,TRUE))/(vlookup(K45,'Kovats n-alkanes'!G$7:H$31,2,TRUE)-vlookup(J45,'Kovats n-alkanes'!G$7:H$31,2,TRUE))),H45)</f>
        <v/>
      </c>
      <c r="M45" s="25" t="str">
        <f t="array" ref="M45">iferror(index('Kovats n-alkanes'!B$7:B$31,match(I45,'Kovats n-alkanes'!C$7:C$31,1)),"")</f>
        <v/>
      </c>
      <c r="N45" s="25" t="str">
        <f t="shared" si="3"/>
        <v/>
      </c>
      <c r="O45" s="25" t="str">
        <f>iferror(100*(M45+(I45-vlookup(M45,'Kovats n-alkanes'!B$7:C$31,2,TRUE))/(vlookup(N45,'Kovats n-alkanes'!B$7:C$31,2,TRUE)-vlookup(M45,'Kovats n-alkanes'!B$7:C$31,2,TRUE))),"")</f>
        <v/>
      </c>
      <c r="R45" s="87"/>
      <c r="S45" s="87"/>
      <c r="T45" s="90"/>
      <c r="U45" s="90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</row>
    <row r="46">
      <c r="A46" s="79" t="str">
        <f t="shared" si="4"/>
        <v/>
      </c>
      <c r="D46" s="1"/>
      <c r="F46" s="97"/>
      <c r="H46" s="98"/>
      <c r="I46" s="61"/>
      <c r="J46" s="25"/>
      <c r="K46" s="25" t="str">
        <f t="shared" si="2"/>
        <v/>
      </c>
      <c r="L46" s="50" t="str">
        <f>iferror(100*(J46+(H46-vlookup(J46,'Kovats n-alkanes'!G$7:H$31,2,TRUE))/(vlookup(K46,'Kovats n-alkanes'!G$7:H$31,2,TRUE)-vlookup(J46,'Kovats n-alkanes'!G$7:H$31,2,TRUE))),H46)</f>
        <v/>
      </c>
      <c r="M46" s="25" t="str">
        <f t="array" ref="M46">iferror(index('Kovats n-alkanes'!B$7:B$31,match(I46,'Kovats n-alkanes'!C$7:C$31,1)),"")</f>
        <v/>
      </c>
      <c r="N46" s="25" t="str">
        <f t="shared" si="3"/>
        <v/>
      </c>
      <c r="O46" s="25" t="str">
        <f>iferror(100*(M46+(I46-vlookup(M46,'Kovats n-alkanes'!B$7:C$31,2,TRUE))/(vlookup(N46,'Kovats n-alkanes'!B$7:C$31,2,TRUE)-vlookup(M46,'Kovats n-alkanes'!B$7:C$31,2,TRUE))),"")</f>
        <v/>
      </c>
      <c r="R46" s="87"/>
      <c r="S46" s="87"/>
      <c r="T46" s="90"/>
      <c r="U46" s="90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</row>
    <row r="47">
      <c r="A47" s="79" t="str">
        <f t="shared" si="4"/>
        <v/>
      </c>
      <c r="D47" s="1"/>
      <c r="F47" s="97"/>
      <c r="H47" s="98"/>
      <c r="I47" s="61"/>
      <c r="J47" s="25"/>
      <c r="K47" s="25" t="str">
        <f t="shared" si="2"/>
        <v/>
      </c>
      <c r="L47" s="50" t="str">
        <f>iferror(100*(J47+(H47-vlookup(J47,'Kovats n-alkanes'!G$7:H$31,2,TRUE))/(vlookup(K47,'Kovats n-alkanes'!G$7:H$31,2,TRUE)-vlookup(J47,'Kovats n-alkanes'!G$7:H$31,2,TRUE))),H47)</f>
        <v/>
      </c>
      <c r="M47" s="25" t="str">
        <f t="array" ref="M47">iferror(index('Kovats n-alkanes'!B$7:B$31,match(I47,'Kovats n-alkanes'!C$7:C$31,1)),"")</f>
        <v/>
      </c>
      <c r="N47" s="25" t="str">
        <f t="shared" si="3"/>
        <v/>
      </c>
      <c r="O47" s="25" t="str">
        <f>iferror(100*(M47+(I47-vlookup(M47,'Kovats n-alkanes'!B$7:C$31,2,TRUE))/(vlookup(N47,'Kovats n-alkanes'!B$7:C$31,2,TRUE)-vlookup(M47,'Kovats n-alkanes'!B$7:C$31,2,TRUE))),"")</f>
        <v/>
      </c>
      <c r="R47" s="87"/>
      <c r="S47" s="87"/>
      <c r="T47" s="90"/>
      <c r="U47" s="90"/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</row>
    <row r="48">
      <c r="A48" s="79" t="str">
        <f t="shared" si="4"/>
        <v/>
      </c>
      <c r="D48" s="1"/>
      <c r="F48" s="97"/>
      <c r="H48" s="98"/>
      <c r="I48" s="61"/>
      <c r="J48" s="25"/>
      <c r="K48" s="25" t="str">
        <f t="shared" si="2"/>
        <v/>
      </c>
      <c r="L48" s="50" t="str">
        <f>iferror(100*(J48+(H48-vlookup(J48,'Kovats n-alkanes'!G$7:H$31,2,TRUE))/(vlookup(K48,'Kovats n-alkanes'!G$7:H$31,2,TRUE)-vlookup(J48,'Kovats n-alkanes'!G$7:H$31,2,TRUE))),H48)</f>
        <v/>
      </c>
      <c r="M48" s="25" t="str">
        <f t="array" ref="M48">iferror(index('Kovats n-alkanes'!B$7:B$31,match(I48,'Kovats n-alkanes'!C$7:C$31,1)),"")</f>
        <v/>
      </c>
      <c r="N48" s="25" t="str">
        <f t="shared" si="3"/>
        <v/>
      </c>
      <c r="O48" s="25" t="str">
        <f>iferror(100*(M48+(I48-vlookup(M48,'Kovats n-alkanes'!B$7:C$31,2,TRUE))/(vlookup(N48,'Kovats n-alkanes'!B$7:C$31,2,TRUE)-vlookup(M48,'Kovats n-alkanes'!B$7:C$31,2,TRUE))),"")</f>
        <v/>
      </c>
      <c r="R48" s="87"/>
      <c r="S48" s="87"/>
      <c r="T48" s="90"/>
      <c r="U48" s="90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90"/>
      <c r="AG48" s="90"/>
      <c r="AH48" s="90"/>
      <c r="AI48" s="90"/>
      <c r="AJ48" s="90"/>
      <c r="AK48" s="90"/>
      <c r="AL48" s="90"/>
      <c r="AM48" s="90"/>
      <c r="AN48" s="90"/>
      <c r="AO48" s="90"/>
      <c r="AP48" s="90"/>
    </row>
    <row r="49">
      <c r="A49" s="79" t="str">
        <f t="shared" si="4"/>
        <v/>
      </c>
      <c r="D49" s="1"/>
      <c r="F49" s="97"/>
      <c r="H49" s="98"/>
      <c r="I49" s="61"/>
      <c r="J49" s="25"/>
      <c r="K49" s="25" t="str">
        <f t="shared" si="2"/>
        <v/>
      </c>
      <c r="L49" s="50" t="str">
        <f>iferror(100*(J49+(H49-vlookup(J49,'Kovats n-alkanes'!G$7:H$31,2,TRUE))/(vlookup(K49,'Kovats n-alkanes'!G$7:H$31,2,TRUE)-vlookup(J49,'Kovats n-alkanes'!G$7:H$31,2,TRUE))),H49)</f>
        <v/>
      </c>
      <c r="M49" s="25" t="str">
        <f t="array" ref="M49">iferror(index('Kovats n-alkanes'!B$7:B$31,match(I49,'Kovats n-alkanes'!C$7:C$31,1)),"")</f>
        <v/>
      </c>
      <c r="N49" s="25" t="str">
        <f t="shared" si="3"/>
        <v/>
      </c>
      <c r="O49" s="25" t="str">
        <f>iferror(100*(M49+(I49-vlookup(M49,'Kovats n-alkanes'!B$7:C$31,2,TRUE))/(vlookup(N49,'Kovats n-alkanes'!B$7:C$31,2,TRUE)-vlookup(M49,'Kovats n-alkanes'!B$7:C$31,2,TRUE))),"")</f>
        <v/>
      </c>
      <c r="R49" s="87"/>
      <c r="S49" s="87"/>
      <c r="T49" s="90"/>
      <c r="U49" s="90"/>
      <c r="V49" s="87"/>
      <c r="W49" s="87"/>
      <c r="X49" s="87"/>
      <c r="Y49" s="87"/>
      <c r="Z49" s="87"/>
      <c r="AA49" s="87"/>
      <c r="AB49" s="87"/>
      <c r="AC49" s="87"/>
      <c r="AD49" s="87"/>
      <c r="AE49" s="87"/>
      <c r="AF49" s="90"/>
      <c r="AG49" s="90"/>
      <c r="AH49" s="90"/>
      <c r="AI49" s="90"/>
      <c r="AJ49" s="90"/>
      <c r="AK49" s="90"/>
      <c r="AL49" s="90"/>
      <c r="AM49" s="90"/>
      <c r="AN49" s="90"/>
      <c r="AO49" s="90"/>
      <c r="AP49" s="90"/>
    </row>
    <row r="50">
      <c r="A50" s="79" t="str">
        <f t="shared" si="4"/>
        <v/>
      </c>
      <c r="D50" s="1"/>
      <c r="F50" s="97"/>
      <c r="H50" s="98"/>
      <c r="I50" s="61"/>
      <c r="J50" s="25"/>
      <c r="K50" s="25" t="str">
        <f t="shared" si="2"/>
        <v/>
      </c>
      <c r="L50" s="50" t="str">
        <f>iferror(100*(J50+(H50-vlookup(J50,'Kovats n-alkanes'!G$7:H$31,2,TRUE))/(vlookup(K50,'Kovats n-alkanes'!G$7:H$31,2,TRUE)-vlookup(J50,'Kovats n-alkanes'!G$7:H$31,2,TRUE))),H50)</f>
        <v/>
      </c>
      <c r="M50" s="25" t="str">
        <f t="array" ref="M50">iferror(index('Kovats n-alkanes'!B$7:B$31,match(I50,'Kovats n-alkanes'!C$7:C$31,1)),"")</f>
        <v/>
      </c>
      <c r="N50" s="25" t="str">
        <f t="shared" si="3"/>
        <v/>
      </c>
      <c r="O50" s="25" t="str">
        <f>iferror(100*(M50+(I50-vlookup(M50,'Kovats n-alkanes'!B$7:C$31,2,TRUE))/(vlookup(N50,'Kovats n-alkanes'!B$7:C$31,2,TRUE)-vlookup(M50,'Kovats n-alkanes'!B$7:C$31,2,TRUE))),"")</f>
        <v/>
      </c>
      <c r="R50" s="87"/>
      <c r="S50" s="87"/>
      <c r="T50" s="90"/>
      <c r="U50" s="90"/>
      <c r="V50" s="87"/>
      <c r="W50" s="87"/>
      <c r="X50" s="87"/>
      <c r="Y50" s="87"/>
      <c r="Z50" s="87"/>
      <c r="AA50" s="87"/>
      <c r="AB50" s="87"/>
      <c r="AC50" s="87"/>
      <c r="AD50" s="87"/>
      <c r="AE50" s="87"/>
      <c r="AF50" s="90"/>
      <c r="AG50" s="90"/>
      <c r="AH50" s="90"/>
      <c r="AI50" s="90"/>
      <c r="AJ50" s="90"/>
      <c r="AK50" s="90"/>
      <c r="AL50" s="90"/>
      <c r="AM50" s="90"/>
      <c r="AN50" s="90"/>
      <c r="AO50" s="90"/>
      <c r="AP50" s="90"/>
    </row>
    <row r="51">
      <c r="A51" s="79" t="str">
        <f t="shared" si="4"/>
        <v/>
      </c>
      <c r="D51" s="1"/>
      <c r="F51" s="97"/>
      <c r="H51" s="98"/>
      <c r="I51" s="61"/>
      <c r="J51" s="25"/>
      <c r="K51" s="25" t="str">
        <f t="shared" si="2"/>
        <v/>
      </c>
      <c r="L51" s="50" t="str">
        <f>iferror(100*(J51+(H51-vlookup(J51,'Kovats n-alkanes'!G$7:H$31,2,TRUE))/(vlookup(K51,'Kovats n-alkanes'!G$7:H$31,2,TRUE)-vlookup(J51,'Kovats n-alkanes'!G$7:H$31,2,TRUE))),H51)</f>
        <v/>
      </c>
      <c r="M51" s="25" t="str">
        <f t="array" ref="M51">iferror(index('Kovats n-alkanes'!B$7:B$31,match(I51,'Kovats n-alkanes'!C$7:C$31,1)),"")</f>
        <v/>
      </c>
      <c r="N51" s="25" t="str">
        <f t="shared" si="3"/>
        <v/>
      </c>
      <c r="O51" s="25" t="str">
        <f>iferror(100*(M51+(I51-vlookup(M51,'Kovats n-alkanes'!B$7:C$31,2,TRUE))/(vlookup(N51,'Kovats n-alkanes'!B$7:C$31,2,TRUE)-vlookup(M51,'Kovats n-alkanes'!B$7:C$31,2,TRUE))),"")</f>
        <v/>
      </c>
      <c r="R51" s="87"/>
      <c r="S51" s="87"/>
      <c r="T51" s="90"/>
      <c r="U51" s="90"/>
      <c r="V51" s="87"/>
      <c r="W51" s="87"/>
      <c r="X51" s="87"/>
      <c r="Y51" s="87"/>
      <c r="Z51" s="87"/>
      <c r="AA51" s="87"/>
      <c r="AB51" s="87"/>
      <c r="AC51" s="87"/>
      <c r="AD51" s="87"/>
      <c r="AE51" s="87"/>
      <c r="AF51" s="90"/>
      <c r="AG51" s="90"/>
      <c r="AH51" s="90"/>
      <c r="AI51" s="90"/>
      <c r="AJ51" s="90"/>
      <c r="AK51" s="90"/>
      <c r="AL51" s="90"/>
      <c r="AM51" s="90"/>
      <c r="AN51" s="90"/>
      <c r="AO51" s="90"/>
      <c r="AP51" s="90"/>
    </row>
    <row r="52">
      <c r="A52" s="79" t="str">
        <f t="shared" si="4"/>
        <v/>
      </c>
      <c r="D52" s="1"/>
      <c r="F52" s="97"/>
      <c r="H52" s="98"/>
      <c r="I52" s="61"/>
      <c r="J52" s="25"/>
      <c r="K52" s="25" t="str">
        <f t="shared" si="2"/>
        <v/>
      </c>
      <c r="L52" s="50" t="str">
        <f>iferror(100*(J52+(H52-vlookup(J52,'Kovats n-alkanes'!G$7:H$31,2,TRUE))/(vlookup(K52,'Kovats n-alkanes'!G$7:H$31,2,TRUE)-vlookup(J52,'Kovats n-alkanes'!G$7:H$31,2,TRUE))),H52)</f>
        <v/>
      </c>
      <c r="M52" s="25" t="str">
        <f t="array" ref="M52">iferror(index('Kovats n-alkanes'!B$7:B$31,match(I52,'Kovats n-alkanes'!C$7:C$31,1)),"")</f>
        <v/>
      </c>
      <c r="N52" s="25" t="str">
        <f t="shared" si="3"/>
        <v/>
      </c>
      <c r="O52" s="25" t="str">
        <f>iferror(100*(M52+(I52-vlookup(M52,'Kovats n-alkanes'!B$7:C$31,2,TRUE))/(vlookup(N52,'Kovats n-alkanes'!B$7:C$31,2,TRUE)-vlookup(M52,'Kovats n-alkanes'!B$7:C$31,2,TRUE))),"")</f>
        <v/>
      </c>
      <c r="R52" s="87"/>
      <c r="S52" s="87"/>
      <c r="T52" s="90"/>
      <c r="U52" s="90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90"/>
      <c r="AG52" s="90"/>
      <c r="AH52" s="90"/>
      <c r="AI52" s="90"/>
      <c r="AJ52" s="90"/>
      <c r="AK52" s="90"/>
      <c r="AL52" s="90"/>
      <c r="AM52" s="90"/>
      <c r="AN52" s="90"/>
      <c r="AO52" s="90"/>
      <c r="AP52" s="90"/>
    </row>
    <row r="53">
      <c r="A53" s="79" t="str">
        <f t="shared" si="4"/>
        <v/>
      </c>
      <c r="D53" s="1"/>
      <c r="F53" s="97"/>
      <c r="H53" s="98"/>
      <c r="I53" s="61"/>
      <c r="J53" s="25"/>
      <c r="K53" s="25" t="str">
        <f t="shared" si="2"/>
        <v/>
      </c>
      <c r="L53" s="50" t="str">
        <f>iferror(100*(J53+(H53-vlookup(J53,'Kovats n-alkanes'!G$7:H$31,2,TRUE))/(vlookup(K53,'Kovats n-alkanes'!G$7:H$31,2,TRUE)-vlookup(J53,'Kovats n-alkanes'!G$7:H$31,2,TRUE))),H53)</f>
        <v/>
      </c>
      <c r="M53" s="25" t="str">
        <f t="array" ref="M53">iferror(index('Kovats n-alkanes'!B$7:B$31,match(I53,'Kovats n-alkanes'!C$7:C$31,1)),"")</f>
        <v/>
      </c>
      <c r="N53" s="25" t="str">
        <f t="shared" si="3"/>
        <v/>
      </c>
      <c r="O53" s="25" t="str">
        <f>iferror(100*(M53+(I53-vlookup(M53,'Kovats n-alkanes'!B$7:C$31,2,TRUE))/(vlookup(N53,'Kovats n-alkanes'!B$7:C$31,2,TRUE)-vlookup(M53,'Kovats n-alkanes'!B$7:C$31,2,TRUE))),"")</f>
        <v/>
      </c>
      <c r="R53" s="87"/>
      <c r="S53" s="87"/>
      <c r="T53" s="90"/>
      <c r="U53" s="90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90"/>
      <c r="AG53" s="90"/>
      <c r="AH53" s="90"/>
      <c r="AI53" s="90"/>
      <c r="AJ53" s="90"/>
      <c r="AK53" s="90"/>
      <c r="AL53" s="90"/>
      <c r="AM53" s="90"/>
      <c r="AN53" s="90"/>
      <c r="AO53" s="90"/>
      <c r="AP53" s="90"/>
    </row>
    <row r="54">
      <c r="A54" s="79" t="str">
        <f t="shared" si="4"/>
        <v/>
      </c>
      <c r="D54" s="1"/>
      <c r="F54" s="97"/>
      <c r="H54" s="98"/>
      <c r="I54" s="61"/>
      <c r="J54" s="25"/>
      <c r="K54" s="25" t="str">
        <f t="shared" si="2"/>
        <v/>
      </c>
      <c r="L54" s="50" t="str">
        <f>iferror(100*(J54+(H54-vlookup(J54,'Kovats n-alkanes'!G$7:H$31,2,TRUE))/(vlookup(K54,'Kovats n-alkanes'!G$7:H$31,2,TRUE)-vlookup(J54,'Kovats n-alkanes'!G$7:H$31,2,TRUE))),H54)</f>
        <v/>
      </c>
      <c r="M54" s="25" t="str">
        <f t="array" ref="M54">iferror(index('Kovats n-alkanes'!B$7:B$31,match(I54,'Kovats n-alkanes'!C$7:C$31,1)),"")</f>
        <v/>
      </c>
      <c r="N54" s="25" t="str">
        <f t="shared" si="3"/>
        <v/>
      </c>
      <c r="O54" s="25" t="str">
        <f>iferror(100*(M54+(I54-vlookup(M54,'Kovats n-alkanes'!B$7:C$31,2,TRUE))/(vlookup(N54,'Kovats n-alkanes'!B$7:C$31,2,TRUE)-vlookup(M54,'Kovats n-alkanes'!B$7:C$31,2,TRUE))),"")</f>
        <v/>
      </c>
      <c r="R54" s="87"/>
      <c r="S54" s="87"/>
      <c r="T54" s="90"/>
      <c r="U54" s="90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90"/>
      <c r="AG54" s="90"/>
      <c r="AH54" s="90"/>
      <c r="AI54" s="90"/>
      <c r="AJ54" s="90"/>
      <c r="AK54" s="90"/>
      <c r="AL54" s="90"/>
      <c r="AM54" s="90"/>
      <c r="AN54" s="90"/>
      <c r="AO54" s="90"/>
      <c r="AP54" s="90"/>
    </row>
    <row r="55">
      <c r="D55" s="1"/>
      <c r="F55" s="97"/>
      <c r="H55" s="98"/>
      <c r="I55" s="61"/>
      <c r="J55" s="25"/>
      <c r="K55" s="25" t="str">
        <f t="shared" si="2"/>
        <v/>
      </c>
      <c r="L55" s="50" t="str">
        <f>iferror(100*(J55+(H55-vlookup(J55,'Kovats n-alkanes'!G$7:H$31,2,TRUE))/(vlookup(K55,'Kovats n-alkanes'!G$7:H$31,2,TRUE)-vlookup(J55,'Kovats n-alkanes'!G$7:H$31,2,TRUE))),H55)</f>
        <v/>
      </c>
      <c r="M55" s="25" t="str">
        <f t="array" ref="M55">iferror(index('Kovats n-alkanes'!B$7:B$31,match(I55,'Kovats n-alkanes'!C$7:C$31,1)),"")</f>
        <v/>
      </c>
      <c r="N55" s="25" t="str">
        <f t="shared" si="3"/>
        <v/>
      </c>
      <c r="O55" s="25" t="str">
        <f>iferror(100*(M55+(I55-vlookup(M55,'Kovats n-alkanes'!B$7:C$31,2,TRUE))/(vlookup(N55,'Kovats n-alkanes'!B$7:C$31,2,TRUE)-vlookup(M55,'Kovats n-alkanes'!B$7:C$31,2,TRUE))),"")</f>
        <v/>
      </c>
      <c r="R55" s="87"/>
      <c r="S55" s="87"/>
      <c r="T55" s="90"/>
      <c r="U55" s="90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90"/>
      <c r="AG55" s="90"/>
      <c r="AH55" s="90"/>
      <c r="AI55" s="90"/>
      <c r="AJ55" s="90"/>
      <c r="AK55" s="90"/>
      <c r="AL55" s="90"/>
      <c r="AM55" s="90"/>
      <c r="AN55" s="90"/>
      <c r="AO55" s="90"/>
      <c r="AP55" s="90"/>
    </row>
    <row r="56">
      <c r="D56" s="1"/>
      <c r="F56" s="97"/>
      <c r="H56" s="98"/>
      <c r="I56" s="61"/>
      <c r="J56" s="25"/>
      <c r="K56" s="25" t="str">
        <f t="shared" si="2"/>
        <v/>
      </c>
      <c r="L56" s="50" t="str">
        <f>iferror(100*(J56+(H56-vlookup(J56,'Kovats n-alkanes'!G$7:H$31,2,TRUE))/(vlookup(K56,'Kovats n-alkanes'!G$7:H$31,2,TRUE)-vlookup(J56,'Kovats n-alkanes'!G$7:H$31,2,TRUE))),H56)</f>
        <v/>
      </c>
      <c r="M56" s="25" t="str">
        <f t="array" ref="M56">iferror(index('Kovats n-alkanes'!B$7:B$31,match(I56,'Kovats n-alkanes'!C$7:C$31,1)),"")</f>
        <v/>
      </c>
      <c r="N56" s="25" t="str">
        <f t="shared" si="3"/>
        <v/>
      </c>
      <c r="O56" s="25" t="str">
        <f>iferror(100*(M56+(I56-vlookup(M56,'Kovats n-alkanes'!B$7:C$31,2,TRUE))/(vlookup(N56,'Kovats n-alkanes'!B$7:C$31,2,TRUE)-vlookup(M56,'Kovats n-alkanes'!B$7:C$31,2,TRUE))),"")</f>
        <v/>
      </c>
      <c r="R56" s="87"/>
      <c r="S56" s="87"/>
      <c r="T56" s="90"/>
      <c r="U56" s="90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/>
    </row>
    <row r="57">
      <c r="D57" s="1"/>
      <c r="F57" s="97"/>
      <c r="H57" s="98"/>
      <c r="I57" s="61"/>
      <c r="J57" s="25"/>
      <c r="K57" s="25" t="str">
        <f t="shared" si="2"/>
        <v/>
      </c>
      <c r="L57" s="50" t="str">
        <f>iferror(100*(J57+(H57-vlookup(J57,'Kovats n-alkanes'!G$7:H$31,2,TRUE))/(vlookup(K57,'Kovats n-alkanes'!G$7:H$31,2,TRUE)-vlookup(J57,'Kovats n-alkanes'!G$7:H$31,2,TRUE))),H57)</f>
        <v/>
      </c>
      <c r="M57" s="25" t="str">
        <f t="array" ref="M57">iferror(index('Kovats n-alkanes'!B$7:B$31,match(I57,'Kovats n-alkanes'!C$7:C$31,1)),"")</f>
        <v/>
      </c>
      <c r="N57" s="25" t="str">
        <f t="shared" si="3"/>
        <v/>
      </c>
      <c r="O57" s="25" t="str">
        <f>iferror(100*(M57+(I57-vlookup(M57,'Kovats n-alkanes'!B$7:C$31,2,TRUE))/(vlookup(N57,'Kovats n-alkanes'!B$7:C$31,2,TRUE)-vlookup(M57,'Kovats n-alkanes'!B$7:C$31,2,TRUE))),"")</f>
        <v/>
      </c>
      <c r="R57" s="87"/>
      <c r="S57" s="87"/>
      <c r="T57" s="90"/>
      <c r="U57" s="90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90"/>
      <c r="AG57" s="90"/>
      <c r="AH57" s="90"/>
      <c r="AI57" s="90"/>
      <c r="AJ57" s="90"/>
      <c r="AK57" s="90"/>
      <c r="AL57" s="90"/>
      <c r="AM57" s="90"/>
      <c r="AN57" s="90"/>
      <c r="AO57" s="90"/>
      <c r="AP57" s="90"/>
    </row>
    <row r="58">
      <c r="D58" s="1"/>
      <c r="F58" s="97"/>
      <c r="H58" s="98"/>
      <c r="I58" s="61"/>
      <c r="J58" s="25"/>
      <c r="K58" s="25" t="str">
        <f t="shared" si="2"/>
        <v/>
      </c>
      <c r="L58" s="50" t="str">
        <f>iferror(100*(J58+(H58-vlookup(J58,'Kovats n-alkanes'!G$7:H$31,2,TRUE))/(vlookup(K58,'Kovats n-alkanes'!G$7:H$31,2,TRUE)-vlookup(J58,'Kovats n-alkanes'!G$7:H$31,2,TRUE))),H58)</f>
        <v/>
      </c>
      <c r="M58" s="25" t="str">
        <f t="array" ref="M58">iferror(index('Kovats n-alkanes'!B$7:B$31,match(I58,'Kovats n-alkanes'!C$7:C$31,1)),"")</f>
        <v/>
      </c>
      <c r="N58" s="25" t="str">
        <f t="shared" si="3"/>
        <v/>
      </c>
      <c r="O58" s="25" t="str">
        <f>iferror(100*(M58+(I58-vlookup(M58,'Kovats n-alkanes'!B$7:C$31,2,TRUE))/(vlookup(N58,'Kovats n-alkanes'!B$7:C$31,2,TRUE)-vlookup(M58,'Kovats n-alkanes'!B$7:C$31,2,TRUE))),"")</f>
        <v/>
      </c>
      <c r="R58" s="87"/>
      <c r="S58" s="87"/>
      <c r="T58" s="90"/>
      <c r="U58" s="90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</row>
    <row r="59">
      <c r="D59" s="1"/>
      <c r="F59" s="97"/>
      <c r="H59" s="98"/>
      <c r="I59" s="61"/>
      <c r="J59" s="25"/>
      <c r="K59" s="25" t="str">
        <f t="shared" si="2"/>
        <v/>
      </c>
      <c r="L59" s="50" t="str">
        <f>iferror(100*(J59+(H59-vlookup(J59,'Kovats n-alkanes'!G$7:H$31,2,TRUE))/(vlookup(K59,'Kovats n-alkanes'!G$7:H$31,2,TRUE)-vlookup(J59,'Kovats n-alkanes'!G$7:H$31,2,TRUE))),H59)</f>
        <v/>
      </c>
      <c r="M59" s="25" t="str">
        <f t="array" ref="M59">iferror(index('Kovats n-alkanes'!B$7:B$31,match(I59,'Kovats n-alkanes'!C$7:C$31,1)),"")</f>
        <v/>
      </c>
      <c r="N59" s="25" t="str">
        <f t="shared" si="3"/>
        <v/>
      </c>
      <c r="O59" s="25" t="str">
        <f>iferror(100*(M59+(I59-vlookup(M59,'Kovats n-alkanes'!B$7:C$31,2,TRUE))/(vlookup(N59,'Kovats n-alkanes'!B$7:C$31,2,TRUE)-vlookup(M59,'Kovats n-alkanes'!B$7:C$31,2,TRUE))),"")</f>
        <v/>
      </c>
      <c r="R59" s="87"/>
      <c r="S59" s="87"/>
      <c r="T59" s="90"/>
      <c r="U59" s="90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90"/>
      <c r="AG59" s="90"/>
      <c r="AH59" s="90"/>
      <c r="AI59" s="90"/>
      <c r="AJ59" s="90"/>
      <c r="AK59" s="90"/>
      <c r="AL59" s="90"/>
      <c r="AM59" s="90"/>
      <c r="AN59" s="90"/>
      <c r="AO59" s="90"/>
      <c r="AP59" s="90"/>
    </row>
    <row r="60">
      <c r="D60" s="1"/>
      <c r="F60" s="97"/>
      <c r="H60" s="98"/>
      <c r="I60" s="61"/>
      <c r="J60" s="25"/>
      <c r="K60" s="25" t="str">
        <f t="shared" si="2"/>
        <v/>
      </c>
      <c r="L60" s="50" t="str">
        <f>iferror(100*(J60+(H60-vlookup(J60,'Kovats n-alkanes'!G$7:H$31,2,TRUE))/(vlookup(K60,'Kovats n-alkanes'!G$7:H$31,2,TRUE)-vlookup(J60,'Kovats n-alkanes'!G$7:H$31,2,TRUE))),H60)</f>
        <v/>
      </c>
      <c r="M60" s="25" t="str">
        <f t="array" ref="M60">iferror(index('Kovats n-alkanes'!B$7:B$31,match(I60,'Kovats n-alkanes'!C$7:C$31,1)),"")</f>
        <v/>
      </c>
      <c r="N60" s="25" t="str">
        <f t="shared" si="3"/>
        <v/>
      </c>
      <c r="O60" s="25" t="str">
        <f>iferror(100*(M60+(I60-vlookup(M60,'Kovats n-alkanes'!B$7:C$31,2,TRUE))/(vlookup(N60,'Kovats n-alkanes'!B$7:C$31,2,TRUE)-vlookup(M60,'Kovats n-alkanes'!B$7:C$31,2,TRUE))),"")</f>
        <v/>
      </c>
      <c r="R60" s="87"/>
      <c r="S60" s="87"/>
      <c r="T60" s="90"/>
      <c r="U60" s="90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90"/>
      <c r="AG60" s="90"/>
      <c r="AH60" s="90"/>
      <c r="AI60" s="90"/>
      <c r="AJ60" s="90"/>
      <c r="AK60" s="90"/>
      <c r="AL60" s="90"/>
      <c r="AM60" s="90"/>
      <c r="AN60" s="90"/>
      <c r="AO60" s="90"/>
      <c r="AP60" s="90"/>
    </row>
    <row r="61">
      <c r="D61" s="1"/>
      <c r="F61" s="97"/>
      <c r="H61" s="98"/>
      <c r="I61" s="61"/>
      <c r="J61" s="25"/>
      <c r="K61" s="25" t="str">
        <f t="shared" si="2"/>
        <v/>
      </c>
      <c r="L61" s="50" t="str">
        <f>iferror(100*(J61+(H61-vlookup(J61,'Kovats n-alkanes'!G$7:H$31,2,TRUE))/(vlookup(K61,'Kovats n-alkanes'!G$7:H$31,2,TRUE)-vlookup(J61,'Kovats n-alkanes'!G$7:H$31,2,TRUE))),H61)</f>
        <v/>
      </c>
      <c r="M61" s="25" t="str">
        <f t="array" ref="M61">iferror(index('Kovats n-alkanes'!B$7:B$31,match(I61,'Kovats n-alkanes'!C$7:C$31,1)),"")</f>
        <v/>
      </c>
      <c r="N61" s="25" t="str">
        <f t="shared" si="3"/>
        <v/>
      </c>
      <c r="O61" s="25" t="str">
        <f>iferror(100*(M61+(I61-vlookup(M61,'Kovats n-alkanes'!B$7:C$31,2,TRUE))/(vlookup(N61,'Kovats n-alkanes'!B$7:C$31,2,TRUE)-vlookup(M61,'Kovats n-alkanes'!B$7:C$31,2,TRUE))),"")</f>
        <v/>
      </c>
      <c r="R61" s="87"/>
      <c r="S61" s="87"/>
      <c r="T61" s="90"/>
      <c r="U61" s="90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90"/>
      <c r="AG61" s="90"/>
      <c r="AH61" s="90"/>
      <c r="AI61" s="90"/>
      <c r="AJ61" s="90"/>
      <c r="AK61" s="90"/>
      <c r="AL61" s="90"/>
      <c r="AM61" s="90"/>
      <c r="AN61" s="90"/>
      <c r="AO61" s="90"/>
      <c r="AP61" s="90"/>
    </row>
    <row r="62">
      <c r="D62" s="1"/>
      <c r="F62" s="97"/>
      <c r="H62" s="98"/>
      <c r="I62" s="61"/>
      <c r="J62" s="25"/>
      <c r="K62" s="25" t="str">
        <f t="shared" si="2"/>
        <v/>
      </c>
      <c r="L62" s="50" t="str">
        <f>iferror(100*(J62+(H62-vlookup(J62,'Kovats n-alkanes'!G$7:H$31,2,TRUE))/(vlookup(K62,'Kovats n-alkanes'!G$7:H$31,2,TRUE)-vlookup(J62,'Kovats n-alkanes'!G$7:H$31,2,TRUE))),H62)</f>
        <v/>
      </c>
      <c r="M62" s="25" t="str">
        <f t="array" ref="M62">iferror(index('Kovats n-alkanes'!B$7:B$31,match(I62,'Kovats n-alkanes'!C$7:C$31,1)),"")</f>
        <v/>
      </c>
      <c r="N62" s="25" t="str">
        <f t="shared" si="3"/>
        <v/>
      </c>
      <c r="O62" s="25" t="str">
        <f>iferror(100*(M62+(I62-vlookup(M62,'Kovats n-alkanes'!B$7:C$31,2,TRUE))/(vlookup(N62,'Kovats n-alkanes'!B$7:C$31,2,TRUE)-vlookup(M62,'Kovats n-alkanes'!B$7:C$31,2,TRUE))),"")</f>
        <v/>
      </c>
      <c r="R62" s="87"/>
      <c r="S62" s="87"/>
      <c r="T62" s="90"/>
      <c r="U62" s="90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90"/>
      <c r="AG62" s="90"/>
      <c r="AH62" s="90"/>
      <c r="AI62" s="90"/>
      <c r="AJ62" s="90"/>
      <c r="AK62" s="90"/>
      <c r="AL62" s="90"/>
      <c r="AM62" s="90"/>
      <c r="AN62" s="90"/>
      <c r="AO62" s="90"/>
      <c r="AP62" s="90"/>
    </row>
    <row r="63">
      <c r="D63" s="1"/>
      <c r="F63" s="97"/>
      <c r="H63" s="98"/>
      <c r="I63" s="61"/>
      <c r="J63" s="25"/>
      <c r="K63" s="25" t="str">
        <f t="shared" si="2"/>
        <v/>
      </c>
      <c r="L63" s="50" t="str">
        <f>iferror(100*(J63+(H63-vlookup(J63,'Kovats n-alkanes'!G$7:H$31,2,TRUE))/(vlookup(K63,'Kovats n-alkanes'!G$7:H$31,2,TRUE)-vlookup(J63,'Kovats n-alkanes'!G$7:H$31,2,TRUE))),H63)</f>
        <v/>
      </c>
      <c r="M63" s="25" t="str">
        <f t="array" ref="M63">iferror(index('Kovats n-alkanes'!B$7:B$31,match(I63,'Kovats n-alkanes'!C$7:C$31,1)),"")</f>
        <v/>
      </c>
      <c r="N63" s="25" t="str">
        <f t="shared" si="3"/>
        <v/>
      </c>
      <c r="O63" s="25" t="str">
        <f>iferror(100*(M63+(I63-vlookup(M63,'Kovats n-alkanes'!B$7:C$31,2,TRUE))/(vlookup(N63,'Kovats n-alkanes'!B$7:C$31,2,TRUE)-vlookup(M63,'Kovats n-alkanes'!B$7:C$31,2,TRUE))),"")</f>
        <v/>
      </c>
      <c r="R63" s="87"/>
      <c r="S63" s="87"/>
      <c r="T63" s="90"/>
      <c r="U63" s="90"/>
      <c r="V63" s="87"/>
      <c r="W63" s="87"/>
      <c r="X63" s="87"/>
      <c r="Y63" s="87"/>
      <c r="Z63" s="87"/>
      <c r="AA63" s="87"/>
      <c r="AB63" s="87"/>
      <c r="AC63" s="87"/>
      <c r="AD63" s="87"/>
      <c r="AE63" s="87"/>
      <c r="AF63" s="90"/>
      <c r="AG63" s="90"/>
      <c r="AH63" s="90"/>
      <c r="AI63" s="90"/>
      <c r="AJ63" s="90"/>
      <c r="AK63" s="90"/>
      <c r="AL63" s="90"/>
      <c r="AM63" s="90"/>
      <c r="AN63" s="90"/>
      <c r="AO63" s="90"/>
      <c r="AP63" s="90"/>
    </row>
    <row r="64">
      <c r="D64" s="1"/>
      <c r="F64" s="97"/>
      <c r="H64" s="98"/>
      <c r="I64" s="61"/>
      <c r="J64" s="25"/>
      <c r="K64" s="25" t="str">
        <f t="shared" si="2"/>
        <v/>
      </c>
      <c r="L64" s="50" t="str">
        <f>iferror(100*(J64+(H64-vlookup(J64,'Kovats n-alkanes'!G$7:H$31,2,TRUE))/(vlookup(K64,'Kovats n-alkanes'!G$7:H$31,2,TRUE)-vlookup(J64,'Kovats n-alkanes'!G$7:H$31,2,TRUE))),H64)</f>
        <v/>
      </c>
      <c r="M64" s="25" t="str">
        <f t="array" ref="M64">iferror(index('Kovats n-alkanes'!B$7:B$31,match(I64,'Kovats n-alkanes'!C$7:C$31,1)),"")</f>
        <v/>
      </c>
      <c r="N64" s="25" t="str">
        <f t="shared" si="3"/>
        <v/>
      </c>
      <c r="O64" s="25" t="str">
        <f>iferror(100*(M64+(I64-vlookup(M64,'Kovats n-alkanes'!B$7:C$31,2,TRUE))/(vlookup(N64,'Kovats n-alkanes'!B$7:C$31,2,TRUE)-vlookup(M64,'Kovats n-alkanes'!B$7:C$31,2,TRUE))),"")</f>
        <v/>
      </c>
      <c r="R64" s="87"/>
      <c r="S64" s="87"/>
      <c r="T64" s="90"/>
      <c r="U64" s="90"/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90"/>
      <c r="AG64" s="90"/>
      <c r="AH64" s="90"/>
      <c r="AI64" s="90"/>
      <c r="AJ64" s="90"/>
      <c r="AK64" s="90"/>
      <c r="AL64" s="90"/>
      <c r="AM64" s="90"/>
      <c r="AN64" s="90"/>
      <c r="AO64" s="90"/>
      <c r="AP64" s="90"/>
    </row>
    <row r="65">
      <c r="D65" s="1"/>
      <c r="F65" s="97"/>
      <c r="H65" s="98"/>
      <c r="I65" s="61"/>
      <c r="J65" s="25"/>
      <c r="K65" s="25" t="str">
        <f t="shared" si="2"/>
        <v/>
      </c>
      <c r="L65" s="50" t="str">
        <f>iferror(100*(J65+(H65-vlookup(J65,'Kovats n-alkanes'!G$7:H$31,2,TRUE))/(vlookup(K65,'Kovats n-alkanes'!G$7:H$31,2,TRUE)-vlookup(J65,'Kovats n-alkanes'!G$7:H$31,2,TRUE))),H65)</f>
        <v/>
      </c>
      <c r="M65" s="25" t="str">
        <f t="array" ref="M65">iferror(index('Kovats n-alkanes'!B$7:B$31,match(I65,'Kovats n-alkanes'!C$7:C$31,1)),"")</f>
        <v/>
      </c>
      <c r="N65" s="25" t="str">
        <f t="shared" si="3"/>
        <v/>
      </c>
      <c r="O65" s="25" t="str">
        <f>iferror(100*(M65+(I65-vlookup(M65,'Kovats n-alkanes'!B$7:C$31,2,TRUE))/(vlookup(N65,'Kovats n-alkanes'!B$7:C$31,2,TRUE)-vlookup(M65,'Kovats n-alkanes'!B$7:C$31,2,TRUE))),"")</f>
        <v/>
      </c>
      <c r="R65" s="87"/>
      <c r="S65" s="87"/>
      <c r="T65" s="90"/>
      <c r="U65" s="90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90"/>
      <c r="AG65" s="90"/>
      <c r="AH65" s="90"/>
      <c r="AI65" s="90"/>
      <c r="AJ65" s="90"/>
      <c r="AK65" s="90"/>
      <c r="AL65" s="90"/>
      <c r="AM65" s="90"/>
      <c r="AN65" s="90"/>
      <c r="AO65" s="90"/>
      <c r="AP65" s="90"/>
    </row>
    <row r="66">
      <c r="D66" s="1"/>
      <c r="F66" s="97"/>
      <c r="H66" s="98"/>
      <c r="I66" s="61"/>
      <c r="J66" s="25"/>
      <c r="K66" s="25" t="str">
        <f t="shared" si="2"/>
        <v/>
      </c>
      <c r="L66" s="50" t="str">
        <f>iferror(100*(J66+(H66-vlookup(J66,'Kovats n-alkanes'!G$7:H$31,2,TRUE))/(vlookup(K66,'Kovats n-alkanes'!G$7:H$31,2,TRUE)-vlookup(J66,'Kovats n-alkanes'!G$7:H$31,2,TRUE))),H66)</f>
        <v/>
      </c>
      <c r="M66" s="25" t="str">
        <f t="array" ref="M66">iferror(index('Kovats n-alkanes'!B$7:B$31,match(I66,'Kovats n-alkanes'!C$7:C$31,1)),"")</f>
        <v/>
      </c>
      <c r="N66" s="25" t="str">
        <f t="shared" si="3"/>
        <v/>
      </c>
      <c r="O66" s="25" t="str">
        <f>iferror(100*(M66+(I66-vlookup(M66,'Kovats n-alkanes'!B$7:C$31,2,TRUE))/(vlookup(N66,'Kovats n-alkanes'!B$7:C$31,2,TRUE)-vlookup(M66,'Kovats n-alkanes'!B$7:C$31,2,TRUE))),"")</f>
        <v/>
      </c>
      <c r="R66" s="87"/>
      <c r="S66" s="87"/>
      <c r="T66" s="90"/>
      <c r="U66" s="90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90"/>
      <c r="AG66" s="90"/>
      <c r="AH66" s="90"/>
      <c r="AI66" s="90"/>
      <c r="AJ66" s="90"/>
      <c r="AK66" s="90"/>
      <c r="AL66" s="90"/>
      <c r="AM66" s="90"/>
      <c r="AN66" s="90"/>
      <c r="AO66" s="90"/>
      <c r="AP66" s="90"/>
    </row>
    <row r="67">
      <c r="D67" s="1"/>
      <c r="F67" s="97"/>
      <c r="H67" s="98"/>
      <c r="I67" s="61"/>
      <c r="J67" s="25"/>
      <c r="K67" s="25" t="str">
        <f t="shared" si="2"/>
        <v/>
      </c>
      <c r="L67" s="50" t="str">
        <f>iferror(100*(J67+(H67-vlookup(J67,'Kovats n-alkanes'!G$7:H$31,2,TRUE))/(vlookup(K67,'Kovats n-alkanes'!G$7:H$31,2,TRUE)-vlookup(J67,'Kovats n-alkanes'!G$7:H$31,2,TRUE))),H67)</f>
        <v/>
      </c>
      <c r="M67" s="25" t="str">
        <f t="array" ref="M67">iferror(index('Kovats n-alkanes'!B$7:B$31,match(I67,'Kovats n-alkanes'!C$7:C$31,1)),"")</f>
        <v/>
      </c>
      <c r="N67" s="25" t="str">
        <f t="shared" si="3"/>
        <v/>
      </c>
      <c r="O67" s="25" t="str">
        <f>iferror(100*(M67+(I67-vlookup(M67,'Kovats n-alkanes'!B$7:C$31,2,TRUE))/(vlookup(N67,'Kovats n-alkanes'!B$7:C$31,2,TRUE)-vlookup(M67,'Kovats n-alkanes'!B$7:C$31,2,TRUE))),"")</f>
        <v/>
      </c>
      <c r="R67" s="87"/>
      <c r="S67" s="87"/>
      <c r="T67" s="90"/>
      <c r="U67" s="90"/>
      <c r="V67" s="87"/>
      <c r="W67" s="87"/>
      <c r="X67" s="87"/>
      <c r="Y67" s="87"/>
      <c r="Z67" s="87"/>
      <c r="AA67" s="87"/>
      <c r="AB67" s="87"/>
      <c r="AC67" s="87"/>
      <c r="AD67" s="87"/>
      <c r="AE67" s="87"/>
      <c r="AF67" s="90"/>
      <c r="AG67" s="90"/>
      <c r="AH67" s="90"/>
      <c r="AI67" s="90"/>
      <c r="AJ67" s="90"/>
      <c r="AK67" s="90"/>
      <c r="AL67" s="90"/>
      <c r="AM67" s="90"/>
      <c r="AN67" s="90"/>
      <c r="AO67" s="90"/>
      <c r="AP67" s="90"/>
    </row>
    <row r="68">
      <c r="D68" s="1"/>
      <c r="F68" s="97"/>
      <c r="H68" s="98"/>
      <c r="I68" s="61"/>
      <c r="J68" s="25"/>
      <c r="K68" s="25" t="str">
        <f t="shared" si="2"/>
        <v/>
      </c>
      <c r="L68" s="50" t="str">
        <f>iferror(100*(J68+(H68-vlookup(J68,'Kovats n-alkanes'!G$7:H$31,2,TRUE))/(vlookup(K68,'Kovats n-alkanes'!G$7:H$31,2,TRUE)-vlookup(J68,'Kovats n-alkanes'!G$7:H$31,2,TRUE))),H68)</f>
        <v/>
      </c>
      <c r="M68" s="25" t="str">
        <f t="array" ref="M68">iferror(index('Kovats n-alkanes'!B$7:B$31,match(I68,'Kovats n-alkanes'!C$7:C$31,1)),"")</f>
        <v/>
      </c>
      <c r="N68" s="25" t="str">
        <f t="shared" si="3"/>
        <v/>
      </c>
      <c r="O68" s="25" t="str">
        <f>iferror(100*(M68+(I68-vlookup(M68,'Kovats n-alkanes'!B$7:C$31,2,TRUE))/(vlookup(N68,'Kovats n-alkanes'!B$7:C$31,2,TRUE)-vlookup(M68,'Kovats n-alkanes'!B$7:C$31,2,TRUE))),"")</f>
        <v/>
      </c>
      <c r="R68" s="87"/>
      <c r="S68" s="87"/>
      <c r="T68" s="90"/>
      <c r="U68" s="90"/>
      <c r="V68" s="87"/>
      <c r="W68" s="87"/>
      <c r="X68" s="87"/>
      <c r="Y68" s="87"/>
      <c r="Z68" s="87"/>
      <c r="AA68" s="87"/>
      <c r="AB68" s="87"/>
      <c r="AC68" s="87"/>
      <c r="AD68" s="87"/>
      <c r="AE68" s="87"/>
      <c r="AF68" s="90"/>
      <c r="AG68" s="90"/>
      <c r="AH68" s="90"/>
      <c r="AI68" s="90"/>
      <c r="AJ68" s="90"/>
      <c r="AK68" s="90"/>
      <c r="AL68" s="90"/>
      <c r="AM68" s="90"/>
      <c r="AN68" s="90"/>
      <c r="AO68" s="90"/>
      <c r="AP68" s="90"/>
    </row>
    <row r="69">
      <c r="D69" s="1"/>
      <c r="F69" s="97"/>
      <c r="H69" s="98"/>
      <c r="I69" s="61"/>
      <c r="J69" s="25"/>
      <c r="K69" s="25" t="str">
        <f t="shared" si="2"/>
        <v/>
      </c>
      <c r="L69" s="50" t="str">
        <f>iferror(100*(J69+(H69-vlookup(J69,'Kovats n-alkanes'!G$7:H$31,2,TRUE))/(vlookup(K69,'Kovats n-alkanes'!G$7:H$31,2,TRUE)-vlookup(J69,'Kovats n-alkanes'!G$7:H$31,2,TRUE))),H69)</f>
        <v/>
      </c>
      <c r="M69" s="25" t="str">
        <f t="array" ref="M69">iferror(index('Kovats n-alkanes'!B$7:B$31,match(I69,'Kovats n-alkanes'!C$7:C$31,1)),"")</f>
        <v/>
      </c>
      <c r="N69" s="25" t="str">
        <f t="shared" si="3"/>
        <v/>
      </c>
      <c r="O69" s="25" t="str">
        <f>iferror(100*(M69+(I69-vlookup(M69,'Kovats n-alkanes'!B$7:C$31,2,TRUE))/(vlookup(N69,'Kovats n-alkanes'!B$7:C$31,2,TRUE)-vlookup(M69,'Kovats n-alkanes'!B$7:C$31,2,TRUE))),"")</f>
        <v/>
      </c>
      <c r="R69" s="87"/>
      <c r="S69" s="87"/>
      <c r="T69" s="90"/>
      <c r="U69" s="90"/>
      <c r="V69" s="87"/>
      <c r="W69" s="87"/>
      <c r="X69" s="87"/>
      <c r="Y69" s="87"/>
      <c r="Z69" s="87"/>
      <c r="AA69" s="87"/>
      <c r="AB69" s="87"/>
      <c r="AC69" s="87"/>
      <c r="AD69" s="87"/>
      <c r="AE69" s="87"/>
      <c r="AF69" s="90"/>
      <c r="AG69" s="90"/>
      <c r="AH69" s="90"/>
      <c r="AI69" s="90"/>
      <c r="AJ69" s="90"/>
      <c r="AK69" s="90"/>
      <c r="AL69" s="90"/>
      <c r="AM69" s="90"/>
      <c r="AN69" s="90"/>
      <c r="AO69" s="90"/>
      <c r="AP69" s="90"/>
    </row>
    <row r="70">
      <c r="D70" s="1"/>
      <c r="F70" s="97"/>
      <c r="H70" s="98"/>
      <c r="I70" s="61"/>
      <c r="J70" s="25"/>
      <c r="K70" s="25" t="str">
        <f t="shared" si="2"/>
        <v/>
      </c>
      <c r="L70" s="50" t="str">
        <f>iferror(100*(J70+(H70-vlookup(J70,'Kovats n-alkanes'!G$7:H$31,2,TRUE))/(vlookup(K70,'Kovats n-alkanes'!G$7:H$31,2,TRUE)-vlookup(J70,'Kovats n-alkanes'!G$7:H$31,2,TRUE))),H70)</f>
        <v/>
      </c>
      <c r="M70" s="25" t="str">
        <f t="array" ref="M70">iferror(index('Kovats n-alkanes'!B$7:B$31,match(I70,'Kovats n-alkanes'!C$7:C$31,1)),"")</f>
        <v/>
      </c>
      <c r="N70" s="25" t="str">
        <f t="shared" si="3"/>
        <v/>
      </c>
      <c r="O70" s="25" t="str">
        <f>iferror(100*(M70+(I70-vlookup(M70,'Kovats n-alkanes'!B$7:C$31,2,TRUE))/(vlookup(N70,'Kovats n-alkanes'!B$7:C$31,2,TRUE)-vlookup(M70,'Kovats n-alkanes'!B$7:C$31,2,TRUE))),"")</f>
        <v/>
      </c>
      <c r="R70" s="87"/>
      <c r="S70" s="87"/>
      <c r="T70" s="90"/>
      <c r="U70" s="90"/>
      <c r="V70" s="87"/>
      <c r="W70" s="87"/>
      <c r="X70" s="87"/>
      <c r="Y70" s="87"/>
      <c r="Z70" s="87"/>
      <c r="AA70" s="87"/>
      <c r="AB70" s="87"/>
      <c r="AC70" s="87"/>
      <c r="AD70" s="87"/>
      <c r="AE70" s="87"/>
      <c r="AF70" s="90"/>
      <c r="AG70" s="90"/>
      <c r="AH70" s="90"/>
      <c r="AI70" s="90"/>
      <c r="AJ70" s="90"/>
      <c r="AK70" s="90"/>
      <c r="AL70" s="90"/>
      <c r="AM70" s="90"/>
      <c r="AN70" s="90"/>
      <c r="AO70" s="90"/>
      <c r="AP70" s="90"/>
    </row>
    <row r="71">
      <c r="A71" s="79"/>
      <c r="B71" s="99"/>
      <c r="I71" s="61"/>
      <c r="J71" s="17"/>
      <c r="K71" s="25"/>
      <c r="L71" s="50"/>
      <c r="M71" s="25"/>
      <c r="N71" s="25"/>
      <c r="O71" s="25"/>
      <c r="P71" s="90"/>
      <c r="Q71" s="86"/>
      <c r="R71" s="87"/>
      <c r="S71" s="85"/>
      <c r="T71" s="85"/>
      <c r="U71" s="85"/>
      <c r="V71" s="83"/>
      <c r="W71" s="84"/>
      <c r="X71" s="84"/>
      <c r="Y71" s="85"/>
      <c r="Z71" s="85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5"/>
      <c r="AO71" s="85"/>
      <c r="AP71" s="85"/>
    </row>
    <row r="72">
      <c r="D72" s="1"/>
      <c r="F72" s="97"/>
      <c r="H72" s="98"/>
      <c r="I72" s="61"/>
      <c r="J72" s="25"/>
      <c r="K72" s="25" t="str">
        <f t="shared" ref="K72:K183" si="5">if(J72="","",J72+1)</f>
        <v/>
      </c>
      <c r="L72" s="50" t="str">
        <f>iferror(100*(J72+(H72-vlookup(J72,'Kovats n-alkanes'!G$7:H$31,2,TRUE))/(vlookup(K72,'Kovats n-alkanes'!G$7:H$31,2,TRUE)-vlookup(J72,'Kovats n-alkanes'!G$7:H$31,2,TRUE))),H72)</f>
        <v/>
      </c>
      <c r="M72" s="25" t="str">
        <f t="array" ref="M72">iferror(index('Kovats n-alkanes'!B$7:B$31,match(I72,'Kovats n-alkanes'!C$7:C$31,1)),"")</f>
        <v/>
      </c>
      <c r="N72" s="25" t="str">
        <f t="shared" ref="N72:N183" si="6">if(M72="","",M72+1)</f>
        <v/>
      </c>
      <c r="O72" s="25" t="str">
        <f>iferror(100*(M72+(I72-vlookup(M72,'Kovats n-alkanes'!B$7:C$31,2,TRUE))/(vlookup(N72,'Kovats n-alkanes'!B$7:C$31,2,TRUE)-vlookup(M72,'Kovats n-alkanes'!B$7:C$31,2,TRUE))),"")</f>
        <v/>
      </c>
      <c r="R72" s="87"/>
      <c r="S72" s="87"/>
      <c r="T72" s="90"/>
      <c r="U72" s="90"/>
      <c r="V72" s="87"/>
      <c r="W72" s="87"/>
      <c r="X72" s="87"/>
      <c r="Y72" s="87"/>
      <c r="Z72" s="87"/>
      <c r="AA72" s="87"/>
      <c r="AB72" s="87"/>
      <c r="AC72" s="87"/>
      <c r="AD72" s="87"/>
      <c r="AE72" s="87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/>
    </row>
    <row r="73">
      <c r="D73" s="1"/>
      <c r="F73" s="97"/>
      <c r="H73" s="98"/>
      <c r="I73" s="61"/>
      <c r="J73" s="25"/>
      <c r="K73" s="25" t="str">
        <f t="shared" si="5"/>
        <v/>
      </c>
      <c r="L73" s="50" t="str">
        <f>iferror(100*(J73+(H73-vlookup(J73,'Kovats n-alkanes'!G$7:H$31,2,TRUE))/(vlookup(K73,'Kovats n-alkanes'!G$7:H$31,2,TRUE)-vlookup(J73,'Kovats n-alkanes'!G$7:H$31,2,TRUE))),H73)</f>
        <v/>
      </c>
      <c r="M73" s="25" t="str">
        <f t="array" ref="M73">iferror(index('Kovats n-alkanes'!B$7:B$31,match(I73,'Kovats n-alkanes'!C$7:C$31,1)),"")</f>
        <v/>
      </c>
      <c r="N73" s="25" t="str">
        <f t="shared" si="6"/>
        <v/>
      </c>
      <c r="O73" s="25" t="str">
        <f>iferror(100*(M73+(I73-vlookup(M73,'Kovats n-alkanes'!B$7:C$31,2,TRUE))/(vlookup(N73,'Kovats n-alkanes'!B$7:C$31,2,TRUE)-vlookup(M73,'Kovats n-alkanes'!B$7:C$31,2,TRUE))),"")</f>
        <v/>
      </c>
      <c r="R73" s="87"/>
      <c r="S73" s="87"/>
      <c r="T73" s="90"/>
      <c r="U73" s="90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90"/>
      <c r="AG73" s="90"/>
      <c r="AH73" s="90"/>
      <c r="AI73" s="90"/>
      <c r="AJ73" s="90"/>
      <c r="AK73" s="90"/>
      <c r="AL73" s="90"/>
      <c r="AM73" s="90"/>
      <c r="AN73" s="90"/>
      <c r="AO73" s="90"/>
      <c r="AP73" s="90"/>
    </row>
    <row r="74">
      <c r="D74" s="1"/>
      <c r="F74" s="97"/>
      <c r="H74" s="98"/>
      <c r="I74" s="61"/>
      <c r="J74" s="25"/>
      <c r="K74" s="25" t="str">
        <f t="shared" si="5"/>
        <v/>
      </c>
      <c r="L74" s="50" t="str">
        <f>iferror(100*(J74+(H74-vlookup(J74,'Kovats n-alkanes'!G$7:H$31,2,TRUE))/(vlookup(K74,'Kovats n-alkanes'!G$7:H$31,2,TRUE)-vlookup(J74,'Kovats n-alkanes'!G$7:H$31,2,TRUE))),H74)</f>
        <v/>
      </c>
      <c r="M74" s="25" t="str">
        <f t="array" ref="M74">iferror(index('Kovats n-alkanes'!B$7:B$31,match(I74,'Kovats n-alkanes'!C$7:C$31,1)),"")</f>
        <v/>
      </c>
      <c r="N74" s="25" t="str">
        <f t="shared" si="6"/>
        <v/>
      </c>
      <c r="O74" s="25" t="str">
        <f>iferror(100*(M74+(I74-vlookup(M74,'Kovats n-alkanes'!B$7:C$31,2,TRUE))/(vlookup(N74,'Kovats n-alkanes'!B$7:C$31,2,TRUE)-vlookup(M74,'Kovats n-alkanes'!B$7:C$31,2,TRUE))),"")</f>
        <v/>
      </c>
      <c r="R74" s="87"/>
      <c r="S74" s="87"/>
      <c r="T74" s="90"/>
      <c r="U74" s="90"/>
      <c r="V74" s="87"/>
      <c r="W74" s="87"/>
      <c r="X74" s="87"/>
      <c r="Y74" s="87"/>
      <c r="Z74" s="87"/>
      <c r="AA74" s="87"/>
      <c r="AB74" s="87"/>
      <c r="AC74" s="87"/>
      <c r="AD74" s="87"/>
      <c r="AE74" s="87"/>
      <c r="AF74" s="90"/>
      <c r="AG74" s="90"/>
      <c r="AH74" s="90"/>
      <c r="AI74" s="90"/>
      <c r="AJ74" s="90"/>
      <c r="AK74" s="90"/>
      <c r="AL74" s="90"/>
      <c r="AM74" s="90"/>
      <c r="AN74" s="90"/>
      <c r="AO74" s="90"/>
      <c r="AP74" s="90"/>
    </row>
    <row r="75">
      <c r="D75" s="1"/>
      <c r="F75" s="97"/>
      <c r="H75" s="98"/>
      <c r="I75" s="61"/>
      <c r="J75" s="25"/>
      <c r="K75" s="25" t="str">
        <f t="shared" si="5"/>
        <v/>
      </c>
      <c r="L75" s="50" t="str">
        <f>iferror(100*(J75+(H75-vlookup(J75,'Kovats n-alkanes'!G$7:H$31,2,TRUE))/(vlookup(K75,'Kovats n-alkanes'!G$7:H$31,2,TRUE)-vlookup(J75,'Kovats n-alkanes'!G$7:H$31,2,TRUE))),H75)</f>
        <v/>
      </c>
      <c r="M75" s="25" t="str">
        <f t="array" ref="M75">iferror(index('Kovats n-alkanes'!B$7:B$31,match(I75,'Kovats n-alkanes'!C$7:C$31,1)),"")</f>
        <v/>
      </c>
      <c r="N75" s="25" t="str">
        <f t="shared" si="6"/>
        <v/>
      </c>
      <c r="O75" s="25" t="str">
        <f>iferror(100*(M75+(I75-vlookup(M75,'Kovats n-alkanes'!B$7:C$31,2,TRUE))/(vlookup(N75,'Kovats n-alkanes'!B$7:C$31,2,TRUE)-vlookup(M75,'Kovats n-alkanes'!B$7:C$31,2,TRUE))),"")</f>
        <v/>
      </c>
      <c r="R75" s="87"/>
      <c r="S75" s="87"/>
      <c r="T75" s="90"/>
      <c r="U75" s="90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90"/>
      <c r="AG75" s="90"/>
      <c r="AH75" s="90"/>
      <c r="AI75" s="90"/>
      <c r="AJ75" s="90"/>
      <c r="AK75" s="90"/>
      <c r="AL75" s="90"/>
      <c r="AM75" s="90"/>
      <c r="AN75" s="90"/>
      <c r="AO75" s="90"/>
      <c r="AP75" s="90"/>
    </row>
    <row r="76">
      <c r="D76" s="1"/>
      <c r="F76" s="97"/>
      <c r="H76" s="98"/>
      <c r="I76" s="61"/>
      <c r="J76" s="25"/>
      <c r="K76" s="25" t="str">
        <f t="shared" si="5"/>
        <v/>
      </c>
      <c r="L76" s="50" t="str">
        <f>iferror(100*(J76+(H76-vlookup(J76,'Kovats n-alkanes'!G$7:H$31,2,TRUE))/(vlookup(K76,'Kovats n-alkanes'!G$7:H$31,2,TRUE)-vlookup(J76,'Kovats n-alkanes'!G$7:H$31,2,TRUE))),H76)</f>
        <v/>
      </c>
      <c r="M76" s="25" t="str">
        <f t="array" ref="M76">iferror(index('Kovats n-alkanes'!B$7:B$31,match(I76,'Kovats n-alkanes'!C$7:C$31,1)),"")</f>
        <v/>
      </c>
      <c r="N76" s="25" t="str">
        <f t="shared" si="6"/>
        <v/>
      </c>
      <c r="O76" s="25" t="str">
        <f>iferror(100*(M76+(I76-vlookup(M76,'Kovats n-alkanes'!B$7:C$31,2,TRUE))/(vlookup(N76,'Kovats n-alkanes'!B$7:C$31,2,TRUE)-vlookup(M76,'Kovats n-alkanes'!B$7:C$31,2,TRUE))),"")</f>
        <v/>
      </c>
      <c r="R76" s="87"/>
      <c r="S76" s="87"/>
      <c r="T76" s="90"/>
      <c r="U76" s="90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90"/>
      <c r="AG76" s="90"/>
      <c r="AH76" s="90"/>
      <c r="AI76" s="90"/>
      <c r="AJ76" s="90"/>
      <c r="AK76" s="90"/>
      <c r="AL76" s="90"/>
      <c r="AM76" s="90"/>
      <c r="AN76" s="90"/>
      <c r="AO76" s="90"/>
      <c r="AP76" s="90"/>
    </row>
    <row r="77">
      <c r="D77" s="1"/>
      <c r="F77" s="97"/>
      <c r="H77" s="98"/>
      <c r="I77" s="61"/>
      <c r="J77" s="25"/>
      <c r="K77" s="25" t="str">
        <f t="shared" si="5"/>
        <v/>
      </c>
      <c r="L77" s="50" t="str">
        <f>iferror(100*(J77+(H77-vlookup(J77,'Kovats n-alkanes'!G$7:H$31,2,TRUE))/(vlookup(K77,'Kovats n-alkanes'!G$7:H$31,2,TRUE)-vlookup(J77,'Kovats n-alkanes'!G$7:H$31,2,TRUE))),H77)</f>
        <v/>
      </c>
      <c r="M77" s="25" t="str">
        <f t="array" ref="M77">iferror(index('Kovats n-alkanes'!B$7:B$31,match(I77,'Kovats n-alkanes'!C$7:C$31,1)),"")</f>
        <v/>
      </c>
      <c r="N77" s="25" t="str">
        <f t="shared" si="6"/>
        <v/>
      </c>
      <c r="O77" s="25" t="str">
        <f>iferror(100*(M77+(I77-vlookup(M77,'Kovats n-alkanes'!B$7:C$31,2,TRUE))/(vlookup(N77,'Kovats n-alkanes'!B$7:C$31,2,TRUE)-vlookup(M77,'Kovats n-alkanes'!B$7:C$31,2,TRUE))),"")</f>
        <v/>
      </c>
      <c r="R77" s="87"/>
      <c r="S77" s="87"/>
      <c r="T77" s="90"/>
      <c r="U77" s="90"/>
      <c r="V77" s="87"/>
      <c r="W77" s="87"/>
      <c r="X77" s="87"/>
      <c r="Y77" s="87"/>
      <c r="Z77" s="87"/>
      <c r="AA77" s="87"/>
      <c r="AB77" s="87"/>
      <c r="AC77" s="87"/>
      <c r="AD77" s="87"/>
      <c r="AE77" s="87"/>
      <c r="AF77" s="90"/>
      <c r="AG77" s="90"/>
      <c r="AH77" s="90"/>
      <c r="AI77" s="90"/>
      <c r="AJ77" s="90"/>
      <c r="AK77" s="90"/>
      <c r="AL77" s="90"/>
      <c r="AM77" s="90"/>
      <c r="AN77" s="90"/>
      <c r="AO77" s="90"/>
      <c r="AP77" s="90"/>
    </row>
    <row r="78">
      <c r="D78" s="1"/>
      <c r="F78" s="97"/>
      <c r="H78" s="98"/>
      <c r="I78" s="61"/>
      <c r="J78" s="25"/>
      <c r="K78" s="25" t="str">
        <f t="shared" si="5"/>
        <v/>
      </c>
      <c r="L78" s="50" t="str">
        <f>iferror(100*(J78+(H78-vlookup(J78,'Kovats n-alkanes'!G$7:H$31,2,TRUE))/(vlookup(K78,'Kovats n-alkanes'!G$7:H$31,2,TRUE)-vlookup(J78,'Kovats n-alkanes'!G$7:H$31,2,TRUE))),H78)</f>
        <v/>
      </c>
      <c r="M78" s="25" t="str">
        <f t="array" ref="M78">iferror(index('Kovats n-alkanes'!B$7:B$31,match(I78,'Kovats n-alkanes'!C$7:C$31,1)),"")</f>
        <v/>
      </c>
      <c r="N78" s="25" t="str">
        <f t="shared" si="6"/>
        <v/>
      </c>
      <c r="O78" s="25" t="str">
        <f>iferror(100*(M78+(I78-vlookup(M78,'Kovats n-alkanes'!B$7:C$31,2,TRUE))/(vlookup(N78,'Kovats n-alkanes'!B$7:C$31,2,TRUE)-vlookup(M78,'Kovats n-alkanes'!B$7:C$31,2,TRUE))),"")</f>
        <v/>
      </c>
      <c r="R78" s="87"/>
      <c r="S78" s="87"/>
      <c r="T78" s="90"/>
      <c r="U78" s="90"/>
      <c r="V78" s="87"/>
      <c r="W78" s="87"/>
      <c r="X78" s="87"/>
      <c r="Y78" s="87"/>
      <c r="Z78" s="87"/>
      <c r="AA78" s="87"/>
      <c r="AB78" s="87"/>
      <c r="AC78" s="87"/>
      <c r="AD78" s="87"/>
      <c r="AE78" s="87"/>
      <c r="AF78" s="90"/>
      <c r="AG78" s="90"/>
      <c r="AH78" s="90"/>
      <c r="AI78" s="90"/>
      <c r="AJ78" s="90"/>
      <c r="AK78" s="90"/>
      <c r="AL78" s="90"/>
      <c r="AM78" s="90"/>
      <c r="AN78" s="90"/>
      <c r="AO78" s="90"/>
      <c r="AP78" s="90"/>
    </row>
    <row r="79">
      <c r="D79" s="1"/>
      <c r="F79" s="97"/>
      <c r="H79" s="98"/>
      <c r="I79" s="61"/>
      <c r="J79" s="25"/>
      <c r="K79" s="25" t="str">
        <f t="shared" si="5"/>
        <v/>
      </c>
      <c r="L79" s="50" t="str">
        <f>iferror(100*(J79+(H79-vlookup(J79,'Kovats n-alkanes'!G$7:H$31,2,TRUE))/(vlookup(K79,'Kovats n-alkanes'!G$7:H$31,2,TRUE)-vlookup(J79,'Kovats n-alkanes'!G$7:H$31,2,TRUE))),H79)</f>
        <v/>
      </c>
      <c r="M79" s="25" t="str">
        <f t="array" ref="M79">iferror(index('Kovats n-alkanes'!B$7:B$31,match(I79,'Kovats n-alkanes'!C$7:C$31,1)),"")</f>
        <v/>
      </c>
      <c r="N79" s="25" t="str">
        <f t="shared" si="6"/>
        <v/>
      </c>
      <c r="O79" s="25" t="str">
        <f>iferror(100*(M79+(I79-vlookup(M79,'Kovats n-alkanes'!B$7:C$31,2,TRUE))/(vlookup(N79,'Kovats n-alkanes'!B$7:C$31,2,TRUE)-vlookup(M79,'Kovats n-alkanes'!B$7:C$31,2,TRUE))),"")</f>
        <v/>
      </c>
      <c r="R79" s="87"/>
      <c r="S79" s="87"/>
      <c r="T79" s="90"/>
      <c r="U79" s="90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90"/>
      <c r="AG79" s="90"/>
      <c r="AH79" s="90"/>
      <c r="AI79" s="90"/>
      <c r="AJ79" s="90"/>
      <c r="AK79" s="90"/>
      <c r="AL79" s="90"/>
      <c r="AM79" s="90"/>
      <c r="AN79" s="90"/>
      <c r="AO79" s="90"/>
      <c r="AP79" s="90"/>
    </row>
    <row r="80">
      <c r="D80" s="1"/>
      <c r="F80" s="97"/>
      <c r="H80" s="98"/>
      <c r="I80" s="61"/>
      <c r="J80" s="25"/>
      <c r="K80" s="25" t="str">
        <f t="shared" si="5"/>
        <v/>
      </c>
      <c r="L80" s="50" t="str">
        <f>iferror(100*(J80+(H80-vlookup(J80,'Kovats n-alkanes'!G$7:H$31,2,TRUE))/(vlookup(K80,'Kovats n-alkanes'!G$7:H$31,2,TRUE)-vlookup(J80,'Kovats n-alkanes'!G$7:H$31,2,TRUE))),H80)</f>
        <v/>
      </c>
      <c r="M80" s="25" t="str">
        <f t="array" ref="M80">iferror(index('Kovats n-alkanes'!B$7:B$31,match(I80,'Kovats n-alkanes'!C$7:C$31,1)),"")</f>
        <v/>
      </c>
      <c r="N80" s="25" t="str">
        <f t="shared" si="6"/>
        <v/>
      </c>
      <c r="O80" s="25" t="str">
        <f>iferror(100*(M80+(I80-vlookup(M80,'Kovats n-alkanes'!B$7:C$31,2,TRUE))/(vlookup(N80,'Kovats n-alkanes'!B$7:C$31,2,TRUE)-vlookup(M80,'Kovats n-alkanes'!B$7:C$31,2,TRUE))),"")</f>
        <v/>
      </c>
      <c r="R80" s="87"/>
      <c r="S80" s="87"/>
      <c r="T80" s="90"/>
      <c r="U80" s="90"/>
      <c r="V80" s="87"/>
      <c r="W80" s="87"/>
      <c r="X80" s="87"/>
      <c r="Y80" s="87"/>
      <c r="Z80" s="87"/>
      <c r="AA80" s="87"/>
      <c r="AB80" s="87"/>
      <c r="AC80" s="87"/>
      <c r="AD80" s="87"/>
      <c r="AE80" s="87"/>
      <c r="AF80" s="90"/>
      <c r="AG80" s="90"/>
      <c r="AH80" s="90"/>
      <c r="AI80" s="90"/>
      <c r="AJ80" s="90"/>
      <c r="AK80" s="90"/>
      <c r="AL80" s="90"/>
      <c r="AM80" s="90"/>
      <c r="AN80" s="90"/>
      <c r="AO80" s="90"/>
      <c r="AP80" s="90"/>
    </row>
    <row r="81">
      <c r="D81" s="1"/>
      <c r="F81" s="97"/>
      <c r="H81" s="98"/>
      <c r="I81" s="61"/>
      <c r="J81" s="25"/>
      <c r="K81" s="25" t="str">
        <f t="shared" si="5"/>
        <v/>
      </c>
      <c r="L81" s="50" t="str">
        <f>iferror(100*(J81+(H81-vlookup(J81,'Kovats n-alkanes'!G$7:H$31,2,TRUE))/(vlookup(K81,'Kovats n-alkanes'!G$7:H$31,2,TRUE)-vlookup(J81,'Kovats n-alkanes'!G$7:H$31,2,TRUE))),H81)</f>
        <v/>
      </c>
      <c r="M81" s="25" t="str">
        <f t="array" ref="M81">iferror(index('Kovats n-alkanes'!B$7:B$31,match(I81,'Kovats n-alkanes'!C$7:C$31,1)),"")</f>
        <v/>
      </c>
      <c r="N81" s="25" t="str">
        <f t="shared" si="6"/>
        <v/>
      </c>
      <c r="O81" s="25" t="str">
        <f>iferror(100*(M81+(I81-vlookup(M81,'Kovats n-alkanes'!B$7:C$31,2,TRUE))/(vlookup(N81,'Kovats n-alkanes'!B$7:C$31,2,TRUE)-vlookup(M81,'Kovats n-alkanes'!B$7:C$31,2,TRUE))),"")</f>
        <v/>
      </c>
      <c r="R81" s="87"/>
      <c r="S81" s="87"/>
      <c r="T81" s="90"/>
      <c r="U81" s="90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AP81" s="90"/>
    </row>
    <row r="82">
      <c r="D82" s="1"/>
      <c r="F82" s="97"/>
      <c r="H82" s="98"/>
      <c r="I82" s="61"/>
      <c r="J82" s="25"/>
      <c r="K82" s="25" t="str">
        <f t="shared" si="5"/>
        <v/>
      </c>
      <c r="L82" s="50" t="str">
        <f>iferror(100*(J82+(H82-vlookup(J82,'Kovats n-alkanes'!G$7:H$31,2,TRUE))/(vlookup(K82,'Kovats n-alkanes'!G$7:H$31,2,TRUE)-vlookup(J82,'Kovats n-alkanes'!G$7:H$31,2,TRUE))),H82)</f>
        <v/>
      </c>
      <c r="M82" s="25" t="str">
        <f t="array" ref="M82">iferror(index('Kovats n-alkanes'!B$7:B$31,match(I82,'Kovats n-alkanes'!C$7:C$31,1)),"")</f>
        <v/>
      </c>
      <c r="N82" s="25" t="str">
        <f t="shared" si="6"/>
        <v/>
      </c>
      <c r="O82" s="25" t="str">
        <f>iferror(100*(M82+(I82-vlookup(M82,'Kovats n-alkanes'!B$7:C$31,2,TRUE))/(vlookup(N82,'Kovats n-alkanes'!B$7:C$31,2,TRUE)-vlookup(M82,'Kovats n-alkanes'!B$7:C$31,2,TRUE))),"")</f>
        <v/>
      </c>
      <c r="R82" s="87"/>
      <c r="S82" s="87"/>
      <c r="T82" s="90"/>
      <c r="U82" s="90"/>
      <c r="V82" s="87"/>
      <c r="W82" s="87"/>
      <c r="X82" s="87"/>
      <c r="Y82" s="87"/>
      <c r="Z82" s="87"/>
      <c r="AA82" s="87"/>
      <c r="AB82" s="87"/>
      <c r="AC82" s="87"/>
      <c r="AD82" s="87"/>
      <c r="AE82" s="87"/>
      <c r="AF82" s="90"/>
      <c r="AG82" s="90"/>
      <c r="AH82" s="90"/>
      <c r="AI82" s="90"/>
      <c r="AJ82" s="90"/>
      <c r="AK82" s="90"/>
      <c r="AL82" s="90"/>
      <c r="AM82" s="90"/>
      <c r="AN82" s="90"/>
      <c r="AO82" s="90"/>
      <c r="AP82" s="90"/>
    </row>
    <row r="83">
      <c r="D83" s="1"/>
      <c r="F83" s="97"/>
      <c r="H83" s="98"/>
      <c r="I83" s="61"/>
      <c r="J83" s="25"/>
      <c r="K83" s="25" t="str">
        <f t="shared" si="5"/>
        <v/>
      </c>
      <c r="L83" s="50" t="str">
        <f>iferror(100*(J83+(H83-vlookup(J83,'Kovats n-alkanes'!G$7:H$31,2,TRUE))/(vlookup(K83,'Kovats n-alkanes'!G$7:H$31,2,TRUE)-vlookup(J83,'Kovats n-alkanes'!G$7:H$31,2,TRUE))),H83)</f>
        <v/>
      </c>
      <c r="M83" s="25" t="str">
        <f t="array" ref="M83">iferror(index('Kovats n-alkanes'!B$7:B$31,match(I83,'Kovats n-alkanes'!C$7:C$31,1)),"")</f>
        <v/>
      </c>
      <c r="N83" s="25" t="str">
        <f t="shared" si="6"/>
        <v/>
      </c>
      <c r="O83" s="25" t="str">
        <f>iferror(100*(M83+(I83-vlookup(M83,'Kovats n-alkanes'!B$7:C$31,2,TRUE))/(vlookup(N83,'Kovats n-alkanes'!B$7:C$31,2,TRUE)-vlookup(M83,'Kovats n-alkanes'!B$7:C$31,2,TRUE))),"")</f>
        <v/>
      </c>
      <c r="R83" s="87"/>
      <c r="S83" s="87"/>
      <c r="T83" s="90"/>
      <c r="U83" s="90"/>
      <c r="V83" s="87"/>
      <c r="W83" s="87"/>
      <c r="X83" s="87"/>
      <c r="Y83" s="87"/>
      <c r="Z83" s="87"/>
      <c r="AA83" s="87"/>
      <c r="AB83" s="87"/>
      <c r="AC83" s="87"/>
      <c r="AD83" s="87"/>
      <c r="AE83" s="87"/>
      <c r="AF83" s="90"/>
      <c r="AG83" s="90"/>
      <c r="AH83" s="90"/>
      <c r="AI83" s="90"/>
      <c r="AJ83" s="90"/>
      <c r="AK83" s="90"/>
      <c r="AL83" s="90"/>
      <c r="AM83" s="90"/>
      <c r="AN83" s="90"/>
      <c r="AO83" s="90"/>
      <c r="AP83" s="90"/>
    </row>
    <row r="84">
      <c r="D84" s="1"/>
      <c r="F84" s="97"/>
      <c r="H84" s="98"/>
      <c r="I84" s="61"/>
      <c r="J84" s="25"/>
      <c r="K84" s="25" t="str">
        <f t="shared" si="5"/>
        <v/>
      </c>
      <c r="L84" s="50" t="str">
        <f>iferror(100*(J84+(H84-vlookup(J84,'Kovats n-alkanes'!G$7:H$31,2,TRUE))/(vlookup(K84,'Kovats n-alkanes'!G$7:H$31,2,TRUE)-vlookup(J84,'Kovats n-alkanes'!G$7:H$31,2,TRUE))),H84)</f>
        <v/>
      </c>
      <c r="M84" s="25" t="str">
        <f t="array" ref="M84">iferror(index('Kovats n-alkanes'!B$7:B$31,match(I84,'Kovats n-alkanes'!C$7:C$31,1)),"")</f>
        <v/>
      </c>
      <c r="N84" s="25" t="str">
        <f t="shared" si="6"/>
        <v/>
      </c>
      <c r="O84" s="25" t="str">
        <f>iferror(100*(M84+(I84-vlookup(M84,'Kovats n-alkanes'!B$7:C$31,2,TRUE))/(vlookup(N84,'Kovats n-alkanes'!B$7:C$31,2,TRUE)-vlookup(M84,'Kovats n-alkanes'!B$7:C$31,2,TRUE))),"")</f>
        <v/>
      </c>
      <c r="R84" s="87"/>
      <c r="S84" s="87"/>
      <c r="T84" s="90"/>
      <c r="U84" s="90"/>
      <c r="V84" s="87"/>
      <c r="W84" s="87"/>
      <c r="X84" s="87"/>
      <c r="Y84" s="87"/>
      <c r="Z84" s="87"/>
      <c r="AA84" s="87"/>
      <c r="AB84" s="87"/>
      <c r="AC84" s="87"/>
      <c r="AD84" s="87"/>
      <c r="AE84" s="87"/>
      <c r="AF84" s="90"/>
      <c r="AG84" s="90"/>
      <c r="AH84" s="90"/>
      <c r="AI84" s="90"/>
      <c r="AJ84" s="90"/>
      <c r="AK84" s="90"/>
      <c r="AL84" s="90"/>
      <c r="AM84" s="90"/>
      <c r="AN84" s="90"/>
      <c r="AO84" s="90"/>
      <c r="AP84" s="90"/>
    </row>
    <row r="85">
      <c r="D85" s="1"/>
      <c r="F85" s="97"/>
      <c r="H85" s="98"/>
      <c r="I85" s="61"/>
      <c r="J85" s="25"/>
      <c r="K85" s="25" t="str">
        <f t="shared" si="5"/>
        <v/>
      </c>
      <c r="L85" s="50" t="str">
        <f>iferror(100*(J85+(H85-vlookup(J85,'Kovats n-alkanes'!G$7:H$31,2,TRUE))/(vlookup(K85,'Kovats n-alkanes'!G$7:H$31,2,TRUE)-vlookup(J85,'Kovats n-alkanes'!G$7:H$31,2,TRUE))),H85)</f>
        <v/>
      </c>
      <c r="M85" s="25" t="str">
        <f t="array" ref="M85">iferror(index('Kovats n-alkanes'!B$7:B$31,match(I85,'Kovats n-alkanes'!C$7:C$31,1)),"")</f>
        <v/>
      </c>
      <c r="N85" s="25" t="str">
        <f t="shared" si="6"/>
        <v/>
      </c>
      <c r="O85" s="25" t="str">
        <f>iferror(100*(M85+(I85-vlookup(M85,'Kovats n-alkanes'!B$7:C$31,2,TRUE))/(vlookup(N85,'Kovats n-alkanes'!B$7:C$31,2,TRUE)-vlookup(M85,'Kovats n-alkanes'!B$7:C$31,2,TRUE))),"")</f>
        <v/>
      </c>
      <c r="R85" s="87"/>
      <c r="S85" s="87"/>
      <c r="T85" s="90"/>
      <c r="U85" s="90"/>
      <c r="V85" s="87"/>
      <c r="W85" s="87"/>
      <c r="X85" s="87"/>
      <c r="Y85" s="87"/>
      <c r="Z85" s="87"/>
      <c r="AA85" s="87"/>
      <c r="AB85" s="87"/>
      <c r="AC85" s="87"/>
      <c r="AD85" s="87"/>
      <c r="AE85" s="87"/>
      <c r="AF85" s="90"/>
      <c r="AG85" s="90"/>
      <c r="AH85" s="90"/>
      <c r="AI85" s="90"/>
      <c r="AJ85" s="90"/>
      <c r="AK85" s="90"/>
      <c r="AL85" s="90"/>
      <c r="AM85" s="90"/>
      <c r="AN85" s="90"/>
      <c r="AO85" s="90"/>
      <c r="AP85" s="90"/>
    </row>
    <row r="86">
      <c r="D86" s="1"/>
      <c r="F86" s="97"/>
      <c r="H86" s="98"/>
      <c r="I86" s="61"/>
      <c r="J86" s="25"/>
      <c r="K86" s="25" t="str">
        <f t="shared" si="5"/>
        <v/>
      </c>
      <c r="L86" s="50" t="str">
        <f>iferror(100*(J86+(H86-vlookup(J86,'Kovats n-alkanes'!G$7:H$31,2,TRUE))/(vlookup(K86,'Kovats n-alkanes'!G$7:H$31,2,TRUE)-vlookup(J86,'Kovats n-alkanes'!G$7:H$31,2,TRUE))),H86)</f>
        <v/>
      </c>
      <c r="M86" s="25" t="str">
        <f t="array" ref="M86">iferror(index('Kovats n-alkanes'!B$7:B$31,match(I86,'Kovats n-alkanes'!C$7:C$31,1)),"")</f>
        <v/>
      </c>
      <c r="N86" s="25" t="str">
        <f t="shared" si="6"/>
        <v/>
      </c>
      <c r="O86" s="25" t="str">
        <f>iferror(100*(M86+(I86-vlookup(M86,'Kovats n-alkanes'!B$7:C$31,2,TRUE))/(vlookup(N86,'Kovats n-alkanes'!B$7:C$31,2,TRUE)-vlookup(M86,'Kovats n-alkanes'!B$7:C$31,2,TRUE))),"")</f>
        <v/>
      </c>
      <c r="R86" s="87"/>
      <c r="S86" s="87"/>
      <c r="T86" s="90"/>
      <c r="U86" s="90"/>
      <c r="V86" s="87"/>
      <c r="W86" s="87"/>
      <c r="X86" s="87"/>
      <c r="Y86" s="87"/>
      <c r="Z86" s="87"/>
      <c r="AA86" s="87"/>
      <c r="AB86" s="87"/>
      <c r="AC86" s="87"/>
      <c r="AD86" s="87"/>
      <c r="AE86" s="87"/>
      <c r="AF86" s="90"/>
      <c r="AG86" s="90"/>
      <c r="AH86" s="90"/>
      <c r="AI86" s="90"/>
      <c r="AJ86" s="90"/>
      <c r="AK86" s="90"/>
      <c r="AL86" s="90"/>
      <c r="AM86" s="90"/>
      <c r="AN86" s="90"/>
      <c r="AO86" s="90"/>
      <c r="AP86" s="90"/>
    </row>
    <row r="87">
      <c r="D87" s="1"/>
      <c r="F87" s="97"/>
      <c r="H87" s="98"/>
      <c r="I87" s="61"/>
      <c r="J87" s="25"/>
      <c r="K87" s="25" t="str">
        <f t="shared" si="5"/>
        <v/>
      </c>
      <c r="L87" s="50" t="str">
        <f>iferror(100*(J87+(H87-vlookup(J87,'Kovats n-alkanes'!G$7:H$31,2,TRUE))/(vlookup(K87,'Kovats n-alkanes'!G$7:H$31,2,TRUE)-vlookup(J87,'Kovats n-alkanes'!G$7:H$31,2,TRUE))),H87)</f>
        <v/>
      </c>
      <c r="M87" s="25" t="str">
        <f t="array" ref="M87">iferror(index('Kovats n-alkanes'!B$7:B$31,match(I87,'Kovats n-alkanes'!C$7:C$31,1)),"")</f>
        <v/>
      </c>
      <c r="N87" s="25" t="str">
        <f t="shared" si="6"/>
        <v/>
      </c>
      <c r="O87" s="25" t="str">
        <f>iferror(100*(M87+(I87-vlookup(M87,'Kovats n-alkanes'!B$7:C$31,2,TRUE))/(vlookup(N87,'Kovats n-alkanes'!B$7:C$31,2,TRUE)-vlookup(M87,'Kovats n-alkanes'!B$7:C$31,2,TRUE))),"")</f>
        <v/>
      </c>
      <c r="R87" s="87"/>
      <c r="S87" s="87"/>
      <c r="T87" s="90"/>
      <c r="U87" s="90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90"/>
      <c r="AG87" s="90"/>
      <c r="AH87" s="90"/>
      <c r="AI87" s="90"/>
      <c r="AJ87" s="90"/>
      <c r="AK87" s="90"/>
      <c r="AL87" s="90"/>
      <c r="AM87" s="90"/>
      <c r="AN87" s="90"/>
      <c r="AO87" s="90"/>
      <c r="AP87" s="90"/>
    </row>
    <row r="88">
      <c r="D88" s="1"/>
      <c r="F88" s="97"/>
      <c r="H88" s="98"/>
      <c r="I88" s="61"/>
      <c r="J88" s="25"/>
      <c r="K88" s="25" t="str">
        <f t="shared" si="5"/>
        <v/>
      </c>
      <c r="L88" s="50" t="str">
        <f>iferror(100*(J88+(H88-vlookup(J88,'Kovats n-alkanes'!G$7:H$31,2,TRUE))/(vlookup(K88,'Kovats n-alkanes'!G$7:H$31,2,TRUE)-vlookup(J88,'Kovats n-alkanes'!G$7:H$31,2,TRUE))),H88)</f>
        <v/>
      </c>
      <c r="M88" s="25" t="str">
        <f t="array" ref="M88">iferror(index('Kovats n-alkanes'!B$7:B$31,match(I88,'Kovats n-alkanes'!C$7:C$31,1)),"")</f>
        <v/>
      </c>
      <c r="N88" s="25" t="str">
        <f t="shared" si="6"/>
        <v/>
      </c>
      <c r="O88" s="25" t="str">
        <f>iferror(100*(M88+(I88-vlookup(M88,'Kovats n-alkanes'!B$7:C$31,2,TRUE))/(vlookup(N88,'Kovats n-alkanes'!B$7:C$31,2,TRUE)-vlookup(M88,'Kovats n-alkanes'!B$7:C$31,2,TRUE))),"")</f>
        <v/>
      </c>
      <c r="R88" s="87"/>
      <c r="S88" s="87"/>
      <c r="T88" s="90"/>
      <c r="U88" s="90"/>
      <c r="V88" s="87"/>
      <c r="W88" s="87"/>
      <c r="X88" s="87"/>
      <c r="Y88" s="87"/>
      <c r="Z88" s="87"/>
      <c r="AA88" s="87"/>
      <c r="AB88" s="87"/>
      <c r="AC88" s="87"/>
      <c r="AD88" s="87"/>
      <c r="AE88" s="87"/>
      <c r="AF88" s="90"/>
      <c r="AG88" s="90"/>
      <c r="AH88" s="90"/>
      <c r="AI88" s="90"/>
      <c r="AJ88" s="90"/>
      <c r="AK88" s="90"/>
      <c r="AL88" s="90"/>
      <c r="AM88" s="90"/>
      <c r="AN88" s="90"/>
      <c r="AO88" s="90"/>
      <c r="AP88" s="90"/>
    </row>
    <row r="89">
      <c r="D89" s="1"/>
      <c r="F89" s="97"/>
      <c r="H89" s="98"/>
      <c r="I89" s="61"/>
      <c r="J89" s="25"/>
      <c r="K89" s="25" t="str">
        <f t="shared" si="5"/>
        <v/>
      </c>
      <c r="L89" s="50" t="str">
        <f>iferror(100*(J89+(H89-vlookup(J89,'Kovats n-alkanes'!G$7:H$31,2,TRUE))/(vlookup(K89,'Kovats n-alkanes'!G$7:H$31,2,TRUE)-vlookup(J89,'Kovats n-alkanes'!G$7:H$31,2,TRUE))),H89)</f>
        <v/>
      </c>
      <c r="M89" s="25" t="str">
        <f t="array" ref="M89">iferror(index('Kovats n-alkanes'!B$7:B$31,match(I89,'Kovats n-alkanes'!C$7:C$31,1)),"")</f>
        <v/>
      </c>
      <c r="N89" s="25" t="str">
        <f t="shared" si="6"/>
        <v/>
      </c>
      <c r="O89" s="25" t="str">
        <f>iferror(100*(M89+(I89-vlookup(M89,'Kovats n-alkanes'!B$7:C$31,2,TRUE))/(vlookup(N89,'Kovats n-alkanes'!B$7:C$31,2,TRUE)-vlookup(M89,'Kovats n-alkanes'!B$7:C$31,2,TRUE))),"")</f>
        <v/>
      </c>
      <c r="R89" s="87"/>
      <c r="S89" s="87"/>
      <c r="T89" s="90"/>
      <c r="U89" s="90"/>
      <c r="V89" s="87"/>
      <c r="W89" s="87"/>
      <c r="X89" s="87"/>
      <c r="Y89" s="87"/>
      <c r="Z89" s="87"/>
      <c r="AA89" s="87"/>
      <c r="AB89" s="87"/>
      <c r="AC89" s="87"/>
      <c r="AD89" s="87"/>
      <c r="AE89" s="87"/>
      <c r="AF89" s="90"/>
      <c r="AG89" s="90"/>
      <c r="AH89" s="90"/>
      <c r="AI89" s="90"/>
      <c r="AJ89" s="90"/>
      <c r="AK89" s="90"/>
      <c r="AL89" s="90"/>
      <c r="AM89" s="90"/>
      <c r="AN89" s="90"/>
      <c r="AO89" s="90"/>
      <c r="AP89" s="90"/>
    </row>
    <row r="90">
      <c r="D90" s="1"/>
      <c r="F90" s="97"/>
      <c r="H90" s="98"/>
      <c r="I90" s="61"/>
      <c r="J90" s="25"/>
      <c r="K90" s="25" t="str">
        <f t="shared" si="5"/>
        <v/>
      </c>
      <c r="L90" s="50" t="str">
        <f>iferror(100*(J90+(H90-vlookup(J90,'Kovats n-alkanes'!G$7:H$31,2,TRUE))/(vlookup(K90,'Kovats n-alkanes'!G$7:H$31,2,TRUE)-vlookup(J90,'Kovats n-alkanes'!G$7:H$31,2,TRUE))),H90)</f>
        <v/>
      </c>
      <c r="M90" s="25" t="str">
        <f t="array" ref="M90">iferror(index('Kovats n-alkanes'!B$7:B$31,match(I90,'Kovats n-alkanes'!C$7:C$31,1)),"")</f>
        <v/>
      </c>
      <c r="N90" s="25" t="str">
        <f t="shared" si="6"/>
        <v/>
      </c>
      <c r="O90" s="25" t="str">
        <f>iferror(100*(M90+(I90-vlookup(M90,'Kovats n-alkanes'!B$7:C$31,2,TRUE))/(vlookup(N90,'Kovats n-alkanes'!B$7:C$31,2,TRUE)-vlookup(M90,'Kovats n-alkanes'!B$7:C$31,2,TRUE))),"")</f>
        <v/>
      </c>
      <c r="R90" s="87"/>
      <c r="S90" s="87"/>
      <c r="T90" s="90"/>
      <c r="U90" s="90"/>
      <c r="V90" s="87"/>
      <c r="W90" s="87"/>
      <c r="X90" s="87"/>
      <c r="Y90" s="87"/>
      <c r="Z90" s="87"/>
      <c r="AA90" s="87"/>
      <c r="AB90" s="87"/>
      <c r="AC90" s="87"/>
      <c r="AD90" s="87"/>
      <c r="AE90" s="87"/>
      <c r="AF90" s="90"/>
      <c r="AG90" s="90"/>
      <c r="AH90" s="90"/>
      <c r="AI90" s="90"/>
      <c r="AJ90" s="90"/>
      <c r="AK90" s="90"/>
      <c r="AL90" s="90"/>
      <c r="AM90" s="90"/>
      <c r="AN90" s="90"/>
      <c r="AO90" s="90"/>
      <c r="AP90" s="90"/>
    </row>
    <row r="91">
      <c r="D91" s="1"/>
      <c r="F91" s="97"/>
      <c r="H91" s="98"/>
      <c r="I91" s="61"/>
      <c r="J91" s="25"/>
      <c r="K91" s="25" t="str">
        <f t="shared" si="5"/>
        <v/>
      </c>
      <c r="L91" s="50" t="str">
        <f>iferror(100*(J91+(H91-vlookup(J91,'Kovats n-alkanes'!G$7:H$31,2,TRUE))/(vlookup(K91,'Kovats n-alkanes'!G$7:H$31,2,TRUE)-vlookup(J91,'Kovats n-alkanes'!G$7:H$31,2,TRUE))),H91)</f>
        <v/>
      </c>
      <c r="M91" s="25" t="str">
        <f t="array" ref="M91">iferror(index('Kovats n-alkanes'!B$7:B$31,match(I91,'Kovats n-alkanes'!C$7:C$31,1)),"")</f>
        <v/>
      </c>
      <c r="N91" s="25" t="str">
        <f t="shared" si="6"/>
        <v/>
      </c>
      <c r="O91" s="25" t="str">
        <f>iferror(100*(M91+(I91-vlookup(M91,'Kovats n-alkanes'!B$7:C$31,2,TRUE))/(vlookup(N91,'Kovats n-alkanes'!B$7:C$31,2,TRUE)-vlookup(M91,'Kovats n-alkanes'!B$7:C$31,2,TRUE))),"")</f>
        <v/>
      </c>
      <c r="R91" s="87"/>
      <c r="S91" s="87"/>
      <c r="T91" s="90"/>
      <c r="U91" s="90"/>
      <c r="V91" s="87"/>
      <c r="W91" s="87"/>
      <c r="X91" s="87"/>
      <c r="Y91" s="87"/>
      <c r="Z91" s="87"/>
      <c r="AA91" s="87"/>
      <c r="AB91" s="87"/>
      <c r="AC91" s="87"/>
      <c r="AD91" s="87"/>
      <c r="AE91" s="87"/>
      <c r="AF91" s="90"/>
      <c r="AG91" s="90"/>
      <c r="AH91" s="90"/>
      <c r="AI91" s="90"/>
      <c r="AJ91" s="90"/>
      <c r="AK91" s="90"/>
      <c r="AL91" s="90"/>
      <c r="AM91" s="90"/>
      <c r="AN91" s="90"/>
      <c r="AO91" s="90"/>
      <c r="AP91" s="90"/>
    </row>
    <row r="92">
      <c r="D92" s="1"/>
      <c r="F92" s="97"/>
      <c r="H92" s="98"/>
      <c r="I92" s="61"/>
      <c r="J92" s="25"/>
      <c r="K92" s="25" t="str">
        <f t="shared" si="5"/>
        <v/>
      </c>
      <c r="L92" s="50" t="str">
        <f>iferror(100*(J92+(H92-vlookup(J92,'Kovats n-alkanes'!G$7:H$31,2,TRUE))/(vlookup(K92,'Kovats n-alkanes'!G$7:H$31,2,TRUE)-vlookup(J92,'Kovats n-alkanes'!G$7:H$31,2,TRUE))),H92)</f>
        <v/>
      </c>
      <c r="M92" s="25" t="str">
        <f t="array" ref="M92">iferror(index('Kovats n-alkanes'!B$7:B$31,match(I92,'Kovats n-alkanes'!C$7:C$31,1)),"")</f>
        <v/>
      </c>
      <c r="N92" s="25" t="str">
        <f t="shared" si="6"/>
        <v/>
      </c>
      <c r="O92" s="25" t="str">
        <f>iferror(100*(M92+(I92-vlookup(M92,'Kovats n-alkanes'!B$7:C$31,2,TRUE))/(vlookup(N92,'Kovats n-alkanes'!B$7:C$31,2,TRUE)-vlookup(M92,'Kovats n-alkanes'!B$7:C$31,2,TRUE))),"")</f>
        <v/>
      </c>
      <c r="R92" s="87"/>
      <c r="S92" s="87"/>
      <c r="T92" s="90"/>
      <c r="U92" s="90"/>
      <c r="V92" s="87"/>
      <c r="W92" s="87"/>
      <c r="X92" s="87"/>
      <c r="Y92" s="87"/>
      <c r="Z92" s="87"/>
      <c r="AA92" s="87"/>
      <c r="AB92" s="87"/>
      <c r="AC92" s="87"/>
      <c r="AD92" s="87"/>
      <c r="AE92" s="87"/>
      <c r="AF92" s="90"/>
      <c r="AG92" s="90"/>
      <c r="AH92" s="90"/>
      <c r="AI92" s="90"/>
      <c r="AJ92" s="90"/>
      <c r="AK92" s="90"/>
      <c r="AL92" s="90"/>
      <c r="AM92" s="90"/>
      <c r="AN92" s="90"/>
      <c r="AO92" s="90"/>
      <c r="AP92" s="90"/>
    </row>
    <row r="93">
      <c r="D93" s="1"/>
      <c r="F93" s="97"/>
      <c r="H93" s="98"/>
      <c r="I93" s="61"/>
      <c r="J93" s="25"/>
      <c r="K93" s="25" t="str">
        <f t="shared" si="5"/>
        <v/>
      </c>
      <c r="L93" s="50" t="str">
        <f>iferror(100*(J93+(H93-vlookup(J93,'Kovats n-alkanes'!G$7:H$31,2,TRUE))/(vlookup(K93,'Kovats n-alkanes'!G$7:H$31,2,TRUE)-vlookup(J93,'Kovats n-alkanes'!G$7:H$31,2,TRUE))),H93)</f>
        <v/>
      </c>
      <c r="M93" s="25" t="str">
        <f t="array" ref="M93">iferror(index('Kovats n-alkanes'!B$7:B$31,match(I93,'Kovats n-alkanes'!C$7:C$31,1)),"")</f>
        <v/>
      </c>
      <c r="N93" s="25" t="str">
        <f t="shared" si="6"/>
        <v/>
      </c>
      <c r="O93" s="25" t="str">
        <f>iferror(100*(M93+(I93-vlookup(M93,'Kovats n-alkanes'!B$7:C$31,2,TRUE))/(vlookup(N93,'Kovats n-alkanes'!B$7:C$31,2,TRUE)-vlookup(M93,'Kovats n-alkanes'!B$7:C$31,2,TRUE))),"")</f>
        <v/>
      </c>
      <c r="R93" s="87"/>
      <c r="S93" s="87"/>
      <c r="T93" s="90"/>
      <c r="U93" s="90"/>
      <c r="V93" s="87"/>
      <c r="W93" s="87"/>
      <c r="X93" s="87"/>
      <c r="Y93" s="87"/>
      <c r="Z93" s="87"/>
      <c r="AA93" s="87"/>
      <c r="AB93" s="87"/>
      <c r="AC93" s="87"/>
      <c r="AD93" s="87"/>
      <c r="AE93" s="87"/>
      <c r="AF93" s="90"/>
      <c r="AG93" s="90"/>
      <c r="AH93" s="90"/>
      <c r="AI93" s="90"/>
      <c r="AJ93" s="90"/>
      <c r="AK93" s="90"/>
      <c r="AL93" s="90"/>
      <c r="AM93" s="90"/>
      <c r="AN93" s="90"/>
      <c r="AO93" s="90"/>
      <c r="AP93" s="90"/>
    </row>
    <row r="94">
      <c r="D94" s="1"/>
      <c r="F94" s="97"/>
      <c r="H94" s="98"/>
      <c r="I94" s="61"/>
      <c r="J94" s="25"/>
      <c r="K94" s="25" t="str">
        <f t="shared" si="5"/>
        <v/>
      </c>
      <c r="L94" s="50" t="str">
        <f>iferror(100*(J94+(H94-vlookup(J94,'Kovats n-alkanes'!G$7:H$31,2,TRUE))/(vlookup(K94,'Kovats n-alkanes'!G$7:H$31,2,TRUE)-vlookup(J94,'Kovats n-alkanes'!G$7:H$31,2,TRUE))),H94)</f>
        <v/>
      </c>
      <c r="M94" s="25" t="str">
        <f t="array" ref="M94">iferror(index('Kovats n-alkanes'!B$7:B$31,match(I94,'Kovats n-alkanes'!C$7:C$31,1)),"")</f>
        <v/>
      </c>
      <c r="N94" s="25" t="str">
        <f t="shared" si="6"/>
        <v/>
      </c>
      <c r="O94" s="25" t="str">
        <f>iferror(100*(M94+(I94-vlookup(M94,'Kovats n-alkanes'!B$7:C$31,2,TRUE))/(vlookup(N94,'Kovats n-alkanes'!B$7:C$31,2,TRUE)-vlookup(M94,'Kovats n-alkanes'!B$7:C$31,2,TRUE))),"")</f>
        <v/>
      </c>
      <c r="R94" s="87"/>
      <c r="S94" s="87"/>
      <c r="T94" s="90"/>
      <c r="U94" s="90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90"/>
      <c r="AG94" s="90"/>
      <c r="AH94" s="90"/>
      <c r="AI94" s="90"/>
      <c r="AJ94" s="90"/>
      <c r="AK94" s="90"/>
      <c r="AL94" s="90"/>
      <c r="AM94" s="90"/>
      <c r="AN94" s="90"/>
      <c r="AO94" s="90"/>
      <c r="AP94" s="90"/>
    </row>
    <row r="95">
      <c r="D95" s="1"/>
      <c r="F95" s="97"/>
      <c r="H95" s="98"/>
      <c r="I95" s="61"/>
      <c r="J95" s="25"/>
      <c r="K95" s="25" t="str">
        <f t="shared" si="5"/>
        <v/>
      </c>
      <c r="L95" s="50" t="str">
        <f>iferror(100*(J95+(H95-vlookup(J95,'Kovats n-alkanes'!G$7:H$31,2,TRUE))/(vlookup(K95,'Kovats n-alkanes'!G$7:H$31,2,TRUE)-vlookup(J95,'Kovats n-alkanes'!G$7:H$31,2,TRUE))),H95)</f>
        <v/>
      </c>
      <c r="M95" s="25" t="str">
        <f t="array" ref="M95">iferror(index('Kovats n-alkanes'!B$7:B$31,match(I95,'Kovats n-alkanes'!C$7:C$31,1)),"")</f>
        <v/>
      </c>
      <c r="N95" s="25" t="str">
        <f t="shared" si="6"/>
        <v/>
      </c>
      <c r="O95" s="25" t="str">
        <f>iferror(100*(M95+(I95-vlookup(M95,'Kovats n-alkanes'!B$7:C$31,2,TRUE))/(vlookup(N95,'Kovats n-alkanes'!B$7:C$31,2,TRUE)-vlookup(M95,'Kovats n-alkanes'!B$7:C$31,2,TRUE))),"")</f>
        <v/>
      </c>
      <c r="R95" s="87"/>
      <c r="S95" s="87"/>
      <c r="T95" s="90"/>
      <c r="U95" s="90"/>
      <c r="V95" s="87"/>
      <c r="W95" s="87"/>
      <c r="X95" s="87"/>
      <c r="Y95" s="87"/>
      <c r="Z95" s="87"/>
      <c r="AA95" s="87"/>
      <c r="AB95" s="87"/>
      <c r="AC95" s="87"/>
      <c r="AD95" s="87"/>
      <c r="AE95" s="87"/>
      <c r="AF95" s="90"/>
      <c r="AG95" s="90"/>
      <c r="AH95" s="90"/>
      <c r="AI95" s="90"/>
      <c r="AJ95" s="90"/>
      <c r="AK95" s="90"/>
      <c r="AL95" s="90"/>
      <c r="AM95" s="90"/>
      <c r="AN95" s="90"/>
      <c r="AO95" s="90"/>
      <c r="AP95" s="90"/>
    </row>
    <row r="96">
      <c r="D96" s="1"/>
      <c r="F96" s="97"/>
      <c r="H96" s="98"/>
      <c r="I96" s="61"/>
      <c r="J96" s="25"/>
      <c r="K96" s="25" t="str">
        <f t="shared" si="5"/>
        <v/>
      </c>
      <c r="L96" s="50" t="str">
        <f>iferror(100*(J96+(H96-vlookup(J96,'Kovats n-alkanes'!G$7:H$31,2,TRUE))/(vlookup(K96,'Kovats n-alkanes'!G$7:H$31,2,TRUE)-vlookup(J96,'Kovats n-alkanes'!G$7:H$31,2,TRUE))),H96)</f>
        <v/>
      </c>
      <c r="M96" s="25" t="str">
        <f t="array" ref="M96">iferror(index('Kovats n-alkanes'!B$7:B$31,match(I96,'Kovats n-alkanes'!C$7:C$31,1)),"")</f>
        <v/>
      </c>
      <c r="N96" s="25" t="str">
        <f t="shared" si="6"/>
        <v/>
      </c>
      <c r="O96" s="25" t="str">
        <f>iferror(100*(M96+(I96-vlookup(M96,'Kovats n-alkanes'!B$7:C$31,2,TRUE))/(vlookup(N96,'Kovats n-alkanes'!B$7:C$31,2,TRUE)-vlookup(M96,'Kovats n-alkanes'!B$7:C$31,2,TRUE))),"")</f>
        <v/>
      </c>
      <c r="R96" s="87"/>
      <c r="S96" s="87"/>
      <c r="T96" s="90"/>
      <c r="U96" s="90"/>
      <c r="V96" s="87"/>
      <c r="W96" s="87"/>
      <c r="X96" s="87"/>
      <c r="Y96" s="87"/>
      <c r="Z96" s="87"/>
      <c r="AA96" s="87"/>
      <c r="AB96" s="87"/>
      <c r="AC96" s="87"/>
      <c r="AD96" s="87"/>
      <c r="AE96" s="87"/>
      <c r="AF96" s="90"/>
      <c r="AG96" s="90"/>
      <c r="AH96" s="90"/>
      <c r="AI96" s="90"/>
      <c r="AJ96" s="90"/>
      <c r="AK96" s="90"/>
      <c r="AL96" s="90"/>
      <c r="AM96" s="90"/>
      <c r="AN96" s="90"/>
      <c r="AO96" s="90"/>
      <c r="AP96" s="90"/>
    </row>
    <row r="97">
      <c r="D97" s="1"/>
      <c r="F97" s="97"/>
      <c r="H97" s="98"/>
      <c r="I97" s="61"/>
      <c r="J97" s="25"/>
      <c r="K97" s="25" t="str">
        <f t="shared" si="5"/>
        <v/>
      </c>
      <c r="L97" s="50" t="str">
        <f>iferror(100*(J97+(H97-vlookup(J97,'Kovats n-alkanes'!G$7:H$31,2,TRUE))/(vlookup(K97,'Kovats n-alkanes'!G$7:H$31,2,TRUE)-vlookup(J97,'Kovats n-alkanes'!G$7:H$31,2,TRUE))),H97)</f>
        <v/>
      </c>
      <c r="M97" s="25" t="str">
        <f t="array" ref="M97">iferror(index('Kovats n-alkanes'!B$7:B$31,match(I97,'Kovats n-alkanes'!C$7:C$31,1)),"")</f>
        <v/>
      </c>
      <c r="N97" s="25" t="str">
        <f t="shared" si="6"/>
        <v/>
      </c>
      <c r="O97" s="25" t="str">
        <f>iferror(100*(M97+(I97-vlookup(M97,'Kovats n-alkanes'!B$7:C$31,2,TRUE))/(vlookup(N97,'Kovats n-alkanes'!B$7:C$31,2,TRUE)-vlookup(M97,'Kovats n-alkanes'!B$7:C$31,2,TRUE))),"")</f>
        <v/>
      </c>
      <c r="R97" s="87"/>
      <c r="S97" s="87"/>
      <c r="T97" s="90"/>
      <c r="U97" s="90"/>
      <c r="V97" s="87"/>
      <c r="W97" s="87"/>
      <c r="X97" s="87"/>
      <c r="Y97" s="87"/>
      <c r="Z97" s="87"/>
      <c r="AA97" s="87"/>
      <c r="AB97" s="87"/>
      <c r="AC97" s="87"/>
      <c r="AD97" s="87"/>
      <c r="AE97" s="87"/>
      <c r="AF97" s="90"/>
      <c r="AG97" s="90"/>
      <c r="AH97" s="90"/>
      <c r="AI97" s="90"/>
      <c r="AJ97" s="90"/>
      <c r="AK97" s="90"/>
      <c r="AL97" s="90"/>
      <c r="AM97" s="90"/>
      <c r="AN97" s="90"/>
      <c r="AO97" s="90"/>
      <c r="AP97" s="90"/>
    </row>
    <row r="98">
      <c r="D98" s="1"/>
      <c r="F98" s="97"/>
      <c r="H98" s="98"/>
      <c r="I98" s="61"/>
      <c r="J98" s="25"/>
      <c r="K98" s="25" t="str">
        <f t="shared" si="5"/>
        <v/>
      </c>
      <c r="L98" s="50" t="str">
        <f>iferror(100*(J98+(H98-vlookup(J98,'Kovats n-alkanes'!G$7:H$31,2,TRUE))/(vlookup(K98,'Kovats n-alkanes'!G$7:H$31,2,TRUE)-vlookup(J98,'Kovats n-alkanes'!G$7:H$31,2,TRUE))),H98)</f>
        <v/>
      </c>
      <c r="M98" s="25" t="str">
        <f t="array" ref="M98">iferror(index('Kovats n-alkanes'!B$7:B$31,match(I98,'Kovats n-alkanes'!C$7:C$31,1)),"")</f>
        <v/>
      </c>
      <c r="N98" s="25" t="str">
        <f t="shared" si="6"/>
        <v/>
      </c>
      <c r="O98" s="25" t="str">
        <f>iferror(100*(M98+(I98-vlookup(M98,'Kovats n-alkanes'!B$7:C$31,2,TRUE))/(vlookup(N98,'Kovats n-alkanes'!B$7:C$31,2,TRUE)-vlookup(M98,'Kovats n-alkanes'!B$7:C$31,2,TRUE))),"")</f>
        <v/>
      </c>
      <c r="R98" s="87"/>
      <c r="S98" s="87"/>
      <c r="T98" s="90"/>
      <c r="U98" s="90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90"/>
      <c r="AG98" s="90"/>
      <c r="AH98" s="90"/>
      <c r="AI98" s="90"/>
      <c r="AJ98" s="90"/>
      <c r="AK98" s="90"/>
      <c r="AL98" s="90"/>
      <c r="AM98" s="90"/>
      <c r="AN98" s="90"/>
      <c r="AO98" s="90"/>
      <c r="AP98" s="90"/>
    </row>
    <row r="99">
      <c r="D99" s="1"/>
      <c r="F99" s="97"/>
      <c r="H99" s="98"/>
      <c r="I99" s="61"/>
      <c r="J99" s="25"/>
      <c r="K99" s="25" t="str">
        <f t="shared" si="5"/>
        <v/>
      </c>
      <c r="L99" s="50" t="str">
        <f>iferror(100*(J99+(H99-vlookup(J99,'Kovats n-alkanes'!G$7:H$31,2,TRUE))/(vlookup(K99,'Kovats n-alkanes'!G$7:H$31,2,TRUE)-vlookup(J99,'Kovats n-alkanes'!G$7:H$31,2,TRUE))),H99)</f>
        <v/>
      </c>
      <c r="M99" s="25" t="str">
        <f t="array" ref="M99">iferror(index('Kovats n-alkanes'!B$7:B$31,match(I99,'Kovats n-alkanes'!C$7:C$31,1)),"")</f>
        <v/>
      </c>
      <c r="N99" s="25" t="str">
        <f t="shared" si="6"/>
        <v/>
      </c>
      <c r="O99" s="25" t="str">
        <f>iferror(100*(M99+(I99-vlookup(M99,'Kovats n-alkanes'!B$7:C$31,2,TRUE))/(vlookup(N99,'Kovats n-alkanes'!B$7:C$31,2,TRUE)-vlookup(M99,'Kovats n-alkanes'!B$7:C$31,2,TRUE))),"")</f>
        <v/>
      </c>
      <c r="R99" s="87"/>
      <c r="S99" s="87"/>
      <c r="T99" s="90"/>
      <c r="U99" s="90"/>
      <c r="V99" s="87"/>
      <c r="W99" s="87"/>
      <c r="X99" s="87"/>
      <c r="Y99" s="87"/>
      <c r="Z99" s="87"/>
      <c r="AA99" s="87"/>
      <c r="AB99" s="87"/>
      <c r="AC99" s="87"/>
      <c r="AD99" s="87"/>
      <c r="AE99" s="87"/>
      <c r="AF99" s="90"/>
      <c r="AG99" s="90"/>
      <c r="AH99" s="90"/>
      <c r="AI99" s="90"/>
      <c r="AJ99" s="90"/>
      <c r="AK99" s="90"/>
      <c r="AL99" s="90"/>
      <c r="AM99" s="90"/>
      <c r="AN99" s="90"/>
      <c r="AO99" s="90"/>
      <c r="AP99" s="90"/>
    </row>
    <row r="100">
      <c r="D100" s="1"/>
      <c r="F100" s="97"/>
      <c r="H100" s="98"/>
      <c r="I100" s="61"/>
      <c r="J100" s="25"/>
      <c r="K100" s="25" t="str">
        <f t="shared" si="5"/>
        <v/>
      </c>
      <c r="L100" s="50" t="str">
        <f>iferror(100*(J100+(H100-vlookup(J100,'Kovats n-alkanes'!G$7:H$31,2,TRUE))/(vlookup(K100,'Kovats n-alkanes'!G$7:H$31,2,TRUE)-vlookup(J100,'Kovats n-alkanes'!G$7:H$31,2,TRUE))),H100)</f>
        <v/>
      </c>
      <c r="M100" s="25" t="str">
        <f t="array" ref="M100">iferror(index('Kovats n-alkanes'!B$7:B$31,match(I100,'Kovats n-alkanes'!C$7:C$31,1)),"")</f>
        <v/>
      </c>
      <c r="N100" s="25" t="str">
        <f t="shared" si="6"/>
        <v/>
      </c>
      <c r="O100" s="25" t="str">
        <f>iferror(100*(M100+(I100-vlookup(M100,'Kovats n-alkanes'!B$7:C$31,2,TRUE))/(vlookup(N100,'Kovats n-alkanes'!B$7:C$31,2,TRUE)-vlookup(M100,'Kovats n-alkanes'!B$7:C$31,2,TRUE))),"")</f>
        <v/>
      </c>
      <c r="R100" s="87"/>
      <c r="S100" s="87"/>
      <c r="T100" s="90"/>
      <c r="U100" s="90"/>
      <c r="V100" s="87"/>
      <c r="W100" s="87"/>
      <c r="X100" s="87"/>
      <c r="Y100" s="87"/>
      <c r="Z100" s="87"/>
      <c r="AA100" s="87"/>
      <c r="AB100" s="87"/>
      <c r="AC100" s="87"/>
      <c r="AD100" s="87"/>
      <c r="AE100" s="87"/>
      <c r="AF100" s="90"/>
      <c r="AG100" s="90"/>
      <c r="AH100" s="90"/>
      <c r="AI100" s="90"/>
      <c r="AJ100" s="90"/>
      <c r="AK100" s="90"/>
      <c r="AL100" s="90"/>
      <c r="AM100" s="90"/>
      <c r="AN100" s="90"/>
      <c r="AO100" s="90"/>
      <c r="AP100" s="90"/>
    </row>
    <row r="101">
      <c r="D101" s="1"/>
      <c r="F101" s="97"/>
      <c r="H101" s="98"/>
      <c r="I101" s="61"/>
      <c r="J101" s="25"/>
      <c r="K101" s="25" t="str">
        <f t="shared" si="5"/>
        <v/>
      </c>
      <c r="L101" s="50" t="str">
        <f>iferror(100*(J101+(H101-vlookup(J101,'Kovats n-alkanes'!G$7:H$31,2,TRUE))/(vlookup(K101,'Kovats n-alkanes'!G$7:H$31,2,TRUE)-vlookup(J101,'Kovats n-alkanes'!G$7:H$31,2,TRUE))),H101)</f>
        <v/>
      </c>
      <c r="M101" s="25" t="str">
        <f t="array" ref="M101">iferror(index('Kovats n-alkanes'!B$7:B$31,match(I101,'Kovats n-alkanes'!C$7:C$31,1)),"")</f>
        <v/>
      </c>
      <c r="N101" s="25" t="str">
        <f t="shared" si="6"/>
        <v/>
      </c>
      <c r="O101" s="25" t="str">
        <f>iferror(100*(M101+(I101-vlookup(M101,'Kovats n-alkanes'!B$7:C$31,2,TRUE))/(vlookup(N101,'Kovats n-alkanes'!B$7:C$31,2,TRUE)-vlookup(M101,'Kovats n-alkanes'!B$7:C$31,2,TRUE))),"")</f>
        <v/>
      </c>
      <c r="R101" s="87"/>
      <c r="S101" s="87"/>
      <c r="T101" s="90"/>
      <c r="U101" s="90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  <c r="AF101" s="90"/>
      <c r="AG101" s="90"/>
      <c r="AH101" s="90"/>
      <c r="AI101" s="90"/>
      <c r="AJ101" s="90"/>
      <c r="AK101" s="90"/>
      <c r="AL101" s="90"/>
      <c r="AM101" s="90"/>
      <c r="AN101" s="90"/>
      <c r="AO101" s="90"/>
      <c r="AP101" s="90"/>
    </row>
    <row r="102">
      <c r="D102" s="1"/>
      <c r="F102" s="97"/>
      <c r="H102" s="98"/>
      <c r="I102" s="61"/>
      <c r="J102" s="25"/>
      <c r="K102" s="25" t="str">
        <f t="shared" si="5"/>
        <v/>
      </c>
      <c r="L102" s="50" t="str">
        <f>iferror(100*(J102+(H102-vlookup(J102,'Kovats n-alkanes'!G$7:H$31,2,TRUE))/(vlookup(K102,'Kovats n-alkanes'!G$7:H$31,2,TRUE)-vlookup(J102,'Kovats n-alkanes'!G$7:H$31,2,TRUE))),H102)</f>
        <v/>
      </c>
      <c r="M102" s="25" t="str">
        <f t="array" ref="M102">iferror(index('Kovats n-alkanes'!B$7:B$31,match(I102,'Kovats n-alkanes'!C$7:C$31,1)),"")</f>
        <v/>
      </c>
      <c r="N102" s="25" t="str">
        <f t="shared" si="6"/>
        <v/>
      </c>
      <c r="O102" s="25" t="str">
        <f>iferror(100*(M102+(I102-vlookup(M102,'Kovats n-alkanes'!B$7:C$31,2,TRUE))/(vlookup(N102,'Kovats n-alkanes'!B$7:C$31,2,TRUE)-vlookup(M102,'Kovats n-alkanes'!B$7:C$31,2,TRUE))),"")</f>
        <v/>
      </c>
      <c r="R102" s="87"/>
      <c r="S102" s="87"/>
      <c r="T102" s="90"/>
      <c r="U102" s="90"/>
      <c r="V102" s="87"/>
      <c r="W102" s="87"/>
      <c r="X102" s="87"/>
      <c r="Y102" s="87"/>
      <c r="Z102" s="87"/>
      <c r="AA102" s="87"/>
      <c r="AB102" s="87"/>
      <c r="AC102" s="87"/>
      <c r="AD102" s="87"/>
      <c r="AE102" s="87"/>
      <c r="AF102" s="90"/>
      <c r="AG102" s="90"/>
      <c r="AH102" s="90"/>
      <c r="AI102" s="90"/>
      <c r="AJ102" s="90"/>
      <c r="AK102" s="90"/>
      <c r="AL102" s="90"/>
      <c r="AM102" s="90"/>
      <c r="AN102" s="90"/>
      <c r="AO102" s="90"/>
      <c r="AP102" s="90"/>
    </row>
    <row r="103">
      <c r="D103" s="1"/>
      <c r="F103" s="97"/>
      <c r="H103" s="98"/>
      <c r="I103" s="61"/>
      <c r="J103" s="25"/>
      <c r="K103" s="25" t="str">
        <f t="shared" si="5"/>
        <v/>
      </c>
      <c r="L103" s="50" t="str">
        <f>iferror(100*(J103+(H103-vlookup(J103,'Kovats n-alkanes'!G$7:H$31,2,TRUE))/(vlookup(K103,'Kovats n-alkanes'!G$7:H$31,2,TRUE)-vlookup(J103,'Kovats n-alkanes'!G$7:H$31,2,TRUE))),H103)</f>
        <v/>
      </c>
      <c r="M103" s="25" t="str">
        <f t="array" ref="M103">iferror(index('Kovats n-alkanes'!B$7:B$31,match(I103,'Kovats n-alkanes'!C$7:C$31,1)),"")</f>
        <v/>
      </c>
      <c r="N103" s="25" t="str">
        <f t="shared" si="6"/>
        <v/>
      </c>
      <c r="O103" s="25" t="str">
        <f>iferror(100*(M103+(I103-vlookup(M103,'Kovats n-alkanes'!B$7:C$31,2,TRUE))/(vlookup(N103,'Kovats n-alkanes'!B$7:C$31,2,TRUE)-vlookup(M103,'Kovats n-alkanes'!B$7:C$31,2,TRUE))),"")</f>
        <v/>
      </c>
      <c r="R103" s="87"/>
      <c r="S103" s="87"/>
      <c r="T103" s="90"/>
      <c r="U103" s="90"/>
      <c r="V103" s="87"/>
      <c r="W103" s="87"/>
      <c r="X103" s="87"/>
      <c r="Y103" s="87"/>
      <c r="Z103" s="87"/>
      <c r="AA103" s="87"/>
      <c r="AB103" s="87"/>
      <c r="AC103" s="87"/>
      <c r="AD103" s="87"/>
      <c r="AE103" s="87"/>
      <c r="AF103" s="90"/>
      <c r="AG103" s="90"/>
      <c r="AH103" s="90"/>
      <c r="AI103" s="90"/>
      <c r="AJ103" s="90"/>
      <c r="AK103" s="90"/>
      <c r="AL103" s="90"/>
      <c r="AM103" s="90"/>
      <c r="AN103" s="90"/>
      <c r="AO103" s="90"/>
      <c r="AP103" s="90"/>
    </row>
    <row r="104">
      <c r="D104" s="1"/>
      <c r="F104" s="97"/>
      <c r="H104" s="98"/>
      <c r="I104" s="61"/>
      <c r="J104" s="25"/>
      <c r="K104" s="25" t="str">
        <f t="shared" si="5"/>
        <v/>
      </c>
      <c r="L104" s="50" t="str">
        <f>iferror(100*(J104+(H104-vlookup(J104,'Kovats n-alkanes'!G$7:H$31,2,TRUE))/(vlookup(K104,'Kovats n-alkanes'!G$7:H$31,2,TRUE)-vlookup(J104,'Kovats n-alkanes'!G$7:H$31,2,TRUE))),H104)</f>
        <v/>
      </c>
      <c r="M104" s="25" t="str">
        <f t="array" ref="M104">iferror(index('Kovats n-alkanes'!B$7:B$31,match(I104,'Kovats n-alkanes'!C$7:C$31,1)),"")</f>
        <v/>
      </c>
      <c r="N104" s="25" t="str">
        <f t="shared" si="6"/>
        <v/>
      </c>
      <c r="O104" s="25" t="str">
        <f>iferror(100*(M104+(I104-vlookup(M104,'Kovats n-alkanes'!B$7:C$31,2,TRUE))/(vlookup(N104,'Kovats n-alkanes'!B$7:C$31,2,TRUE)-vlookup(M104,'Kovats n-alkanes'!B$7:C$31,2,TRUE))),"")</f>
        <v/>
      </c>
      <c r="R104" s="87"/>
      <c r="S104" s="87"/>
      <c r="T104" s="90"/>
      <c r="U104" s="90"/>
      <c r="V104" s="87"/>
      <c r="W104" s="87"/>
      <c r="X104" s="87"/>
      <c r="Y104" s="87"/>
      <c r="Z104" s="87"/>
      <c r="AA104" s="87"/>
      <c r="AB104" s="87"/>
      <c r="AC104" s="87"/>
      <c r="AD104" s="87"/>
      <c r="AE104" s="87"/>
      <c r="AF104" s="90"/>
      <c r="AG104" s="90"/>
      <c r="AH104" s="90"/>
      <c r="AI104" s="90"/>
      <c r="AJ104" s="90"/>
      <c r="AK104" s="90"/>
      <c r="AL104" s="90"/>
      <c r="AM104" s="90"/>
      <c r="AN104" s="90"/>
      <c r="AO104" s="90"/>
      <c r="AP104" s="90"/>
    </row>
    <row r="105">
      <c r="D105" s="1"/>
      <c r="F105" s="97"/>
      <c r="H105" s="98"/>
      <c r="I105" s="61"/>
      <c r="J105" s="25"/>
      <c r="K105" s="25" t="str">
        <f t="shared" si="5"/>
        <v/>
      </c>
      <c r="L105" s="50" t="str">
        <f>iferror(100*(J105+(H105-vlookup(J105,'Kovats n-alkanes'!G$7:H$31,2,TRUE))/(vlookup(K105,'Kovats n-alkanes'!G$7:H$31,2,TRUE)-vlookup(J105,'Kovats n-alkanes'!G$7:H$31,2,TRUE))),H105)</f>
        <v/>
      </c>
      <c r="M105" s="25" t="str">
        <f t="array" ref="M105">iferror(index('Kovats n-alkanes'!B$7:B$31,match(I105,'Kovats n-alkanes'!C$7:C$31,1)),"")</f>
        <v/>
      </c>
      <c r="N105" s="25" t="str">
        <f t="shared" si="6"/>
        <v/>
      </c>
      <c r="O105" s="25" t="str">
        <f>iferror(100*(M105+(I105-vlookup(M105,'Kovats n-alkanes'!B$7:C$31,2,TRUE))/(vlookup(N105,'Kovats n-alkanes'!B$7:C$31,2,TRUE)-vlookup(M105,'Kovats n-alkanes'!B$7:C$31,2,TRUE))),"")</f>
        <v/>
      </c>
      <c r="R105" s="87"/>
      <c r="S105" s="87"/>
      <c r="T105" s="90"/>
      <c r="U105" s="90"/>
      <c r="V105" s="87"/>
      <c r="W105" s="87"/>
      <c r="X105" s="87"/>
      <c r="Y105" s="87"/>
      <c r="Z105" s="87"/>
      <c r="AA105" s="87"/>
      <c r="AB105" s="87"/>
      <c r="AC105" s="87"/>
      <c r="AD105" s="87"/>
      <c r="AE105" s="87"/>
      <c r="AF105" s="90"/>
      <c r="AG105" s="90"/>
      <c r="AH105" s="90"/>
      <c r="AI105" s="90"/>
      <c r="AJ105" s="90"/>
      <c r="AK105" s="90"/>
      <c r="AL105" s="90"/>
      <c r="AM105" s="90"/>
      <c r="AN105" s="90"/>
      <c r="AO105" s="90"/>
      <c r="AP105" s="90"/>
    </row>
    <row r="106">
      <c r="D106" s="1"/>
      <c r="F106" s="97"/>
      <c r="H106" s="98"/>
      <c r="I106" s="61"/>
      <c r="J106" s="25"/>
      <c r="K106" s="25" t="str">
        <f t="shared" si="5"/>
        <v/>
      </c>
      <c r="L106" s="50" t="str">
        <f>iferror(100*(J106+(H106-vlookup(J106,'Kovats n-alkanes'!G$7:H$31,2,TRUE))/(vlookup(K106,'Kovats n-alkanes'!G$7:H$31,2,TRUE)-vlookup(J106,'Kovats n-alkanes'!G$7:H$31,2,TRUE))),H106)</f>
        <v/>
      </c>
      <c r="M106" s="25" t="str">
        <f t="array" ref="M106">iferror(index('Kovats n-alkanes'!B$7:B$31,match(I106,'Kovats n-alkanes'!C$7:C$31,1)),"")</f>
        <v/>
      </c>
      <c r="N106" s="25" t="str">
        <f t="shared" si="6"/>
        <v/>
      </c>
      <c r="O106" s="25" t="str">
        <f>iferror(100*(M106+(I106-vlookup(M106,'Kovats n-alkanes'!B$7:C$31,2,TRUE))/(vlookup(N106,'Kovats n-alkanes'!B$7:C$31,2,TRUE)-vlookup(M106,'Kovats n-alkanes'!B$7:C$31,2,TRUE))),"")</f>
        <v/>
      </c>
      <c r="R106" s="87"/>
      <c r="S106" s="87"/>
      <c r="T106" s="90"/>
      <c r="U106" s="90"/>
      <c r="V106" s="87"/>
      <c r="W106" s="87"/>
      <c r="X106" s="87"/>
      <c r="Y106" s="87"/>
      <c r="Z106" s="87"/>
      <c r="AA106" s="87"/>
      <c r="AB106" s="87"/>
      <c r="AC106" s="87"/>
      <c r="AD106" s="87"/>
      <c r="AE106" s="87"/>
      <c r="AF106" s="90"/>
      <c r="AG106" s="90"/>
      <c r="AH106" s="90"/>
      <c r="AI106" s="90"/>
      <c r="AJ106" s="90"/>
      <c r="AK106" s="90"/>
      <c r="AL106" s="90"/>
      <c r="AM106" s="90"/>
      <c r="AN106" s="90"/>
      <c r="AO106" s="90"/>
      <c r="AP106" s="90"/>
    </row>
    <row r="107">
      <c r="D107" s="1"/>
      <c r="F107" s="97"/>
      <c r="H107" s="98"/>
      <c r="I107" s="61"/>
      <c r="J107" s="25" t="str">
        <f t="array" ref="J107">iferror(index('Kovats n-alkanes'!G$7:G$31,match(H107,'Kovats n-alkanes'!H$7:H$31,1)),"")</f>
        <v/>
      </c>
      <c r="K107" s="25" t="str">
        <f t="shared" si="5"/>
        <v/>
      </c>
      <c r="L107" s="50" t="str">
        <f>iferror(100*(J107+(H107-vlookup(J107,'Kovats n-alkanes'!G$7:H$31,2,TRUE))/(vlookup(K107,'Kovats n-alkanes'!G$7:H$31,2,TRUE)-vlookup(J107,'Kovats n-alkanes'!G$7:H$31,2,TRUE))),H107)</f>
        <v/>
      </c>
      <c r="M107" s="25" t="str">
        <f t="array" ref="M107">iferror(index('Kovats n-alkanes'!B$7:B$31,match(I107,'Kovats n-alkanes'!C$7:C$31,1)),"")</f>
        <v/>
      </c>
      <c r="N107" s="25" t="str">
        <f t="shared" si="6"/>
        <v/>
      </c>
      <c r="O107" s="25" t="str">
        <f>iferror(100*(M107+(I107-vlookup(M107,'Kovats n-alkanes'!B$7:C$31,2,TRUE))/(vlookup(N107,'Kovats n-alkanes'!B$7:C$31,2,TRUE)-vlookup(M107,'Kovats n-alkanes'!B$7:C$31,2,TRUE))),"")</f>
        <v/>
      </c>
      <c r="R107" s="87"/>
      <c r="S107" s="87"/>
      <c r="T107" s="90"/>
      <c r="U107" s="90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90"/>
      <c r="AG107" s="90"/>
      <c r="AH107" s="90"/>
      <c r="AI107" s="90"/>
      <c r="AJ107" s="90"/>
      <c r="AK107" s="90"/>
      <c r="AL107" s="90"/>
      <c r="AM107" s="90"/>
      <c r="AN107" s="90"/>
      <c r="AO107" s="90"/>
      <c r="AP107" s="90"/>
    </row>
    <row r="108">
      <c r="D108" s="1"/>
      <c r="F108" s="97"/>
      <c r="H108" s="98"/>
      <c r="I108" s="61"/>
      <c r="J108" s="25" t="str">
        <f t="array" ref="J108">iferror(index('Kovats n-alkanes'!G$7:G$31,match(H108,'Kovats n-alkanes'!H$7:H$31,1)),"")</f>
        <v/>
      </c>
      <c r="K108" s="25" t="str">
        <f t="shared" si="5"/>
        <v/>
      </c>
      <c r="L108" s="50" t="str">
        <f>iferror(100*(J108+(H108-vlookup(J108,'Kovats n-alkanes'!G$7:H$31,2,TRUE))/(vlookup(K108,'Kovats n-alkanes'!G$7:H$31,2,TRUE)-vlookup(J108,'Kovats n-alkanes'!G$7:H$31,2,TRUE))),H108)</f>
        <v/>
      </c>
      <c r="M108" s="25" t="str">
        <f t="array" ref="M108">iferror(index('Kovats n-alkanes'!B$7:B$31,match(I108,'Kovats n-alkanes'!C$7:C$31,1)),"")</f>
        <v/>
      </c>
      <c r="N108" s="25" t="str">
        <f t="shared" si="6"/>
        <v/>
      </c>
      <c r="O108" s="25" t="str">
        <f>iferror(100*(M108+(I108-vlookup(M108,'Kovats n-alkanes'!B$7:C$31,2,TRUE))/(vlookup(N108,'Kovats n-alkanes'!B$7:C$31,2,TRUE)-vlookup(M108,'Kovats n-alkanes'!B$7:C$31,2,TRUE))),"")</f>
        <v/>
      </c>
      <c r="R108" s="87"/>
      <c r="S108" s="87"/>
      <c r="T108" s="90"/>
      <c r="U108" s="90"/>
      <c r="V108" s="87"/>
      <c r="W108" s="87"/>
      <c r="X108" s="87"/>
      <c r="Y108" s="87"/>
      <c r="Z108" s="87"/>
      <c r="AA108" s="87"/>
      <c r="AB108" s="87"/>
      <c r="AC108" s="87"/>
      <c r="AD108" s="87"/>
      <c r="AE108" s="87"/>
      <c r="AF108" s="90"/>
      <c r="AG108" s="90"/>
      <c r="AH108" s="90"/>
      <c r="AI108" s="90"/>
      <c r="AJ108" s="90"/>
      <c r="AK108" s="90"/>
      <c r="AL108" s="90"/>
      <c r="AM108" s="90"/>
      <c r="AN108" s="90"/>
      <c r="AO108" s="90"/>
      <c r="AP108" s="90"/>
    </row>
    <row r="109">
      <c r="D109" s="1"/>
      <c r="F109" s="97"/>
      <c r="H109" s="98"/>
      <c r="I109" s="61"/>
      <c r="J109" s="25" t="str">
        <f t="array" ref="J109">iferror(index('Kovats n-alkanes'!G$7:G$31,match(H109,'Kovats n-alkanes'!H$7:H$31,1)),"")</f>
        <v/>
      </c>
      <c r="K109" s="25" t="str">
        <f t="shared" si="5"/>
        <v/>
      </c>
      <c r="L109" s="50" t="str">
        <f>iferror(100*(J109+(H109-vlookup(J109,'Kovats n-alkanes'!G$7:H$31,2,TRUE))/(vlookup(K109,'Kovats n-alkanes'!G$7:H$31,2,TRUE)-vlookup(J109,'Kovats n-alkanes'!G$7:H$31,2,TRUE))),H109)</f>
        <v/>
      </c>
      <c r="M109" s="25" t="str">
        <f t="array" ref="M109">iferror(index('Kovats n-alkanes'!B$7:B$31,match(I109,'Kovats n-alkanes'!C$7:C$31,1)),"")</f>
        <v/>
      </c>
      <c r="N109" s="25" t="str">
        <f t="shared" si="6"/>
        <v/>
      </c>
      <c r="O109" s="25" t="str">
        <f>iferror(100*(M109+(I109-vlookup(M109,'Kovats n-alkanes'!B$7:C$31,2,TRUE))/(vlookup(N109,'Kovats n-alkanes'!B$7:C$31,2,TRUE)-vlookup(M109,'Kovats n-alkanes'!B$7:C$31,2,TRUE))),"")</f>
        <v/>
      </c>
      <c r="R109" s="87"/>
      <c r="S109" s="87"/>
      <c r="T109" s="90"/>
      <c r="U109" s="90"/>
      <c r="V109" s="87"/>
      <c r="W109" s="87"/>
      <c r="X109" s="87"/>
      <c r="Y109" s="87"/>
      <c r="Z109" s="87"/>
      <c r="AA109" s="87"/>
      <c r="AB109" s="87"/>
      <c r="AC109" s="87"/>
      <c r="AD109" s="87"/>
      <c r="AE109" s="87"/>
      <c r="AF109" s="90"/>
      <c r="AG109" s="90"/>
      <c r="AH109" s="90"/>
      <c r="AI109" s="90"/>
      <c r="AJ109" s="90"/>
      <c r="AK109" s="90"/>
      <c r="AL109" s="90"/>
      <c r="AM109" s="90"/>
      <c r="AN109" s="90"/>
      <c r="AO109" s="90"/>
      <c r="AP109" s="90"/>
    </row>
    <row r="110">
      <c r="D110" s="1"/>
      <c r="F110" s="97"/>
      <c r="H110" s="98"/>
      <c r="I110" s="61"/>
      <c r="J110" s="25" t="str">
        <f t="array" ref="J110">iferror(index('Kovats n-alkanes'!G$7:G$31,match(H110,'Kovats n-alkanes'!H$7:H$31,1)),"")</f>
        <v/>
      </c>
      <c r="K110" s="25" t="str">
        <f t="shared" si="5"/>
        <v/>
      </c>
      <c r="L110" s="50" t="str">
        <f>iferror(100*(J110+(H110-vlookup(J110,'Kovats n-alkanes'!G$7:H$31,2,TRUE))/(vlookup(K110,'Kovats n-alkanes'!G$7:H$31,2,TRUE)-vlookup(J110,'Kovats n-alkanes'!G$7:H$31,2,TRUE))),H110)</f>
        <v/>
      </c>
      <c r="M110" s="25" t="str">
        <f t="array" ref="M110">iferror(index('Kovats n-alkanes'!B$7:B$31,match(I110,'Kovats n-alkanes'!C$7:C$31,1)),"")</f>
        <v/>
      </c>
      <c r="N110" s="25" t="str">
        <f t="shared" si="6"/>
        <v/>
      </c>
      <c r="O110" s="25" t="str">
        <f>iferror(100*(M110+(I110-vlookup(M110,'Kovats n-alkanes'!B$7:C$31,2,TRUE))/(vlookup(N110,'Kovats n-alkanes'!B$7:C$31,2,TRUE)-vlookup(M110,'Kovats n-alkanes'!B$7:C$31,2,TRUE))),"")</f>
        <v/>
      </c>
      <c r="R110" s="87"/>
      <c r="S110" s="87"/>
      <c r="T110" s="90"/>
      <c r="U110" s="90"/>
      <c r="V110" s="87"/>
      <c r="W110" s="87"/>
      <c r="X110" s="87"/>
      <c r="Y110" s="87"/>
      <c r="Z110" s="87"/>
      <c r="AA110" s="87"/>
      <c r="AB110" s="87"/>
      <c r="AC110" s="87"/>
      <c r="AD110" s="87"/>
      <c r="AE110" s="87"/>
      <c r="AF110" s="90"/>
      <c r="AG110" s="90"/>
      <c r="AH110" s="90"/>
      <c r="AI110" s="90"/>
      <c r="AJ110" s="90"/>
      <c r="AK110" s="90"/>
      <c r="AL110" s="90"/>
      <c r="AM110" s="90"/>
      <c r="AN110" s="90"/>
      <c r="AO110" s="90"/>
      <c r="AP110" s="90"/>
    </row>
    <row r="111">
      <c r="D111" s="1"/>
      <c r="F111" s="97"/>
      <c r="H111" s="98"/>
      <c r="I111" s="61"/>
      <c r="J111" s="25" t="str">
        <f t="array" ref="J111">iferror(index('Kovats n-alkanes'!G$7:G$31,match(H111,'Kovats n-alkanes'!H$7:H$31,1)),"")</f>
        <v/>
      </c>
      <c r="K111" s="25" t="str">
        <f t="shared" si="5"/>
        <v/>
      </c>
      <c r="L111" s="50" t="str">
        <f>iferror(100*(J111+(H111-vlookup(J111,'Kovats n-alkanes'!G$7:H$31,2,TRUE))/(vlookup(K111,'Kovats n-alkanes'!G$7:H$31,2,TRUE)-vlookup(J111,'Kovats n-alkanes'!G$7:H$31,2,TRUE))),H111)</f>
        <v/>
      </c>
      <c r="M111" s="25" t="str">
        <f t="array" ref="M111">iferror(index('Kovats n-alkanes'!B$7:B$31,match(I111,'Kovats n-alkanes'!C$7:C$31,1)),"")</f>
        <v/>
      </c>
      <c r="N111" s="25" t="str">
        <f t="shared" si="6"/>
        <v/>
      </c>
      <c r="O111" s="25" t="str">
        <f>iferror(100*(M111+(I111-vlookup(M111,'Kovats n-alkanes'!B$7:C$31,2,TRUE))/(vlookup(N111,'Kovats n-alkanes'!B$7:C$31,2,TRUE)-vlookup(M111,'Kovats n-alkanes'!B$7:C$31,2,TRUE))),"")</f>
        <v/>
      </c>
      <c r="R111" s="87"/>
      <c r="S111" s="87"/>
      <c r="T111" s="90"/>
      <c r="U111" s="90"/>
      <c r="V111" s="87"/>
      <c r="W111" s="87"/>
      <c r="X111" s="87"/>
      <c r="Y111" s="87"/>
      <c r="Z111" s="87"/>
      <c r="AA111" s="87"/>
      <c r="AB111" s="87"/>
      <c r="AC111" s="87"/>
      <c r="AD111" s="87"/>
      <c r="AE111" s="87"/>
      <c r="AF111" s="90"/>
      <c r="AG111" s="90"/>
      <c r="AH111" s="90"/>
      <c r="AI111" s="90"/>
      <c r="AJ111" s="90"/>
      <c r="AK111" s="90"/>
      <c r="AL111" s="90"/>
      <c r="AM111" s="90"/>
      <c r="AN111" s="90"/>
      <c r="AO111" s="90"/>
      <c r="AP111" s="90"/>
    </row>
    <row r="112">
      <c r="D112" s="1"/>
      <c r="F112" s="97"/>
      <c r="H112" s="98"/>
      <c r="I112" s="61"/>
      <c r="J112" s="25" t="str">
        <f t="array" ref="J112">iferror(index('Kovats n-alkanes'!G$7:G$31,match(H112,'Kovats n-alkanes'!H$7:H$31,1)),"")</f>
        <v/>
      </c>
      <c r="K112" s="25" t="str">
        <f t="shared" si="5"/>
        <v/>
      </c>
      <c r="L112" s="50" t="str">
        <f>iferror(100*(J112+(H112-vlookup(J112,'Kovats n-alkanes'!G$7:H$31,2,TRUE))/(vlookup(K112,'Kovats n-alkanes'!G$7:H$31,2,TRUE)-vlookup(J112,'Kovats n-alkanes'!G$7:H$31,2,TRUE))),H112)</f>
        <v/>
      </c>
      <c r="M112" s="25" t="str">
        <f t="array" ref="M112">iferror(index('Kovats n-alkanes'!B$7:B$31,match(I112,'Kovats n-alkanes'!C$7:C$31,1)),"")</f>
        <v/>
      </c>
      <c r="N112" s="25" t="str">
        <f t="shared" si="6"/>
        <v/>
      </c>
      <c r="O112" s="25" t="str">
        <f>iferror(100*(M112+(I112-vlookup(M112,'Kovats n-alkanes'!B$7:C$31,2,TRUE))/(vlookup(N112,'Kovats n-alkanes'!B$7:C$31,2,TRUE)-vlookup(M112,'Kovats n-alkanes'!B$7:C$31,2,TRUE))),"")</f>
        <v/>
      </c>
      <c r="R112" s="87"/>
      <c r="S112" s="87"/>
      <c r="T112" s="90"/>
      <c r="U112" s="90"/>
      <c r="V112" s="87"/>
      <c r="W112" s="87"/>
      <c r="X112" s="87"/>
      <c r="Y112" s="87"/>
      <c r="Z112" s="87"/>
      <c r="AA112" s="87"/>
      <c r="AB112" s="87"/>
      <c r="AC112" s="87"/>
      <c r="AD112" s="87"/>
      <c r="AE112" s="87"/>
      <c r="AF112" s="90"/>
      <c r="AG112" s="90"/>
      <c r="AH112" s="90"/>
      <c r="AI112" s="90"/>
      <c r="AJ112" s="90"/>
      <c r="AK112" s="90"/>
      <c r="AL112" s="90"/>
      <c r="AM112" s="90"/>
      <c r="AN112" s="90"/>
      <c r="AO112" s="90"/>
      <c r="AP112" s="90"/>
    </row>
    <row r="113">
      <c r="D113" s="1"/>
      <c r="F113" s="97"/>
      <c r="H113" s="98"/>
      <c r="I113" s="61"/>
      <c r="J113" s="25" t="str">
        <f t="array" ref="J113">iferror(index('Kovats n-alkanes'!G$7:G$31,match(H113,'Kovats n-alkanes'!H$7:H$31,1)),"")</f>
        <v/>
      </c>
      <c r="K113" s="25" t="str">
        <f t="shared" si="5"/>
        <v/>
      </c>
      <c r="L113" s="50" t="str">
        <f>iferror(100*(J113+(H113-vlookup(J113,'Kovats n-alkanes'!G$7:H$31,2,TRUE))/(vlookup(K113,'Kovats n-alkanes'!G$7:H$31,2,TRUE)-vlookup(J113,'Kovats n-alkanes'!G$7:H$31,2,TRUE))),H113)</f>
        <v/>
      </c>
      <c r="M113" s="25" t="str">
        <f t="array" ref="M113">iferror(index('Kovats n-alkanes'!B$7:B$31,match(I113,'Kovats n-alkanes'!C$7:C$31,1)),"")</f>
        <v/>
      </c>
      <c r="N113" s="25" t="str">
        <f t="shared" si="6"/>
        <v/>
      </c>
      <c r="O113" s="25" t="str">
        <f>iferror(100*(M113+(I113-vlookup(M113,'Kovats n-alkanes'!B$7:C$31,2,TRUE))/(vlookup(N113,'Kovats n-alkanes'!B$7:C$31,2,TRUE)-vlookup(M113,'Kovats n-alkanes'!B$7:C$31,2,TRUE))),"")</f>
        <v/>
      </c>
      <c r="R113" s="87"/>
      <c r="S113" s="87"/>
      <c r="T113" s="90"/>
      <c r="U113" s="90"/>
      <c r="V113" s="87"/>
      <c r="W113" s="87"/>
      <c r="X113" s="87"/>
      <c r="Y113" s="87"/>
      <c r="Z113" s="87"/>
      <c r="AA113" s="87"/>
      <c r="AB113" s="87"/>
      <c r="AC113" s="87"/>
      <c r="AD113" s="87"/>
      <c r="AE113" s="87"/>
      <c r="AF113" s="90"/>
      <c r="AG113" s="90"/>
      <c r="AH113" s="90"/>
      <c r="AI113" s="90"/>
      <c r="AJ113" s="90"/>
      <c r="AK113" s="90"/>
      <c r="AL113" s="90"/>
      <c r="AM113" s="90"/>
      <c r="AN113" s="90"/>
      <c r="AO113" s="90"/>
      <c r="AP113" s="90"/>
    </row>
    <row r="114">
      <c r="D114" s="1"/>
      <c r="F114" s="97"/>
      <c r="H114" s="98"/>
      <c r="I114" s="61"/>
      <c r="J114" s="25" t="str">
        <f t="array" ref="J114">iferror(index('Kovats n-alkanes'!G$7:G$31,match(H114,'Kovats n-alkanes'!H$7:H$31,1)),"")</f>
        <v/>
      </c>
      <c r="K114" s="25" t="str">
        <f t="shared" si="5"/>
        <v/>
      </c>
      <c r="L114" s="50" t="str">
        <f>iferror(100*(J114+(H114-vlookup(J114,'Kovats n-alkanes'!G$7:H$31,2,TRUE))/(vlookup(K114,'Kovats n-alkanes'!G$7:H$31,2,TRUE)-vlookup(J114,'Kovats n-alkanes'!G$7:H$31,2,TRUE))),H114)</f>
        <v/>
      </c>
      <c r="M114" s="25" t="str">
        <f t="array" ref="M114">iferror(index('Kovats n-alkanes'!B$7:B$31,match(I114,'Kovats n-alkanes'!C$7:C$31,1)),"")</f>
        <v/>
      </c>
      <c r="N114" s="25" t="str">
        <f t="shared" si="6"/>
        <v/>
      </c>
      <c r="O114" s="25" t="str">
        <f>iferror(100*(M114+(I114-vlookup(M114,'Kovats n-alkanes'!B$7:C$31,2,TRUE))/(vlookup(N114,'Kovats n-alkanes'!B$7:C$31,2,TRUE)-vlookup(M114,'Kovats n-alkanes'!B$7:C$31,2,TRUE))),"")</f>
        <v/>
      </c>
      <c r="R114" s="87"/>
      <c r="S114" s="87"/>
      <c r="T114" s="90"/>
      <c r="U114" s="90"/>
      <c r="V114" s="87"/>
      <c r="W114" s="87"/>
      <c r="X114" s="87"/>
      <c r="Y114" s="87"/>
      <c r="Z114" s="87"/>
      <c r="AA114" s="87"/>
      <c r="AB114" s="87"/>
      <c r="AC114" s="87"/>
      <c r="AD114" s="87"/>
      <c r="AE114" s="87"/>
      <c r="AF114" s="90"/>
      <c r="AG114" s="90"/>
      <c r="AH114" s="90"/>
      <c r="AI114" s="90"/>
      <c r="AJ114" s="90"/>
      <c r="AK114" s="90"/>
      <c r="AL114" s="90"/>
      <c r="AM114" s="90"/>
      <c r="AN114" s="90"/>
      <c r="AO114" s="90"/>
      <c r="AP114" s="90"/>
    </row>
    <row r="115">
      <c r="D115" s="1"/>
      <c r="F115" s="97"/>
      <c r="H115" s="98"/>
      <c r="I115" s="61"/>
      <c r="J115" s="25" t="str">
        <f t="array" ref="J115">iferror(index('Kovats n-alkanes'!G$7:G$31,match(H115,'Kovats n-alkanes'!H$7:H$31,1)),"")</f>
        <v/>
      </c>
      <c r="K115" s="25" t="str">
        <f t="shared" si="5"/>
        <v/>
      </c>
      <c r="L115" s="50" t="str">
        <f>iferror(100*(J115+(H115-vlookup(J115,'Kovats n-alkanes'!G$7:H$31,2,TRUE))/(vlookup(K115,'Kovats n-alkanes'!G$7:H$31,2,TRUE)-vlookup(J115,'Kovats n-alkanes'!G$7:H$31,2,TRUE))),H115)</f>
        <v/>
      </c>
      <c r="M115" s="25" t="str">
        <f t="array" ref="M115">iferror(index('Kovats n-alkanes'!B$7:B$31,match(I115,'Kovats n-alkanes'!C$7:C$31,1)),"")</f>
        <v/>
      </c>
      <c r="N115" s="25" t="str">
        <f t="shared" si="6"/>
        <v/>
      </c>
      <c r="O115" s="25" t="str">
        <f>iferror(100*(M115+(I115-vlookup(M115,'Kovats n-alkanes'!B$7:C$31,2,TRUE))/(vlookup(N115,'Kovats n-alkanes'!B$7:C$31,2,TRUE)-vlookup(M115,'Kovats n-alkanes'!B$7:C$31,2,TRUE))),"")</f>
        <v/>
      </c>
      <c r="R115" s="87"/>
      <c r="S115" s="87"/>
      <c r="T115" s="90"/>
      <c r="U115" s="90"/>
      <c r="V115" s="87"/>
      <c r="W115" s="87"/>
      <c r="X115" s="87"/>
      <c r="Y115" s="87"/>
      <c r="Z115" s="87"/>
      <c r="AA115" s="87"/>
      <c r="AB115" s="87"/>
      <c r="AC115" s="87"/>
      <c r="AD115" s="87"/>
      <c r="AE115" s="87"/>
      <c r="AF115" s="90"/>
      <c r="AG115" s="90"/>
      <c r="AH115" s="90"/>
      <c r="AI115" s="90"/>
      <c r="AJ115" s="90"/>
      <c r="AK115" s="90"/>
      <c r="AL115" s="90"/>
      <c r="AM115" s="90"/>
      <c r="AN115" s="90"/>
      <c r="AO115" s="90"/>
      <c r="AP115" s="90"/>
    </row>
    <row r="116">
      <c r="D116" s="1"/>
      <c r="F116" s="97"/>
      <c r="H116" s="98"/>
      <c r="I116" s="61"/>
      <c r="J116" s="25" t="str">
        <f t="array" ref="J116">iferror(index('Kovats n-alkanes'!G$7:G$31,match(H116,'Kovats n-alkanes'!H$7:H$31,1)),"")</f>
        <v/>
      </c>
      <c r="K116" s="25" t="str">
        <f t="shared" si="5"/>
        <v/>
      </c>
      <c r="L116" s="50" t="str">
        <f>iferror(100*(J116+(H116-vlookup(J116,'Kovats n-alkanes'!G$7:H$31,2,TRUE))/(vlookup(K116,'Kovats n-alkanes'!G$7:H$31,2,TRUE)-vlookup(J116,'Kovats n-alkanes'!G$7:H$31,2,TRUE))),H116)</f>
        <v/>
      </c>
      <c r="M116" s="25" t="str">
        <f t="array" ref="M116">iferror(index('Kovats n-alkanes'!B$7:B$31,match(I116,'Kovats n-alkanes'!C$7:C$31,1)),"")</f>
        <v/>
      </c>
      <c r="N116" s="25" t="str">
        <f t="shared" si="6"/>
        <v/>
      </c>
      <c r="O116" s="25" t="str">
        <f>iferror(100*(M116+(I116-vlookup(M116,'Kovats n-alkanes'!B$7:C$31,2,TRUE))/(vlookup(N116,'Kovats n-alkanes'!B$7:C$31,2,TRUE)-vlookup(M116,'Kovats n-alkanes'!B$7:C$31,2,TRUE))),"")</f>
        <v/>
      </c>
      <c r="R116" s="87"/>
      <c r="S116" s="87"/>
      <c r="T116" s="90"/>
      <c r="U116" s="90"/>
      <c r="V116" s="87"/>
      <c r="W116" s="87"/>
      <c r="X116" s="87"/>
      <c r="Y116" s="87"/>
      <c r="Z116" s="87"/>
      <c r="AA116" s="87"/>
      <c r="AB116" s="87"/>
      <c r="AC116" s="87"/>
      <c r="AD116" s="87"/>
      <c r="AE116" s="87"/>
      <c r="AF116" s="90"/>
      <c r="AG116" s="90"/>
      <c r="AH116" s="90"/>
      <c r="AI116" s="90"/>
      <c r="AJ116" s="90"/>
      <c r="AK116" s="90"/>
      <c r="AL116" s="90"/>
      <c r="AM116" s="90"/>
      <c r="AN116" s="90"/>
      <c r="AO116" s="90"/>
      <c r="AP116" s="90"/>
    </row>
    <row r="117">
      <c r="D117" s="1"/>
      <c r="F117" s="97"/>
      <c r="H117" s="98"/>
      <c r="I117" s="61"/>
      <c r="J117" s="25" t="str">
        <f t="array" ref="J117">iferror(index('Kovats n-alkanes'!G$7:G$31,match(H117,'Kovats n-alkanes'!H$7:H$31,1)),"")</f>
        <v/>
      </c>
      <c r="K117" s="25" t="str">
        <f t="shared" si="5"/>
        <v/>
      </c>
      <c r="L117" s="50" t="str">
        <f>iferror(100*(J117+(H117-vlookup(J117,'Kovats n-alkanes'!G$7:H$31,2,TRUE))/(vlookup(K117,'Kovats n-alkanes'!G$7:H$31,2,TRUE)-vlookup(J117,'Kovats n-alkanes'!G$7:H$31,2,TRUE))),H117)</f>
        <v/>
      </c>
      <c r="M117" s="25" t="str">
        <f t="array" ref="M117">iferror(index('Kovats n-alkanes'!B$7:B$31,match(I117,'Kovats n-alkanes'!C$7:C$31,1)),"")</f>
        <v/>
      </c>
      <c r="N117" s="25" t="str">
        <f t="shared" si="6"/>
        <v/>
      </c>
      <c r="O117" s="25" t="str">
        <f>iferror(100*(M117+(I117-vlookup(M117,'Kovats n-alkanes'!B$7:C$31,2,TRUE))/(vlookup(N117,'Kovats n-alkanes'!B$7:C$31,2,TRUE)-vlookup(M117,'Kovats n-alkanes'!B$7:C$31,2,TRUE))),"")</f>
        <v/>
      </c>
      <c r="R117" s="87"/>
      <c r="S117" s="87"/>
      <c r="T117" s="90"/>
      <c r="U117" s="90"/>
      <c r="V117" s="87"/>
      <c r="W117" s="87"/>
      <c r="X117" s="87"/>
      <c r="Y117" s="87"/>
      <c r="Z117" s="87"/>
      <c r="AA117" s="87"/>
      <c r="AB117" s="87"/>
      <c r="AC117" s="87"/>
      <c r="AD117" s="87"/>
      <c r="AE117" s="87"/>
      <c r="AF117" s="90"/>
      <c r="AG117" s="90"/>
      <c r="AH117" s="90"/>
      <c r="AI117" s="90"/>
      <c r="AJ117" s="90"/>
      <c r="AK117" s="90"/>
      <c r="AL117" s="90"/>
      <c r="AM117" s="90"/>
      <c r="AN117" s="90"/>
      <c r="AO117" s="90"/>
      <c r="AP117" s="90"/>
    </row>
    <row r="118">
      <c r="D118" s="1"/>
      <c r="F118" s="97"/>
      <c r="H118" s="98"/>
      <c r="I118" s="61"/>
      <c r="J118" s="25" t="str">
        <f t="array" ref="J118">iferror(index('Kovats n-alkanes'!G$7:G$31,match(H118,'Kovats n-alkanes'!H$7:H$31,1)),"")</f>
        <v/>
      </c>
      <c r="K118" s="25" t="str">
        <f t="shared" si="5"/>
        <v/>
      </c>
      <c r="L118" s="50" t="str">
        <f>iferror(100*(J118+(H118-vlookup(J118,'Kovats n-alkanes'!G$7:H$31,2,TRUE))/(vlookup(K118,'Kovats n-alkanes'!G$7:H$31,2,TRUE)-vlookup(J118,'Kovats n-alkanes'!G$7:H$31,2,TRUE))),H118)</f>
        <v/>
      </c>
      <c r="M118" s="25" t="str">
        <f t="array" ref="M118">iferror(index('Kovats n-alkanes'!B$7:B$31,match(I118,'Kovats n-alkanes'!C$7:C$31,1)),"")</f>
        <v/>
      </c>
      <c r="N118" s="25" t="str">
        <f t="shared" si="6"/>
        <v/>
      </c>
      <c r="O118" s="25" t="str">
        <f>iferror(100*(M118+(I118-vlookup(M118,'Kovats n-alkanes'!B$7:C$31,2,TRUE))/(vlookup(N118,'Kovats n-alkanes'!B$7:C$31,2,TRUE)-vlookup(M118,'Kovats n-alkanes'!B$7:C$31,2,TRUE))),"")</f>
        <v/>
      </c>
      <c r="R118" s="87"/>
      <c r="S118" s="87"/>
      <c r="T118" s="90"/>
      <c r="U118" s="90"/>
      <c r="V118" s="87"/>
      <c r="W118" s="87"/>
      <c r="X118" s="87"/>
      <c r="Y118" s="87"/>
      <c r="Z118" s="87"/>
      <c r="AA118" s="87"/>
      <c r="AB118" s="87"/>
      <c r="AC118" s="87"/>
      <c r="AD118" s="87"/>
      <c r="AE118" s="87"/>
      <c r="AF118" s="90"/>
      <c r="AG118" s="90"/>
      <c r="AH118" s="90"/>
      <c r="AI118" s="90"/>
      <c r="AJ118" s="90"/>
      <c r="AK118" s="90"/>
      <c r="AL118" s="90"/>
      <c r="AM118" s="90"/>
      <c r="AN118" s="90"/>
      <c r="AO118" s="90"/>
      <c r="AP118" s="90"/>
    </row>
    <row r="119">
      <c r="D119" s="1"/>
      <c r="F119" s="97"/>
      <c r="H119" s="98"/>
      <c r="I119" s="61"/>
      <c r="J119" s="25" t="str">
        <f t="array" ref="J119">iferror(index('Kovats n-alkanes'!G$7:G$31,match(H119,'Kovats n-alkanes'!H$7:H$31,1)),"")</f>
        <v/>
      </c>
      <c r="K119" s="25" t="str">
        <f t="shared" si="5"/>
        <v/>
      </c>
      <c r="L119" s="50" t="str">
        <f>iferror(100*(J119+(H119-vlookup(J119,'Kovats n-alkanes'!G$7:H$31,2,TRUE))/(vlookup(K119,'Kovats n-alkanes'!G$7:H$31,2,TRUE)-vlookup(J119,'Kovats n-alkanes'!G$7:H$31,2,TRUE))),H119)</f>
        <v/>
      </c>
      <c r="M119" s="25" t="str">
        <f t="array" ref="M119">iferror(index('Kovats n-alkanes'!B$7:B$31,match(I119,'Kovats n-alkanes'!C$7:C$31,1)),"")</f>
        <v/>
      </c>
      <c r="N119" s="25" t="str">
        <f t="shared" si="6"/>
        <v/>
      </c>
      <c r="O119" s="25" t="str">
        <f>iferror(100*(M119+(I119-vlookup(M119,'Kovats n-alkanes'!B$7:C$31,2,TRUE))/(vlookup(N119,'Kovats n-alkanes'!B$7:C$31,2,TRUE)-vlookup(M119,'Kovats n-alkanes'!B$7:C$31,2,TRUE))),"")</f>
        <v/>
      </c>
      <c r="R119" s="87"/>
      <c r="S119" s="87"/>
      <c r="T119" s="90"/>
      <c r="U119" s="90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90"/>
      <c r="AG119" s="90"/>
      <c r="AH119" s="90"/>
      <c r="AI119" s="90"/>
      <c r="AJ119" s="90"/>
      <c r="AK119" s="90"/>
      <c r="AL119" s="90"/>
      <c r="AM119" s="90"/>
      <c r="AN119" s="90"/>
      <c r="AO119" s="90"/>
      <c r="AP119" s="90"/>
    </row>
    <row r="120">
      <c r="D120" s="1"/>
      <c r="F120" s="97"/>
      <c r="H120" s="98"/>
      <c r="I120" s="61"/>
      <c r="J120" s="25" t="str">
        <f t="array" ref="J120">iferror(index('Kovats n-alkanes'!G$7:G$31,match(H120,'Kovats n-alkanes'!H$7:H$31,1)),"")</f>
        <v/>
      </c>
      <c r="K120" s="25" t="str">
        <f t="shared" si="5"/>
        <v/>
      </c>
      <c r="L120" s="50" t="str">
        <f>iferror(100*(J120+(H120-vlookup(J120,'Kovats n-alkanes'!G$7:H$31,2,TRUE))/(vlookup(K120,'Kovats n-alkanes'!G$7:H$31,2,TRUE)-vlookup(J120,'Kovats n-alkanes'!G$7:H$31,2,TRUE))),H120)</f>
        <v/>
      </c>
      <c r="M120" s="25" t="str">
        <f t="array" ref="M120">iferror(index('Kovats n-alkanes'!B$7:B$31,match(I120,'Kovats n-alkanes'!C$7:C$31,1)),"")</f>
        <v/>
      </c>
      <c r="N120" s="25" t="str">
        <f t="shared" si="6"/>
        <v/>
      </c>
      <c r="O120" s="25" t="str">
        <f>iferror(100*(M120+(I120-vlookup(M120,'Kovats n-alkanes'!B$7:C$31,2,TRUE))/(vlookup(N120,'Kovats n-alkanes'!B$7:C$31,2,TRUE)-vlookup(M120,'Kovats n-alkanes'!B$7:C$31,2,TRUE))),"")</f>
        <v/>
      </c>
      <c r="R120" s="87"/>
      <c r="S120" s="87"/>
      <c r="T120" s="90"/>
      <c r="U120" s="90"/>
      <c r="V120" s="87"/>
      <c r="W120" s="87"/>
      <c r="X120" s="87"/>
      <c r="Y120" s="87"/>
      <c r="Z120" s="87"/>
      <c r="AA120" s="87"/>
      <c r="AB120" s="87"/>
      <c r="AC120" s="87"/>
      <c r="AD120" s="87"/>
      <c r="AE120" s="87"/>
      <c r="AF120" s="90"/>
      <c r="AG120" s="90"/>
      <c r="AH120" s="90"/>
      <c r="AI120" s="90"/>
      <c r="AJ120" s="90"/>
      <c r="AK120" s="90"/>
      <c r="AL120" s="90"/>
      <c r="AM120" s="90"/>
      <c r="AN120" s="90"/>
      <c r="AO120" s="90"/>
      <c r="AP120" s="90"/>
    </row>
    <row r="121">
      <c r="D121" s="1"/>
      <c r="F121" s="97"/>
      <c r="H121" s="98"/>
      <c r="I121" s="61"/>
      <c r="J121" s="25" t="str">
        <f t="array" ref="J121">iferror(index('Kovats n-alkanes'!G$7:G$31,match(H121,'Kovats n-alkanes'!H$7:H$31,1)),"")</f>
        <v/>
      </c>
      <c r="K121" s="25" t="str">
        <f t="shared" si="5"/>
        <v/>
      </c>
      <c r="L121" s="50" t="str">
        <f>iferror(100*(J121+(H121-vlookup(J121,'Kovats n-alkanes'!G$7:H$31,2,TRUE))/(vlookup(K121,'Kovats n-alkanes'!G$7:H$31,2,TRUE)-vlookup(J121,'Kovats n-alkanes'!G$7:H$31,2,TRUE))),H121)</f>
        <v/>
      </c>
      <c r="M121" s="25" t="str">
        <f t="array" ref="M121">iferror(index('Kovats n-alkanes'!B$7:B$31,match(I121,'Kovats n-alkanes'!C$7:C$31,1)),"")</f>
        <v/>
      </c>
      <c r="N121" s="25" t="str">
        <f t="shared" si="6"/>
        <v/>
      </c>
      <c r="O121" s="25" t="str">
        <f>iferror(100*(M121+(I121-vlookup(M121,'Kovats n-alkanes'!B$7:C$31,2,TRUE))/(vlookup(N121,'Kovats n-alkanes'!B$7:C$31,2,TRUE)-vlookup(M121,'Kovats n-alkanes'!B$7:C$31,2,TRUE))),"")</f>
        <v/>
      </c>
      <c r="R121" s="87"/>
      <c r="S121" s="87"/>
      <c r="T121" s="90"/>
      <c r="U121" s="90"/>
      <c r="V121" s="87"/>
      <c r="W121" s="87"/>
      <c r="X121" s="87"/>
      <c r="Y121" s="87"/>
      <c r="Z121" s="87"/>
      <c r="AA121" s="87"/>
      <c r="AB121" s="87"/>
      <c r="AC121" s="87"/>
      <c r="AD121" s="87"/>
      <c r="AE121" s="87"/>
      <c r="AF121" s="90"/>
      <c r="AG121" s="90"/>
      <c r="AH121" s="90"/>
      <c r="AI121" s="90"/>
      <c r="AJ121" s="90"/>
      <c r="AK121" s="90"/>
      <c r="AL121" s="90"/>
      <c r="AM121" s="90"/>
      <c r="AN121" s="90"/>
      <c r="AO121" s="90"/>
      <c r="AP121" s="90"/>
    </row>
    <row r="122">
      <c r="D122" s="1"/>
      <c r="F122" s="97"/>
      <c r="H122" s="98"/>
      <c r="I122" s="61"/>
      <c r="J122" s="25" t="str">
        <f t="array" ref="J122">iferror(index('Kovats n-alkanes'!G$7:G$31,match(H122,'Kovats n-alkanes'!H$7:H$31,1)),"")</f>
        <v/>
      </c>
      <c r="K122" s="25" t="str">
        <f t="shared" si="5"/>
        <v/>
      </c>
      <c r="L122" s="50" t="str">
        <f>iferror(100*(J122+(H122-vlookup(J122,'Kovats n-alkanes'!G$7:H$31,2,TRUE))/(vlookup(K122,'Kovats n-alkanes'!G$7:H$31,2,TRUE)-vlookup(J122,'Kovats n-alkanes'!G$7:H$31,2,TRUE))),H122)</f>
        <v/>
      </c>
      <c r="M122" s="25" t="str">
        <f t="array" ref="M122">iferror(index('Kovats n-alkanes'!B$7:B$31,match(I122,'Kovats n-alkanes'!C$7:C$31,1)),"")</f>
        <v/>
      </c>
      <c r="N122" s="25" t="str">
        <f t="shared" si="6"/>
        <v/>
      </c>
      <c r="O122" s="25" t="str">
        <f>iferror(100*(M122+(I122-vlookup(M122,'Kovats n-alkanes'!B$7:C$31,2,TRUE))/(vlookup(N122,'Kovats n-alkanes'!B$7:C$31,2,TRUE)-vlookup(M122,'Kovats n-alkanes'!B$7:C$31,2,TRUE))),"")</f>
        <v/>
      </c>
      <c r="R122" s="87"/>
      <c r="S122" s="87"/>
      <c r="T122" s="90"/>
      <c r="U122" s="90"/>
      <c r="V122" s="87"/>
      <c r="W122" s="87"/>
      <c r="X122" s="87"/>
      <c r="Y122" s="87"/>
      <c r="Z122" s="87"/>
      <c r="AA122" s="87"/>
      <c r="AB122" s="87"/>
      <c r="AC122" s="87"/>
      <c r="AD122" s="87"/>
      <c r="AE122" s="87"/>
      <c r="AF122" s="90"/>
      <c r="AG122" s="90"/>
      <c r="AH122" s="90"/>
      <c r="AI122" s="90"/>
      <c r="AJ122" s="90"/>
      <c r="AK122" s="90"/>
      <c r="AL122" s="90"/>
      <c r="AM122" s="90"/>
      <c r="AN122" s="90"/>
      <c r="AO122" s="90"/>
      <c r="AP122" s="90"/>
    </row>
    <row r="123">
      <c r="D123" s="1"/>
      <c r="F123" s="97"/>
      <c r="H123" s="98"/>
      <c r="I123" s="61"/>
      <c r="J123" s="25" t="str">
        <f t="array" ref="J123">iferror(index('Kovats n-alkanes'!G$7:G$31,match(H123,'Kovats n-alkanes'!H$7:H$31,1)),"")</f>
        <v/>
      </c>
      <c r="K123" s="25" t="str">
        <f t="shared" si="5"/>
        <v/>
      </c>
      <c r="L123" s="50" t="str">
        <f>iferror(100*(J123+(H123-vlookup(J123,'Kovats n-alkanes'!G$7:H$31,2,TRUE))/(vlookup(K123,'Kovats n-alkanes'!G$7:H$31,2,TRUE)-vlookup(J123,'Kovats n-alkanes'!G$7:H$31,2,TRUE))),H123)</f>
        <v/>
      </c>
      <c r="M123" s="25" t="str">
        <f t="array" ref="M123">iferror(index('Kovats n-alkanes'!B$7:B$31,match(I123,'Kovats n-alkanes'!C$7:C$31,1)),"")</f>
        <v/>
      </c>
      <c r="N123" s="25" t="str">
        <f t="shared" si="6"/>
        <v/>
      </c>
      <c r="O123" s="25" t="str">
        <f>iferror(100*(M123+(I123-vlookup(M123,'Kovats n-alkanes'!B$7:C$31,2,TRUE))/(vlookup(N123,'Kovats n-alkanes'!B$7:C$31,2,TRUE)-vlookup(M123,'Kovats n-alkanes'!B$7:C$31,2,TRUE))),"")</f>
        <v/>
      </c>
      <c r="R123" s="87"/>
      <c r="S123" s="87"/>
      <c r="T123" s="90"/>
      <c r="U123" s="90"/>
      <c r="V123" s="87"/>
      <c r="W123" s="87"/>
      <c r="X123" s="87"/>
      <c r="Y123" s="87"/>
      <c r="Z123" s="87"/>
      <c r="AA123" s="87"/>
      <c r="AB123" s="87"/>
      <c r="AC123" s="87"/>
      <c r="AD123" s="87"/>
      <c r="AE123" s="87"/>
      <c r="AF123" s="90"/>
      <c r="AG123" s="90"/>
      <c r="AH123" s="90"/>
      <c r="AI123" s="90"/>
      <c r="AJ123" s="90"/>
      <c r="AK123" s="90"/>
      <c r="AL123" s="90"/>
      <c r="AM123" s="90"/>
      <c r="AN123" s="90"/>
      <c r="AO123" s="90"/>
      <c r="AP123" s="90"/>
    </row>
    <row r="124">
      <c r="D124" s="1"/>
      <c r="F124" s="97"/>
      <c r="H124" s="98"/>
      <c r="I124" s="61"/>
      <c r="J124" s="25" t="str">
        <f t="array" ref="J124">iferror(index('Kovats n-alkanes'!G$7:G$31,match(H124,'Kovats n-alkanes'!H$7:H$31,1)),"")</f>
        <v/>
      </c>
      <c r="K124" s="25" t="str">
        <f t="shared" si="5"/>
        <v/>
      </c>
      <c r="L124" s="50" t="str">
        <f>iferror(100*(J124+(H124-vlookup(J124,'Kovats n-alkanes'!G$7:H$31,2,TRUE))/(vlookup(K124,'Kovats n-alkanes'!G$7:H$31,2,TRUE)-vlookup(J124,'Kovats n-alkanes'!G$7:H$31,2,TRUE))),H124)</f>
        <v/>
      </c>
      <c r="M124" s="25" t="str">
        <f t="array" ref="M124">iferror(index('Kovats n-alkanes'!B$7:B$31,match(I124,'Kovats n-alkanes'!C$7:C$31,1)),"")</f>
        <v/>
      </c>
      <c r="N124" s="25" t="str">
        <f t="shared" si="6"/>
        <v/>
      </c>
      <c r="O124" s="25" t="str">
        <f>iferror(100*(M124+(I124-vlookup(M124,'Kovats n-alkanes'!B$7:C$31,2,TRUE))/(vlookup(N124,'Kovats n-alkanes'!B$7:C$31,2,TRUE)-vlookup(M124,'Kovats n-alkanes'!B$7:C$31,2,TRUE))),"")</f>
        <v/>
      </c>
      <c r="R124" s="87"/>
      <c r="S124" s="87"/>
      <c r="T124" s="90"/>
      <c r="U124" s="90"/>
      <c r="V124" s="87"/>
      <c r="W124" s="87"/>
      <c r="X124" s="87"/>
      <c r="Y124" s="87"/>
      <c r="Z124" s="87"/>
      <c r="AA124" s="87"/>
      <c r="AB124" s="87"/>
      <c r="AC124" s="87"/>
      <c r="AD124" s="87"/>
      <c r="AE124" s="87"/>
      <c r="AF124" s="90"/>
      <c r="AG124" s="90"/>
      <c r="AH124" s="90"/>
      <c r="AI124" s="90"/>
      <c r="AJ124" s="90"/>
      <c r="AK124" s="90"/>
      <c r="AL124" s="90"/>
      <c r="AM124" s="90"/>
      <c r="AN124" s="90"/>
      <c r="AO124" s="90"/>
      <c r="AP124" s="90"/>
    </row>
    <row r="125">
      <c r="D125" s="1"/>
      <c r="F125" s="97"/>
      <c r="H125" s="98"/>
      <c r="I125" s="61"/>
      <c r="J125" s="25" t="str">
        <f t="array" ref="J125">iferror(index('Kovats n-alkanes'!G$7:G$31,match(H125,'Kovats n-alkanes'!H$7:H$31,1)),"")</f>
        <v/>
      </c>
      <c r="K125" s="25" t="str">
        <f t="shared" si="5"/>
        <v/>
      </c>
      <c r="L125" s="50" t="str">
        <f>iferror(100*(J125+(H125-vlookup(J125,'Kovats n-alkanes'!G$7:H$31,2,TRUE))/(vlookup(K125,'Kovats n-alkanes'!G$7:H$31,2,TRUE)-vlookup(J125,'Kovats n-alkanes'!G$7:H$31,2,TRUE))),H125)</f>
        <v/>
      </c>
      <c r="M125" s="25" t="str">
        <f t="array" ref="M125">iferror(index('Kovats n-alkanes'!B$7:B$31,match(I125,'Kovats n-alkanes'!C$7:C$31,1)),"")</f>
        <v/>
      </c>
      <c r="N125" s="25" t="str">
        <f t="shared" si="6"/>
        <v/>
      </c>
      <c r="O125" s="25" t="str">
        <f>iferror(100*(M125+(I125-vlookup(M125,'Kovats n-alkanes'!B$7:C$31,2,TRUE))/(vlookup(N125,'Kovats n-alkanes'!B$7:C$31,2,TRUE)-vlookup(M125,'Kovats n-alkanes'!B$7:C$31,2,TRUE))),"")</f>
        <v/>
      </c>
      <c r="R125" s="87"/>
      <c r="S125" s="87"/>
      <c r="T125" s="90"/>
      <c r="U125" s="90"/>
      <c r="V125" s="87"/>
      <c r="W125" s="87"/>
      <c r="X125" s="87"/>
      <c r="Y125" s="87"/>
      <c r="Z125" s="87"/>
      <c r="AA125" s="87"/>
      <c r="AB125" s="87"/>
      <c r="AC125" s="87"/>
      <c r="AD125" s="87"/>
      <c r="AE125" s="87"/>
      <c r="AF125" s="90"/>
      <c r="AG125" s="90"/>
      <c r="AH125" s="90"/>
      <c r="AI125" s="90"/>
      <c r="AJ125" s="90"/>
      <c r="AK125" s="90"/>
      <c r="AL125" s="90"/>
      <c r="AM125" s="90"/>
      <c r="AN125" s="90"/>
      <c r="AO125" s="90"/>
      <c r="AP125" s="90"/>
    </row>
    <row r="126">
      <c r="D126" s="1"/>
      <c r="F126" s="97"/>
      <c r="H126" s="98"/>
      <c r="I126" s="61"/>
      <c r="J126" s="25" t="str">
        <f t="array" ref="J126">iferror(index('Kovats n-alkanes'!G$7:G$31,match(H126,'Kovats n-alkanes'!H$7:H$31,1)),"")</f>
        <v/>
      </c>
      <c r="K126" s="25" t="str">
        <f t="shared" si="5"/>
        <v/>
      </c>
      <c r="L126" s="50" t="str">
        <f>iferror(100*(J126+(H126-vlookup(J126,'Kovats n-alkanes'!G$7:H$31,2,TRUE))/(vlookup(K126,'Kovats n-alkanes'!G$7:H$31,2,TRUE)-vlookup(J126,'Kovats n-alkanes'!G$7:H$31,2,TRUE))),H126)</f>
        <v/>
      </c>
      <c r="M126" s="25" t="str">
        <f t="array" ref="M126">iferror(index('Kovats n-alkanes'!B$7:B$31,match(I126,'Kovats n-alkanes'!C$7:C$31,1)),"")</f>
        <v/>
      </c>
      <c r="N126" s="25" t="str">
        <f t="shared" si="6"/>
        <v/>
      </c>
      <c r="O126" s="25" t="str">
        <f>iferror(100*(M126+(I126-vlookup(M126,'Kovats n-alkanes'!B$7:C$31,2,TRUE))/(vlookup(N126,'Kovats n-alkanes'!B$7:C$31,2,TRUE)-vlookup(M126,'Kovats n-alkanes'!B$7:C$31,2,TRUE))),"")</f>
        <v/>
      </c>
      <c r="R126" s="87"/>
      <c r="S126" s="87"/>
      <c r="T126" s="90"/>
      <c r="U126" s="90"/>
      <c r="V126" s="87"/>
      <c r="W126" s="87"/>
      <c r="X126" s="87"/>
      <c r="Y126" s="87"/>
      <c r="Z126" s="87"/>
      <c r="AA126" s="87"/>
      <c r="AB126" s="87"/>
      <c r="AC126" s="87"/>
      <c r="AD126" s="87"/>
      <c r="AE126" s="87"/>
      <c r="AF126" s="90"/>
      <c r="AG126" s="90"/>
      <c r="AH126" s="90"/>
      <c r="AI126" s="90"/>
      <c r="AJ126" s="90"/>
      <c r="AK126" s="90"/>
      <c r="AL126" s="90"/>
      <c r="AM126" s="90"/>
      <c r="AN126" s="90"/>
      <c r="AO126" s="90"/>
      <c r="AP126" s="90"/>
    </row>
    <row r="127">
      <c r="D127" s="1"/>
      <c r="F127" s="97"/>
      <c r="H127" s="98"/>
      <c r="I127" s="61"/>
      <c r="J127" s="25" t="str">
        <f t="array" ref="J127">iferror(index('Kovats n-alkanes'!G$7:G$31,match(H127,'Kovats n-alkanes'!H$7:H$31,1)),"")</f>
        <v/>
      </c>
      <c r="K127" s="25" t="str">
        <f t="shared" si="5"/>
        <v/>
      </c>
      <c r="L127" s="50" t="str">
        <f>iferror(100*(J127+(H127-vlookup(J127,'Kovats n-alkanes'!G$7:H$31,2,TRUE))/(vlookup(K127,'Kovats n-alkanes'!G$7:H$31,2,TRUE)-vlookup(J127,'Kovats n-alkanes'!G$7:H$31,2,TRUE))),H127)</f>
        <v/>
      </c>
      <c r="M127" s="25" t="str">
        <f t="array" ref="M127">iferror(index('Kovats n-alkanes'!B$7:B$31,match(I127,'Kovats n-alkanes'!C$7:C$31,1)),"")</f>
        <v/>
      </c>
      <c r="N127" s="25" t="str">
        <f t="shared" si="6"/>
        <v/>
      </c>
      <c r="O127" s="25" t="str">
        <f>iferror(100*(M127+(I127-vlookup(M127,'Kovats n-alkanes'!B$7:C$31,2,TRUE))/(vlookup(N127,'Kovats n-alkanes'!B$7:C$31,2,TRUE)-vlookup(M127,'Kovats n-alkanes'!B$7:C$31,2,TRUE))),"")</f>
        <v/>
      </c>
      <c r="R127" s="87"/>
      <c r="S127" s="87"/>
      <c r="T127" s="90"/>
      <c r="U127" s="90"/>
      <c r="V127" s="87"/>
      <c r="W127" s="87"/>
      <c r="X127" s="87"/>
      <c r="Y127" s="87"/>
      <c r="Z127" s="87"/>
      <c r="AA127" s="87"/>
      <c r="AB127" s="87"/>
      <c r="AC127" s="87"/>
      <c r="AD127" s="87"/>
      <c r="AE127" s="87"/>
      <c r="AF127" s="90"/>
      <c r="AG127" s="90"/>
      <c r="AH127" s="90"/>
      <c r="AI127" s="90"/>
      <c r="AJ127" s="90"/>
      <c r="AK127" s="90"/>
      <c r="AL127" s="90"/>
      <c r="AM127" s="90"/>
      <c r="AN127" s="90"/>
      <c r="AO127" s="90"/>
      <c r="AP127" s="90"/>
    </row>
    <row r="128">
      <c r="D128" s="1"/>
      <c r="F128" s="97"/>
      <c r="H128" s="98"/>
      <c r="I128" s="61"/>
      <c r="J128" s="25" t="str">
        <f t="array" ref="J128">iferror(index('Kovats n-alkanes'!G$7:G$31,match(H128,'Kovats n-alkanes'!H$7:H$31,1)),"")</f>
        <v/>
      </c>
      <c r="K128" s="25" t="str">
        <f t="shared" si="5"/>
        <v/>
      </c>
      <c r="L128" s="50" t="str">
        <f>iferror(100*(J128+(H128-vlookup(J128,'Kovats n-alkanes'!G$7:H$31,2,TRUE))/(vlookup(K128,'Kovats n-alkanes'!G$7:H$31,2,TRUE)-vlookup(J128,'Kovats n-alkanes'!G$7:H$31,2,TRUE))),H128)</f>
        <v/>
      </c>
      <c r="M128" s="25" t="str">
        <f t="array" ref="M128">iferror(index('Kovats n-alkanes'!B$7:B$31,match(I128,'Kovats n-alkanes'!C$7:C$31,1)),"")</f>
        <v/>
      </c>
      <c r="N128" s="25" t="str">
        <f t="shared" si="6"/>
        <v/>
      </c>
      <c r="O128" s="25" t="str">
        <f>iferror(100*(M128+(I128-vlookup(M128,'Kovats n-alkanes'!B$7:C$31,2,TRUE))/(vlookup(N128,'Kovats n-alkanes'!B$7:C$31,2,TRUE)-vlookup(M128,'Kovats n-alkanes'!B$7:C$31,2,TRUE))),"")</f>
        <v/>
      </c>
      <c r="R128" s="87"/>
      <c r="S128" s="87"/>
      <c r="T128" s="90"/>
      <c r="U128" s="90"/>
      <c r="V128" s="87"/>
      <c r="W128" s="87"/>
      <c r="X128" s="87"/>
      <c r="Y128" s="87"/>
      <c r="Z128" s="87"/>
      <c r="AA128" s="87"/>
      <c r="AB128" s="87"/>
      <c r="AC128" s="87"/>
      <c r="AD128" s="87"/>
      <c r="AE128" s="87"/>
      <c r="AF128" s="90"/>
      <c r="AG128" s="90"/>
      <c r="AH128" s="90"/>
      <c r="AI128" s="90"/>
      <c r="AJ128" s="90"/>
      <c r="AK128" s="90"/>
      <c r="AL128" s="90"/>
      <c r="AM128" s="90"/>
      <c r="AN128" s="90"/>
      <c r="AO128" s="90"/>
      <c r="AP128" s="90"/>
    </row>
    <row r="129">
      <c r="D129" s="1"/>
      <c r="F129" s="97"/>
      <c r="H129" s="98"/>
      <c r="I129" s="61"/>
      <c r="J129" s="25" t="str">
        <f t="array" ref="J129">iferror(index('Kovats n-alkanes'!G$7:G$31,match(H129,'Kovats n-alkanes'!H$7:H$31,1)),"")</f>
        <v/>
      </c>
      <c r="K129" s="25" t="str">
        <f t="shared" si="5"/>
        <v/>
      </c>
      <c r="L129" s="50" t="str">
        <f>iferror(100*(J129+(H129-vlookup(J129,'Kovats n-alkanes'!G$7:H$31,2,TRUE))/(vlookup(K129,'Kovats n-alkanes'!G$7:H$31,2,TRUE)-vlookup(J129,'Kovats n-alkanes'!G$7:H$31,2,TRUE))),H129)</f>
        <v/>
      </c>
      <c r="M129" s="25" t="str">
        <f t="array" ref="M129">iferror(index('Kovats n-alkanes'!B$7:B$31,match(I129,'Kovats n-alkanes'!C$7:C$31,1)),"")</f>
        <v/>
      </c>
      <c r="N129" s="25" t="str">
        <f t="shared" si="6"/>
        <v/>
      </c>
      <c r="O129" s="25" t="str">
        <f>iferror(100*(M129+(I129-vlookup(M129,'Kovats n-alkanes'!B$7:C$31,2,TRUE))/(vlookup(N129,'Kovats n-alkanes'!B$7:C$31,2,TRUE)-vlookup(M129,'Kovats n-alkanes'!B$7:C$31,2,TRUE))),"")</f>
        <v/>
      </c>
      <c r="R129" s="87"/>
      <c r="S129" s="87"/>
      <c r="T129" s="90"/>
      <c r="U129" s="90"/>
      <c r="V129" s="87"/>
      <c r="W129" s="87"/>
      <c r="X129" s="87"/>
      <c r="Y129" s="87"/>
      <c r="Z129" s="87"/>
      <c r="AA129" s="87"/>
      <c r="AB129" s="87"/>
      <c r="AC129" s="87"/>
      <c r="AD129" s="87"/>
      <c r="AE129" s="87"/>
      <c r="AF129" s="90"/>
      <c r="AG129" s="90"/>
      <c r="AH129" s="90"/>
      <c r="AI129" s="90"/>
      <c r="AJ129" s="90"/>
      <c r="AK129" s="90"/>
      <c r="AL129" s="90"/>
      <c r="AM129" s="90"/>
      <c r="AN129" s="90"/>
      <c r="AO129" s="90"/>
      <c r="AP129" s="90"/>
    </row>
    <row r="130">
      <c r="D130" s="1"/>
      <c r="F130" s="97"/>
      <c r="H130" s="98"/>
      <c r="I130" s="61"/>
      <c r="J130" s="25" t="str">
        <f t="array" ref="J130">iferror(index('Kovats n-alkanes'!G$7:G$31,match(H130,'Kovats n-alkanes'!H$7:H$31,1)),"")</f>
        <v/>
      </c>
      <c r="K130" s="25" t="str">
        <f t="shared" si="5"/>
        <v/>
      </c>
      <c r="L130" s="50" t="str">
        <f>iferror(100*(J130+(H130-vlookup(J130,'Kovats n-alkanes'!G$7:H$31,2,TRUE))/(vlookup(K130,'Kovats n-alkanes'!G$7:H$31,2,TRUE)-vlookup(J130,'Kovats n-alkanes'!G$7:H$31,2,TRUE))),H130)</f>
        <v/>
      </c>
      <c r="M130" s="25" t="str">
        <f t="array" ref="M130">iferror(index('Kovats n-alkanes'!B$7:B$31,match(I130,'Kovats n-alkanes'!C$7:C$31,1)),"")</f>
        <v/>
      </c>
      <c r="N130" s="25" t="str">
        <f t="shared" si="6"/>
        <v/>
      </c>
      <c r="O130" s="25" t="str">
        <f>iferror(100*(M130+(I130-vlookup(M130,'Kovats n-alkanes'!B$7:C$31,2,TRUE))/(vlookup(N130,'Kovats n-alkanes'!B$7:C$31,2,TRUE)-vlookup(M130,'Kovats n-alkanes'!B$7:C$31,2,TRUE))),"")</f>
        <v/>
      </c>
      <c r="R130" s="87"/>
      <c r="S130" s="87"/>
      <c r="T130" s="90"/>
      <c r="U130" s="90"/>
      <c r="V130" s="87"/>
      <c r="W130" s="87"/>
      <c r="X130" s="87"/>
      <c r="Y130" s="87"/>
      <c r="Z130" s="87"/>
      <c r="AA130" s="87"/>
      <c r="AB130" s="87"/>
      <c r="AC130" s="87"/>
      <c r="AD130" s="87"/>
      <c r="AE130" s="87"/>
      <c r="AF130" s="90"/>
      <c r="AG130" s="90"/>
      <c r="AH130" s="90"/>
      <c r="AI130" s="90"/>
      <c r="AJ130" s="90"/>
      <c r="AK130" s="90"/>
      <c r="AL130" s="90"/>
      <c r="AM130" s="90"/>
      <c r="AN130" s="90"/>
      <c r="AO130" s="90"/>
      <c r="AP130" s="90"/>
    </row>
    <row r="131">
      <c r="D131" s="1"/>
      <c r="F131" s="97"/>
      <c r="H131" s="98"/>
      <c r="I131" s="61"/>
      <c r="J131" s="25" t="str">
        <f t="array" ref="J131">iferror(index('Kovats n-alkanes'!G$7:G$31,match(H131,'Kovats n-alkanes'!H$7:H$31,1)),"")</f>
        <v/>
      </c>
      <c r="K131" s="25" t="str">
        <f t="shared" si="5"/>
        <v/>
      </c>
      <c r="L131" s="50" t="str">
        <f>iferror(100*(J131+(H131-vlookup(J131,'Kovats n-alkanes'!G$7:H$31,2,TRUE))/(vlookup(K131,'Kovats n-alkanes'!G$7:H$31,2,TRUE)-vlookup(J131,'Kovats n-alkanes'!G$7:H$31,2,TRUE))),H131)</f>
        <v/>
      </c>
      <c r="M131" s="25" t="str">
        <f t="array" ref="M131">iferror(index('Kovats n-alkanes'!B$7:B$31,match(I131,'Kovats n-alkanes'!C$7:C$31,1)),"")</f>
        <v/>
      </c>
      <c r="N131" s="25" t="str">
        <f t="shared" si="6"/>
        <v/>
      </c>
      <c r="O131" s="25" t="str">
        <f>iferror(100*(M131+(I131-vlookup(M131,'Kovats n-alkanes'!B$7:C$31,2,TRUE))/(vlookup(N131,'Kovats n-alkanes'!B$7:C$31,2,TRUE)-vlookup(M131,'Kovats n-alkanes'!B$7:C$31,2,TRUE))),"")</f>
        <v/>
      </c>
      <c r="R131" s="87"/>
      <c r="S131" s="87"/>
      <c r="T131" s="90"/>
      <c r="U131" s="90"/>
      <c r="V131" s="87"/>
      <c r="W131" s="87"/>
      <c r="X131" s="87"/>
      <c r="Y131" s="87"/>
      <c r="Z131" s="87"/>
      <c r="AA131" s="87"/>
      <c r="AB131" s="87"/>
      <c r="AC131" s="87"/>
      <c r="AD131" s="87"/>
      <c r="AE131" s="87"/>
      <c r="AF131" s="90"/>
      <c r="AG131" s="90"/>
      <c r="AH131" s="90"/>
      <c r="AI131" s="90"/>
      <c r="AJ131" s="90"/>
      <c r="AK131" s="90"/>
      <c r="AL131" s="90"/>
      <c r="AM131" s="90"/>
      <c r="AN131" s="90"/>
      <c r="AO131" s="90"/>
      <c r="AP131" s="90"/>
    </row>
    <row r="132">
      <c r="D132" s="1"/>
      <c r="F132" s="97"/>
      <c r="H132" s="98"/>
      <c r="I132" s="61"/>
      <c r="J132" s="25" t="str">
        <f t="array" ref="J132">iferror(index('Kovats n-alkanes'!G$7:G$31,match(H132,'Kovats n-alkanes'!H$7:H$31,1)),"")</f>
        <v/>
      </c>
      <c r="K132" s="25" t="str">
        <f t="shared" si="5"/>
        <v/>
      </c>
      <c r="L132" s="50" t="str">
        <f>iferror(100*(J132+(H132-vlookup(J132,'Kovats n-alkanes'!G$7:H$31,2,TRUE))/(vlookup(K132,'Kovats n-alkanes'!G$7:H$31,2,TRUE)-vlookup(J132,'Kovats n-alkanes'!G$7:H$31,2,TRUE))),H132)</f>
        <v/>
      </c>
      <c r="M132" s="25" t="str">
        <f t="array" ref="M132">iferror(index('Kovats n-alkanes'!B$7:B$31,match(I132,'Kovats n-alkanes'!C$7:C$31,1)),"")</f>
        <v/>
      </c>
      <c r="N132" s="25" t="str">
        <f t="shared" si="6"/>
        <v/>
      </c>
      <c r="O132" s="25" t="str">
        <f>iferror(100*(M132+(I132-vlookup(M132,'Kovats n-alkanes'!B$7:C$31,2,TRUE))/(vlookup(N132,'Kovats n-alkanes'!B$7:C$31,2,TRUE)-vlookup(M132,'Kovats n-alkanes'!B$7:C$31,2,TRUE))),"")</f>
        <v/>
      </c>
      <c r="R132" s="87"/>
      <c r="S132" s="87"/>
      <c r="T132" s="90"/>
      <c r="U132" s="90"/>
      <c r="V132" s="87"/>
      <c r="W132" s="87"/>
      <c r="X132" s="87"/>
      <c r="Y132" s="87"/>
      <c r="Z132" s="87"/>
      <c r="AA132" s="87"/>
      <c r="AB132" s="87"/>
      <c r="AC132" s="87"/>
      <c r="AD132" s="87"/>
      <c r="AE132" s="87"/>
      <c r="AF132" s="90"/>
      <c r="AG132" s="90"/>
      <c r="AH132" s="90"/>
      <c r="AI132" s="90"/>
      <c r="AJ132" s="90"/>
      <c r="AK132" s="90"/>
      <c r="AL132" s="90"/>
      <c r="AM132" s="90"/>
      <c r="AN132" s="90"/>
      <c r="AO132" s="90"/>
      <c r="AP132" s="90"/>
    </row>
    <row r="133">
      <c r="D133" s="1"/>
      <c r="F133" s="97"/>
      <c r="H133" s="98"/>
      <c r="I133" s="61"/>
      <c r="J133" s="25" t="str">
        <f t="array" ref="J133">iferror(index('Kovats n-alkanes'!G$7:G$31,match(H133,'Kovats n-alkanes'!H$7:H$31,1)),"")</f>
        <v/>
      </c>
      <c r="K133" s="25" t="str">
        <f t="shared" si="5"/>
        <v/>
      </c>
      <c r="L133" s="50" t="str">
        <f>iferror(100*(J133+(H133-vlookup(J133,'Kovats n-alkanes'!G$7:H$31,2,TRUE))/(vlookup(K133,'Kovats n-alkanes'!G$7:H$31,2,TRUE)-vlookup(J133,'Kovats n-alkanes'!G$7:H$31,2,TRUE))),H133)</f>
        <v/>
      </c>
      <c r="M133" s="25" t="str">
        <f t="array" ref="M133">iferror(index('Kovats n-alkanes'!B$7:B$31,match(I133,'Kovats n-alkanes'!C$7:C$31,1)),"")</f>
        <v/>
      </c>
      <c r="N133" s="25" t="str">
        <f t="shared" si="6"/>
        <v/>
      </c>
      <c r="O133" s="25" t="str">
        <f>iferror(100*(M133+(I133-vlookup(M133,'Kovats n-alkanes'!B$7:C$31,2,TRUE))/(vlookup(N133,'Kovats n-alkanes'!B$7:C$31,2,TRUE)-vlookup(M133,'Kovats n-alkanes'!B$7:C$31,2,TRUE))),"")</f>
        <v/>
      </c>
      <c r="R133" s="87"/>
      <c r="S133" s="87"/>
      <c r="T133" s="90"/>
      <c r="U133" s="90"/>
      <c r="V133" s="87"/>
      <c r="W133" s="87"/>
      <c r="X133" s="87"/>
      <c r="Y133" s="87"/>
      <c r="Z133" s="87"/>
      <c r="AA133" s="87"/>
      <c r="AB133" s="87"/>
      <c r="AC133" s="87"/>
      <c r="AD133" s="87"/>
      <c r="AE133" s="87"/>
      <c r="AF133" s="90"/>
      <c r="AG133" s="90"/>
      <c r="AH133" s="90"/>
      <c r="AI133" s="90"/>
      <c r="AJ133" s="90"/>
      <c r="AK133" s="90"/>
      <c r="AL133" s="90"/>
      <c r="AM133" s="90"/>
      <c r="AN133" s="90"/>
      <c r="AO133" s="90"/>
      <c r="AP133" s="90"/>
    </row>
    <row r="134">
      <c r="D134" s="1"/>
      <c r="F134" s="97"/>
      <c r="H134" s="98"/>
      <c r="I134" s="61"/>
      <c r="J134" s="25" t="str">
        <f t="array" ref="J134">iferror(index('Kovats n-alkanes'!G$7:G$31,match(H134,'Kovats n-alkanes'!H$7:H$31,1)),"")</f>
        <v/>
      </c>
      <c r="K134" s="25" t="str">
        <f t="shared" si="5"/>
        <v/>
      </c>
      <c r="L134" s="50" t="str">
        <f>iferror(100*(J134+(H134-vlookup(J134,'Kovats n-alkanes'!G$7:H$31,2,TRUE))/(vlookup(K134,'Kovats n-alkanes'!G$7:H$31,2,TRUE)-vlookup(J134,'Kovats n-alkanes'!G$7:H$31,2,TRUE))),H134)</f>
        <v/>
      </c>
      <c r="M134" s="25" t="str">
        <f t="array" ref="M134">iferror(index('Kovats n-alkanes'!B$7:B$31,match(I134,'Kovats n-alkanes'!C$7:C$31,1)),"")</f>
        <v/>
      </c>
      <c r="N134" s="25" t="str">
        <f t="shared" si="6"/>
        <v/>
      </c>
      <c r="O134" s="25" t="str">
        <f>iferror(100*(M134+(I134-vlookup(M134,'Kovats n-alkanes'!B$7:C$31,2,TRUE))/(vlookup(N134,'Kovats n-alkanes'!B$7:C$31,2,TRUE)-vlookup(M134,'Kovats n-alkanes'!B$7:C$31,2,TRUE))),"")</f>
        <v/>
      </c>
      <c r="R134" s="87"/>
      <c r="S134" s="87"/>
      <c r="T134" s="90"/>
      <c r="U134" s="90"/>
      <c r="V134" s="87"/>
      <c r="W134" s="87"/>
      <c r="X134" s="87"/>
      <c r="Y134" s="87"/>
      <c r="Z134" s="87"/>
      <c r="AA134" s="87"/>
      <c r="AB134" s="87"/>
      <c r="AC134" s="87"/>
      <c r="AD134" s="87"/>
      <c r="AE134" s="87"/>
      <c r="AF134" s="90"/>
      <c r="AG134" s="90"/>
      <c r="AH134" s="90"/>
      <c r="AI134" s="90"/>
      <c r="AJ134" s="90"/>
      <c r="AK134" s="90"/>
      <c r="AL134" s="90"/>
      <c r="AM134" s="90"/>
      <c r="AN134" s="90"/>
      <c r="AO134" s="90"/>
      <c r="AP134" s="90"/>
    </row>
    <row r="135">
      <c r="D135" s="1"/>
      <c r="F135" s="97"/>
      <c r="H135" s="98"/>
      <c r="I135" s="61"/>
      <c r="J135" s="25" t="str">
        <f t="array" ref="J135">iferror(index('Kovats n-alkanes'!G$7:G$31,match(H135,'Kovats n-alkanes'!H$7:H$31,1)),"")</f>
        <v/>
      </c>
      <c r="K135" s="25" t="str">
        <f t="shared" si="5"/>
        <v/>
      </c>
      <c r="L135" s="50" t="str">
        <f>iferror(100*(J135+(H135-vlookup(J135,'Kovats n-alkanes'!G$7:H$31,2,TRUE))/(vlookup(K135,'Kovats n-alkanes'!G$7:H$31,2,TRUE)-vlookup(J135,'Kovats n-alkanes'!G$7:H$31,2,TRUE))),H135)</f>
        <v/>
      </c>
      <c r="M135" s="25" t="str">
        <f t="array" ref="M135">iferror(index('Kovats n-alkanes'!B$7:B$31,match(I135,'Kovats n-alkanes'!C$7:C$31,1)),"")</f>
        <v/>
      </c>
      <c r="N135" s="25" t="str">
        <f t="shared" si="6"/>
        <v/>
      </c>
      <c r="O135" s="25" t="str">
        <f>iferror(100*(M135+(I135-vlookup(M135,'Kovats n-alkanes'!B$7:C$31,2,TRUE))/(vlookup(N135,'Kovats n-alkanes'!B$7:C$31,2,TRUE)-vlookup(M135,'Kovats n-alkanes'!B$7:C$31,2,TRUE))),"")</f>
        <v/>
      </c>
      <c r="R135" s="87"/>
      <c r="S135" s="87"/>
      <c r="T135" s="90"/>
      <c r="U135" s="90"/>
      <c r="V135" s="87"/>
      <c r="W135" s="87"/>
      <c r="X135" s="87"/>
      <c r="Y135" s="87"/>
      <c r="Z135" s="87"/>
      <c r="AA135" s="87"/>
      <c r="AB135" s="87"/>
      <c r="AC135" s="87"/>
      <c r="AD135" s="87"/>
      <c r="AE135" s="87"/>
      <c r="AF135" s="90"/>
      <c r="AG135" s="90"/>
      <c r="AH135" s="90"/>
      <c r="AI135" s="90"/>
      <c r="AJ135" s="90"/>
      <c r="AK135" s="90"/>
      <c r="AL135" s="90"/>
      <c r="AM135" s="90"/>
      <c r="AN135" s="90"/>
      <c r="AO135" s="90"/>
      <c r="AP135" s="90"/>
    </row>
    <row r="136">
      <c r="D136" s="1"/>
      <c r="F136" s="97"/>
      <c r="H136" s="98"/>
      <c r="I136" s="61"/>
      <c r="J136" s="25" t="str">
        <f t="array" ref="J136">iferror(index('Kovats n-alkanes'!G$7:G$31,match(H136,'Kovats n-alkanes'!H$7:H$31,1)),"")</f>
        <v/>
      </c>
      <c r="K136" s="25" t="str">
        <f t="shared" si="5"/>
        <v/>
      </c>
      <c r="L136" s="50" t="str">
        <f>iferror(100*(J136+(H136-vlookup(J136,'Kovats n-alkanes'!G$7:H$31,2,TRUE))/(vlookup(K136,'Kovats n-alkanes'!G$7:H$31,2,TRUE)-vlookup(J136,'Kovats n-alkanes'!G$7:H$31,2,TRUE))),H136)</f>
        <v/>
      </c>
      <c r="M136" s="25" t="str">
        <f t="array" ref="M136">iferror(index('Kovats n-alkanes'!B$7:B$31,match(I136,'Kovats n-alkanes'!C$7:C$31,1)),"")</f>
        <v/>
      </c>
      <c r="N136" s="25" t="str">
        <f t="shared" si="6"/>
        <v/>
      </c>
      <c r="O136" s="25" t="str">
        <f>iferror(100*(M136+(I136-vlookup(M136,'Kovats n-alkanes'!B$7:C$31,2,TRUE))/(vlookup(N136,'Kovats n-alkanes'!B$7:C$31,2,TRUE)-vlookup(M136,'Kovats n-alkanes'!B$7:C$31,2,TRUE))),"")</f>
        <v/>
      </c>
      <c r="R136" s="87"/>
      <c r="S136" s="87"/>
      <c r="T136" s="90"/>
      <c r="U136" s="90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  <c r="AF136" s="90"/>
      <c r="AG136" s="90"/>
      <c r="AH136" s="90"/>
      <c r="AI136" s="90"/>
      <c r="AJ136" s="90"/>
      <c r="AK136" s="90"/>
      <c r="AL136" s="90"/>
      <c r="AM136" s="90"/>
      <c r="AN136" s="90"/>
      <c r="AO136" s="90"/>
      <c r="AP136" s="90"/>
    </row>
    <row r="137">
      <c r="D137" s="1"/>
      <c r="F137" s="97"/>
      <c r="H137" s="98"/>
      <c r="I137" s="61"/>
      <c r="J137" s="25" t="str">
        <f t="array" ref="J137">iferror(index('Kovats n-alkanes'!G$7:G$31,match(H137,'Kovats n-alkanes'!H$7:H$31,1)),"")</f>
        <v/>
      </c>
      <c r="K137" s="25" t="str">
        <f t="shared" si="5"/>
        <v/>
      </c>
      <c r="L137" s="50" t="str">
        <f>iferror(100*(J137+(H137-vlookup(J137,'Kovats n-alkanes'!G$7:H$31,2,TRUE))/(vlookup(K137,'Kovats n-alkanes'!G$7:H$31,2,TRUE)-vlookup(J137,'Kovats n-alkanes'!G$7:H$31,2,TRUE))),H137)</f>
        <v/>
      </c>
      <c r="M137" s="25" t="str">
        <f t="array" ref="M137">iferror(index('Kovats n-alkanes'!B$7:B$31,match(I137,'Kovats n-alkanes'!C$7:C$31,1)),"")</f>
        <v/>
      </c>
      <c r="N137" s="25" t="str">
        <f t="shared" si="6"/>
        <v/>
      </c>
      <c r="O137" s="25" t="str">
        <f>iferror(100*(M137+(I137-vlookup(M137,'Kovats n-alkanes'!B$7:C$31,2,TRUE))/(vlookup(N137,'Kovats n-alkanes'!B$7:C$31,2,TRUE)-vlookup(M137,'Kovats n-alkanes'!B$7:C$31,2,TRUE))),"")</f>
        <v/>
      </c>
      <c r="R137" s="87"/>
      <c r="S137" s="87"/>
      <c r="T137" s="90"/>
      <c r="U137" s="90"/>
      <c r="V137" s="87"/>
      <c r="W137" s="87"/>
      <c r="X137" s="87"/>
      <c r="Y137" s="87"/>
      <c r="Z137" s="87"/>
      <c r="AA137" s="87"/>
      <c r="AB137" s="87"/>
      <c r="AC137" s="87"/>
      <c r="AD137" s="87"/>
      <c r="AE137" s="87"/>
      <c r="AF137" s="90"/>
      <c r="AG137" s="90"/>
      <c r="AH137" s="90"/>
      <c r="AI137" s="90"/>
      <c r="AJ137" s="90"/>
      <c r="AK137" s="90"/>
      <c r="AL137" s="90"/>
      <c r="AM137" s="90"/>
      <c r="AN137" s="90"/>
      <c r="AO137" s="90"/>
      <c r="AP137" s="90"/>
    </row>
    <row r="138">
      <c r="D138" s="1"/>
      <c r="F138" s="97"/>
      <c r="H138" s="98"/>
      <c r="I138" s="61"/>
      <c r="J138" s="25" t="str">
        <f t="array" ref="J138">iferror(index('Kovats n-alkanes'!G$7:G$31,match(H138,'Kovats n-alkanes'!H$7:H$31,1)),"")</f>
        <v/>
      </c>
      <c r="K138" s="25" t="str">
        <f t="shared" si="5"/>
        <v/>
      </c>
      <c r="L138" s="50" t="str">
        <f>iferror(100*(J138+(H138-vlookup(J138,'Kovats n-alkanes'!G$7:H$31,2,TRUE))/(vlookup(K138,'Kovats n-alkanes'!G$7:H$31,2,TRUE)-vlookup(J138,'Kovats n-alkanes'!G$7:H$31,2,TRUE))),H138)</f>
        <v/>
      </c>
      <c r="M138" s="25" t="str">
        <f t="array" ref="M138">iferror(index('Kovats n-alkanes'!B$7:B$31,match(I138,'Kovats n-alkanes'!C$7:C$31,1)),"")</f>
        <v/>
      </c>
      <c r="N138" s="25" t="str">
        <f t="shared" si="6"/>
        <v/>
      </c>
      <c r="O138" s="25" t="str">
        <f>iferror(100*(M138+(I138-vlookup(M138,'Kovats n-alkanes'!B$7:C$31,2,TRUE))/(vlookup(N138,'Kovats n-alkanes'!B$7:C$31,2,TRUE)-vlookup(M138,'Kovats n-alkanes'!B$7:C$31,2,TRUE))),"")</f>
        <v/>
      </c>
      <c r="R138" s="87"/>
      <c r="S138" s="87"/>
      <c r="T138" s="90"/>
      <c r="U138" s="90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  <c r="AF138" s="90"/>
      <c r="AG138" s="90"/>
      <c r="AH138" s="90"/>
      <c r="AI138" s="90"/>
      <c r="AJ138" s="90"/>
      <c r="AK138" s="90"/>
      <c r="AL138" s="90"/>
      <c r="AM138" s="90"/>
      <c r="AN138" s="90"/>
      <c r="AO138" s="90"/>
      <c r="AP138" s="90"/>
    </row>
    <row r="139">
      <c r="D139" s="1"/>
      <c r="F139" s="97"/>
      <c r="H139" s="98"/>
      <c r="I139" s="61"/>
      <c r="J139" s="25" t="str">
        <f t="array" ref="J139">iferror(index('Kovats n-alkanes'!G$7:G$31,match(H139,'Kovats n-alkanes'!H$7:H$31,1)),"")</f>
        <v/>
      </c>
      <c r="K139" s="25" t="str">
        <f t="shared" si="5"/>
        <v/>
      </c>
      <c r="L139" s="50" t="str">
        <f>iferror(100*(J139+(H139-vlookup(J139,'Kovats n-alkanes'!G$7:H$31,2,TRUE))/(vlookup(K139,'Kovats n-alkanes'!G$7:H$31,2,TRUE)-vlookup(J139,'Kovats n-alkanes'!G$7:H$31,2,TRUE))),H139)</f>
        <v/>
      </c>
      <c r="M139" s="25" t="str">
        <f t="array" ref="M139">iferror(index('Kovats n-alkanes'!B$7:B$31,match(I139,'Kovats n-alkanes'!C$7:C$31,1)),"")</f>
        <v/>
      </c>
      <c r="N139" s="25" t="str">
        <f t="shared" si="6"/>
        <v/>
      </c>
      <c r="O139" s="25" t="str">
        <f>iferror(100*(M139+(I139-vlookup(M139,'Kovats n-alkanes'!B$7:C$31,2,TRUE))/(vlookup(N139,'Kovats n-alkanes'!B$7:C$31,2,TRUE)-vlookup(M139,'Kovats n-alkanes'!B$7:C$31,2,TRUE))),"")</f>
        <v/>
      </c>
      <c r="R139" s="87"/>
      <c r="S139" s="87"/>
      <c r="T139" s="90"/>
      <c r="U139" s="90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  <c r="AF139" s="90"/>
      <c r="AG139" s="90"/>
      <c r="AH139" s="90"/>
      <c r="AI139" s="90"/>
      <c r="AJ139" s="90"/>
      <c r="AK139" s="90"/>
      <c r="AL139" s="90"/>
      <c r="AM139" s="90"/>
      <c r="AN139" s="90"/>
      <c r="AO139" s="90"/>
      <c r="AP139" s="90"/>
    </row>
    <row r="140">
      <c r="D140" s="1"/>
      <c r="F140" s="97"/>
      <c r="H140" s="98"/>
      <c r="I140" s="61"/>
      <c r="J140" s="25" t="str">
        <f t="array" ref="J140">iferror(index('Kovats n-alkanes'!G$7:G$31,match(H140,'Kovats n-alkanes'!H$7:H$31,1)),"")</f>
        <v/>
      </c>
      <c r="K140" s="25" t="str">
        <f t="shared" si="5"/>
        <v/>
      </c>
      <c r="L140" s="50" t="str">
        <f>iferror(100*(J140+(H140-vlookup(J140,'Kovats n-alkanes'!G$7:H$31,2,TRUE))/(vlookup(K140,'Kovats n-alkanes'!G$7:H$31,2,TRUE)-vlookup(J140,'Kovats n-alkanes'!G$7:H$31,2,TRUE))),H140)</f>
        <v/>
      </c>
      <c r="M140" s="25" t="str">
        <f t="array" ref="M140">iferror(index('Kovats n-alkanes'!B$7:B$31,match(I140,'Kovats n-alkanes'!C$7:C$31,1)),"")</f>
        <v/>
      </c>
      <c r="N140" s="25" t="str">
        <f t="shared" si="6"/>
        <v/>
      </c>
      <c r="O140" s="25" t="str">
        <f>iferror(100*(M140+(I140-vlookup(M140,'Kovats n-alkanes'!B$7:C$31,2,TRUE))/(vlookup(N140,'Kovats n-alkanes'!B$7:C$31,2,TRUE)-vlookup(M140,'Kovats n-alkanes'!B$7:C$31,2,TRUE))),"")</f>
        <v/>
      </c>
      <c r="R140" s="87"/>
      <c r="S140" s="87"/>
      <c r="T140" s="90"/>
      <c r="U140" s="90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  <c r="AF140" s="90"/>
      <c r="AG140" s="90"/>
      <c r="AH140" s="90"/>
      <c r="AI140" s="90"/>
      <c r="AJ140" s="90"/>
      <c r="AK140" s="90"/>
      <c r="AL140" s="90"/>
      <c r="AM140" s="90"/>
      <c r="AN140" s="90"/>
      <c r="AO140" s="90"/>
      <c r="AP140" s="90"/>
    </row>
    <row r="141">
      <c r="D141" s="1"/>
      <c r="F141" s="97"/>
      <c r="H141" s="98"/>
      <c r="I141" s="61"/>
      <c r="J141" s="25" t="str">
        <f t="array" ref="J141">iferror(index('Kovats n-alkanes'!G$7:G$31,match(H141,'Kovats n-alkanes'!H$7:H$31,1)),"")</f>
        <v/>
      </c>
      <c r="K141" s="25" t="str">
        <f t="shared" si="5"/>
        <v/>
      </c>
      <c r="L141" s="50" t="str">
        <f>iferror(100*(J141+(H141-vlookup(J141,'Kovats n-alkanes'!G$7:H$31,2,TRUE))/(vlookup(K141,'Kovats n-alkanes'!G$7:H$31,2,TRUE)-vlookup(J141,'Kovats n-alkanes'!G$7:H$31,2,TRUE))),H141)</f>
        <v/>
      </c>
      <c r="M141" s="25" t="str">
        <f t="array" ref="M141">iferror(index('Kovats n-alkanes'!B$7:B$31,match(I141,'Kovats n-alkanes'!C$7:C$31,1)),"")</f>
        <v/>
      </c>
      <c r="N141" s="25" t="str">
        <f t="shared" si="6"/>
        <v/>
      </c>
      <c r="O141" s="25" t="str">
        <f>iferror(100*(M141+(I141-vlookup(M141,'Kovats n-alkanes'!B$7:C$31,2,TRUE))/(vlookup(N141,'Kovats n-alkanes'!B$7:C$31,2,TRUE)-vlookup(M141,'Kovats n-alkanes'!B$7:C$31,2,TRUE))),"")</f>
        <v/>
      </c>
      <c r="R141" s="87"/>
      <c r="S141" s="87"/>
      <c r="T141" s="90"/>
      <c r="U141" s="90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  <c r="AF141" s="90"/>
      <c r="AG141" s="90"/>
      <c r="AH141" s="90"/>
      <c r="AI141" s="90"/>
      <c r="AJ141" s="90"/>
      <c r="AK141" s="90"/>
      <c r="AL141" s="90"/>
      <c r="AM141" s="90"/>
      <c r="AN141" s="90"/>
      <c r="AO141" s="90"/>
      <c r="AP141" s="90"/>
    </row>
    <row r="142">
      <c r="D142" s="1"/>
      <c r="F142" s="97"/>
      <c r="H142" s="98"/>
      <c r="I142" s="61"/>
      <c r="J142" s="25" t="str">
        <f t="array" ref="J142">iferror(index('Kovats n-alkanes'!G$7:G$31,match(H142,'Kovats n-alkanes'!H$7:H$31,1)),"")</f>
        <v/>
      </c>
      <c r="K142" s="25" t="str">
        <f t="shared" si="5"/>
        <v/>
      </c>
      <c r="L142" s="50" t="str">
        <f>iferror(100*(J142+(H142-vlookup(J142,'Kovats n-alkanes'!G$7:H$31,2,TRUE))/(vlookup(K142,'Kovats n-alkanes'!G$7:H$31,2,TRUE)-vlookup(J142,'Kovats n-alkanes'!G$7:H$31,2,TRUE))),H142)</f>
        <v/>
      </c>
      <c r="M142" s="25" t="str">
        <f t="array" ref="M142">iferror(index('Kovats n-alkanes'!B$7:B$31,match(I142,'Kovats n-alkanes'!C$7:C$31,1)),"")</f>
        <v/>
      </c>
      <c r="N142" s="25" t="str">
        <f t="shared" si="6"/>
        <v/>
      </c>
      <c r="O142" s="25" t="str">
        <f>iferror(100*(M142+(I142-vlookup(M142,'Kovats n-alkanes'!B$7:C$31,2,TRUE))/(vlookup(N142,'Kovats n-alkanes'!B$7:C$31,2,TRUE)-vlookup(M142,'Kovats n-alkanes'!B$7:C$31,2,TRUE))),"")</f>
        <v/>
      </c>
      <c r="R142" s="87"/>
      <c r="S142" s="87"/>
      <c r="T142" s="90"/>
      <c r="U142" s="90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  <c r="AF142" s="90"/>
      <c r="AG142" s="90"/>
      <c r="AH142" s="90"/>
      <c r="AI142" s="90"/>
      <c r="AJ142" s="90"/>
      <c r="AK142" s="90"/>
      <c r="AL142" s="90"/>
      <c r="AM142" s="90"/>
      <c r="AN142" s="90"/>
      <c r="AO142" s="90"/>
      <c r="AP142" s="90"/>
    </row>
    <row r="143">
      <c r="D143" s="1"/>
      <c r="F143" s="97"/>
      <c r="H143" s="98"/>
      <c r="I143" s="61"/>
      <c r="J143" s="25" t="str">
        <f t="array" ref="J143">iferror(index('Kovats n-alkanes'!G$7:G$31,match(H143,'Kovats n-alkanes'!H$7:H$31,1)),"")</f>
        <v/>
      </c>
      <c r="K143" s="25" t="str">
        <f t="shared" si="5"/>
        <v/>
      </c>
      <c r="L143" s="50" t="str">
        <f>iferror(100*(J143+(H143-vlookup(J143,'Kovats n-alkanes'!G$7:H$31,2,TRUE))/(vlookup(K143,'Kovats n-alkanes'!G$7:H$31,2,TRUE)-vlookup(J143,'Kovats n-alkanes'!G$7:H$31,2,TRUE))),H143)</f>
        <v/>
      </c>
      <c r="M143" s="25" t="str">
        <f t="array" ref="M143">iferror(index('Kovats n-alkanes'!B$7:B$31,match(I143,'Kovats n-alkanes'!C$7:C$31,1)),"")</f>
        <v/>
      </c>
      <c r="N143" s="25" t="str">
        <f t="shared" si="6"/>
        <v/>
      </c>
      <c r="O143" s="25" t="str">
        <f>iferror(100*(M143+(I143-vlookup(M143,'Kovats n-alkanes'!B$7:C$31,2,TRUE))/(vlookup(N143,'Kovats n-alkanes'!B$7:C$31,2,TRUE)-vlookup(M143,'Kovats n-alkanes'!B$7:C$31,2,TRUE))),"")</f>
        <v/>
      </c>
      <c r="R143" s="87"/>
      <c r="S143" s="87"/>
      <c r="T143" s="90"/>
      <c r="U143" s="90"/>
      <c r="V143" s="87"/>
      <c r="W143" s="87"/>
      <c r="X143" s="87"/>
      <c r="Y143" s="87"/>
      <c r="Z143" s="87"/>
      <c r="AA143" s="87"/>
      <c r="AB143" s="87"/>
      <c r="AC143" s="87"/>
      <c r="AD143" s="87"/>
      <c r="AE143" s="87"/>
      <c r="AF143" s="90"/>
      <c r="AG143" s="90"/>
      <c r="AH143" s="90"/>
      <c r="AI143" s="90"/>
      <c r="AJ143" s="90"/>
      <c r="AK143" s="90"/>
      <c r="AL143" s="90"/>
      <c r="AM143" s="90"/>
      <c r="AN143" s="90"/>
      <c r="AO143" s="90"/>
      <c r="AP143" s="90"/>
    </row>
    <row r="144">
      <c r="D144" s="1"/>
      <c r="F144" s="97"/>
      <c r="H144" s="98"/>
      <c r="I144" s="61"/>
      <c r="J144" s="25" t="str">
        <f t="array" ref="J144">iferror(index('Kovats n-alkanes'!G$7:G$31,match(H144,'Kovats n-alkanes'!H$7:H$31,1)),"")</f>
        <v/>
      </c>
      <c r="K144" s="25" t="str">
        <f t="shared" si="5"/>
        <v/>
      </c>
      <c r="L144" s="50" t="str">
        <f>iferror(100*(J144+(H144-vlookup(J144,'Kovats n-alkanes'!G$7:H$31,2,TRUE))/(vlookup(K144,'Kovats n-alkanes'!G$7:H$31,2,TRUE)-vlookup(J144,'Kovats n-alkanes'!G$7:H$31,2,TRUE))),H144)</f>
        <v/>
      </c>
      <c r="M144" s="25" t="str">
        <f t="array" ref="M144">iferror(index('Kovats n-alkanes'!B$7:B$31,match(I144,'Kovats n-alkanes'!C$7:C$31,1)),"")</f>
        <v/>
      </c>
      <c r="N144" s="25" t="str">
        <f t="shared" si="6"/>
        <v/>
      </c>
      <c r="O144" s="25" t="str">
        <f>iferror(100*(M144+(I144-vlookup(M144,'Kovats n-alkanes'!B$7:C$31,2,TRUE))/(vlookup(N144,'Kovats n-alkanes'!B$7:C$31,2,TRUE)-vlookup(M144,'Kovats n-alkanes'!B$7:C$31,2,TRUE))),"")</f>
        <v/>
      </c>
      <c r="R144" s="87"/>
      <c r="S144" s="87"/>
      <c r="T144" s="90"/>
      <c r="U144" s="90"/>
      <c r="V144" s="87"/>
      <c r="W144" s="87"/>
      <c r="X144" s="87"/>
      <c r="Y144" s="87"/>
      <c r="Z144" s="87"/>
      <c r="AA144" s="87"/>
      <c r="AB144" s="87"/>
      <c r="AC144" s="87"/>
      <c r="AD144" s="87"/>
      <c r="AE144" s="87"/>
      <c r="AF144" s="90"/>
      <c r="AG144" s="90"/>
      <c r="AH144" s="90"/>
      <c r="AI144" s="90"/>
      <c r="AJ144" s="90"/>
      <c r="AK144" s="90"/>
      <c r="AL144" s="90"/>
      <c r="AM144" s="90"/>
      <c r="AN144" s="90"/>
      <c r="AO144" s="90"/>
      <c r="AP144" s="90"/>
    </row>
    <row r="145">
      <c r="D145" s="1"/>
      <c r="F145" s="97"/>
      <c r="H145" s="98"/>
      <c r="I145" s="61"/>
      <c r="J145" s="25" t="str">
        <f t="array" ref="J145">iferror(index('Kovats n-alkanes'!G$7:G$31,match(H145,'Kovats n-alkanes'!H$7:H$31,1)),"")</f>
        <v/>
      </c>
      <c r="K145" s="25" t="str">
        <f t="shared" si="5"/>
        <v/>
      </c>
      <c r="L145" s="50" t="str">
        <f>iferror(100*(J145+(H145-vlookup(J145,'Kovats n-alkanes'!G$7:H$31,2,TRUE))/(vlookup(K145,'Kovats n-alkanes'!G$7:H$31,2,TRUE)-vlookup(J145,'Kovats n-alkanes'!G$7:H$31,2,TRUE))),H145)</f>
        <v/>
      </c>
      <c r="M145" s="25" t="str">
        <f t="array" ref="M145">iferror(index('Kovats n-alkanes'!B$7:B$31,match(I145,'Kovats n-alkanes'!C$7:C$31,1)),"")</f>
        <v/>
      </c>
      <c r="N145" s="25" t="str">
        <f t="shared" si="6"/>
        <v/>
      </c>
      <c r="O145" s="25" t="str">
        <f>iferror(100*(M145+(I145-vlookup(M145,'Kovats n-alkanes'!B$7:C$31,2,TRUE))/(vlookup(N145,'Kovats n-alkanes'!B$7:C$31,2,TRUE)-vlookup(M145,'Kovats n-alkanes'!B$7:C$31,2,TRUE))),"")</f>
        <v/>
      </c>
      <c r="R145" s="87"/>
      <c r="S145" s="87"/>
      <c r="T145" s="90"/>
      <c r="U145" s="90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  <c r="AF145" s="90"/>
      <c r="AG145" s="90"/>
      <c r="AH145" s="90"/>
      <c r="AI145" s="90"/>
      <c r="AJ145" s="90"/>
      <c r="AK145" s="90"/>
      <c r="AL145" s="90"/>
      <c r="AM145" s="90"/>
      <c r="AN145" s="90"/>
      <c r="AO145" s="90"/>
      <c r="AP145" s="90"/>
    </row>
    <row r="146">
      <c r="D146" s="1"/>
      <c r="F146" s="97"/>
      <c r="H146" s="98"/>
      <c r="I146" s="61"/>
      <c r="J146" s="25" t="str">
        <f t="array" ref="J146">iferror(index('Kovats n-alkanes'!G$7:G$31,match(H146,'Kovats n-alkanes'!H$7:H$31,1)),"")</f>
        <v/>
      </c>
      <c r="K146" s="25" t="str">
        <f t="shared" si="5"/>
        <v/>
      </c>
      <c r="L146" s="50" t="str">
        <f>iferror(100*(J146+(H146-vlookup(J146,'Kovats n-alkanes'!G$7:H$31,2,TRUE))/(vlookup(K146,'Kovats n-alkanes'!G$7:H$31,2,TRUE)-vlookup(J146,'Kovats n-alkanes'!G$7:H$31,2,TRUE))),H146)</f>
        <v/>
      </c>
      <c r="M146" s="25" t="str">
        <f t="array" ref="M146">iferror(index('Kovats n-alkanes'!B$7:B$31,match(I146,'Kovats n-alkanes'!C$7:C$31,1)),"")</f>
        <v/>
      </c>
      <c r="N146" s="25" t="str">
        <f t="shared" si="6"/>
        <v/>
      </c>
      <c r="O146" s="25" t="str">
        <f>iferror(100*(M146+(I146-vlookup(M146,'Kovats n-alkanes'!B$7:C$31,2,TRUE))/(vlookup(N146,'Kovats n-alkanes'!B$7:C$31,2,TRUE)-vlookup(M146,'Kovats n-alkanes'!B$7:C$31,2,TRUE))),"")</f>
        <v/>
      </c>
      <c r="R146" s="87"/>
      <c r="S146" s="87"/>
      <c r="T146" s="90"/>
      <c r="U146" s="90"/>
      <c r="V146" s="87"/>
      <c r="W146" s="87"/>
      <c r="X146" s="87"/>
      <c r="Y146" s="87"/>
      <c r="Z146" s="87"/>
      <c r="AA146" s="87"/>
      <c r="AB146" s="87"/>
      <c r="AC146" s="87"/>
      <c r="AD146" s="87"/>
      <c r="AE146" s="87"/>
      <c r="AF146" s="90"/>
      <c r="AG146" s="90"/>
      <c r="AH146" s="90"/>
      <c r="AI146" s="90"/>
      <c r="AJ146" s="90"/>
      <c r="AK146" s="90"/>
      <c r="AL146" s="90"/>
      <c r="AM146" s="90"/>
      <c r="AN146" s="90"/>
      <c r="AO146" s="90"/>
      <c r="AP146" s="90"/>
    </row>
    <row r="147">
      <c r="D147" s="1"/>
      <c r="F147" s="97"/>
      <c r="H147" s="98"/>
      <c r="I147" s="61"/>
      <c r="J147" s="25" t="str">
        <f t="array" ref="J147">iferror(index('Kovats n-alkanes'!G$7:G$31,match(H147,'Kovats n-alkanes'!H$7:H$31,1)),"")</f>
        <v/>
      </c>
      <c r="K147" s="25" t="str">
        <f t="shared" si="5"/>
        <v/>
      </c>
      <c r="L147" s="50" t="str">
        <f>iferror(100*(J147+(H147-vlookup(J147,'Kovats n-alkanes'!G$7:H$31,2,TRUE))/(vlookup(K147,'Kovats n-alkanes'!G$7:H$31,2,TRUE)-vlookup(J147,'Kovats n-alkanes'!G$7:H$31,2,TRUE))),H147)</f>
        <v/>
      </c>
      <c r="M147" s="25" t="str">
        <f t="array" ref="M147">iferror(index('Kovats n-alkanes'!B$7:B$31,match(I147,'Kovats n-alkanes'!C$7:C$31,1)),"")</f>
        <v/>
      </c>
      <c r="N147" s="25" t="str">
        <f t="shared" si="6"/>
        <v/>
      </c>
      <c r="O147" s="25" t="str">
        <f>iferror(100*(M147+(I147-vlookup(M147,'Kovats n-alkanes'!B$7:C$31,2,TRUE))/(vlookup(N147,'Kovats n-alkanes'!B$7:C$31,2,TRUE)-vlookup(M147,'Kovats n-alkanes'!B$7:C$31,2,TRUE))),"")</f>
        <v/>
      </c>
      <c r="R147" s="87"/>
      <c r="S147" s="87"/>
      <c r="T147" s="90"/>
      <c r="U147" s="90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  <c r="AF147" s="90"/>
      <c r="AG147" s="90"/>
      <c r="AH147" s="90"/>
      <c r="AI147" s="90"/>
      <c r="AJ147" s="90"/>
      <c r="AK147" s="90"/>
      <c r="AL147" s="90"/>
      <c r="AM147" s="90"/>
      <c r="AN147" s="90"/>
      <c r="AO147" s="90"/>
      <c r="AP147" s="90"/>
    </row>
    <row r="148">
      <c r="D148" s="1"/>
      <c r="F148" s="97"/>
      <c r="H148" s="98"/>
      <c r="I148" s="61"/>
      <c r="J148" s="25" t="str">
        <f t="array" ref="J148">iferror(index('Kovats n-alkanes'!G$7:G$31,match(H148,'Kovats n-alkanes'!H$7:H$31,1)),"")</f>
        <v/>
      </c>
      <c r="K148" s="25" t="str">
        <f t="shared" si="5"/>
        <v/>
      </c>
      <c r="L148" s="50" t="str">
        <f>iferror(100*(J148+(H148-vlookup(J148,'Kovats n-alkanes'!G$7:H$31,2,TRUE))/(vlookup(K148,'Kovats n-alkanes'!G$7:H$31,2,TRUE)-vlookup(J148,'Kovats n-alkanes'!G$7:H$31,2,TRUE))),H148)</f>
        <v/>
      </c>
      <c r="M148" s="25" t="str">
        <f t="array" ref="M148">iferror(index('Kovats n-alkanes'!B$7:B$31,match(I148,'Kovats n-alkanes'!C$7:C$31,1)),"")</f>
        <v/>
      </c>
      <c r="N148" s="25" t="str">
        <f t="shared" si="6"/>
        <v/>
      </c>
      <c r="O148" s="25" t="str">
        <f>iferror(100*(M148+(I148-vlookup(M148,'Kovats n-alkanes'!B$7:C$31,2,TRUE))/(vlookup(N148,'Kovats n-alkanes'!B$7:C$31,2,TRUE)-vlookup(M148,'Kovats n-alkanes'!B$7:C$31,2,TRUE))),"")</f>
        <v/>
      </c>
      <c r="R148" s="87"/>
      <c r="S148" s="87"/>
      <c r="T148" s="90"/>
      <c r="U148" s="90"/>
      <c r="V148" s="87"/>
      <c r="W148" s="87"/>
      <c r="X148" s="87"/>
      <c r="Y148" s="87"/>
      <c r="Z148" s="87"/>
      <c r="AA148" s="87"/>
      <c r="AB148" s="87"/>
      <c r="AC148" s="87"/>
      <c r="AD148" s="87"/>
      <c r="AE148" s="87"/>
      <c r="AF148" s="90"/>
      <c r="AG148" s="90"/>
      <c r="AH148" s="90"/>
      <c r="AI148" s="90"/>
      <c r="AJ148" s="90"/>
      <c r="AK148" s="90"/>
      <c r="AL148" s="90"/>
      <c r="AM148" s="90"/>
      <c r="AN148" s="90"/>
      <c r="AO148" s="90"/>
      <c r="AP148" s="90"/>
    </row>
    <row r="149">
      <c r="D149" s="1"/>
      <c r="F149" s="97"/>
      <c r="H149" s="98"/>
      <c r="I149" s="61"/>
      <c r="J149" s="25" t="str">
        <f t="array" ref="J149">iferror(index('Kovats n-alkanes'!G$7:G$31,match(H149,'Kovats n-alkanes'!H$7:H$31,1)),"")</f>
        <v/>
      </c>
      <c r="K149" s="25" t="str">
        <f t="shared" si="5"/>
        <v/>
      </c>
      <c r="L149" s="50" t="str">
        <f>iferror(100*(J149+(H149-vlookup(J149,'Kovats n-alkanes'!G$7:H$31,2,TRUE))/(vlookup(K149,'Kovats n-alkanes'!G$7:H$31,2,TRUE)-vlookup(J149,'Kovats n-alkanes'!G$7:H$31,2,TRUE))),H149)</f>
        <v/>
      </c>
      <c r="M149" s="25" t="str">
        <f t="array" ref="M149">iferror(index('Kovats n-alkanes'!B$7:B$31,match(I149,'Kovats n-alkanes'!C$7:C$31,1)),"")</f>
        <v/>
      </c>
      <c r="N149" s="25" t="str">
        <f t="shared" si="6"/>
        <v/>
      </c>
      <c r="O149" s="25" t="str">
        <f>iferror(100*(M149+(I149-vlookup(M149,'Kovats n-alkanes'!B$7:C$31,2,TRUE))/(vlookup(N149,'Kovats n-alkanes'!B$7:C$31,2,TRUE)-vlookup(M149,'Kovats n-alkanes'!B$7:C$31,2,TRUE))),"")</f>
        <v/>
      </c>
      <c r="R149" s="87"/>
      <c r="S149" s="87"/>
      <c r="T149" s="90"/>
      <c r="U149" s="90"/>
      <c r="V149" s="87"/>
      <c r="W149" s="87"/>
      <c r="X149" s="87"/>
      <c r="Y149" s="87"/>
      <c r="Z149" s="87"/>
      <c r="AA149" s="87"/>
      <c r="AB149" s="87"/>
      <c r="AC149" s="87"/>
      <c r="AD149" s="87"/>
      <c r="AE149" s="87"/>
      <c r="AF149" s="90"/>
      <c r="AG149" s="90"/>
      <c r="AH149" s="90"/>
      <c r="AI149" s="90"/>
      <c r="AJ149" s="90"/>
      <c r="AK149" s="90"/>
      <c r="AL149" s="90"/>
      <c r="AM149" s="90"/>
      <c r="AN149" s="90"/>
      <c r="AO149" s="90"/>
      <c r="AP149" s="90"/>
    </row>
    <row r="150">
      <c r="D150" s="1"/>
      <c r="F150" s="97"/>
      <c r="H150" s="98"/>
      <c r="I150" s="61"/>
      <c r="J150" s="25" t="str">
        <f t="array" ref="J150">iferror(index('Kovats n-alkanes'!G$7:G$31,match(H150,'Kovats n-alkanes'!H$7:H$31,1)),"")</f>
        <v/>
      </c>
      <c r="K150" s="25" t="str">
        <f t="shared" si="5"/>
        <v/>
      </c>
      <c r="L150" s="50" t="str">
        <f>iferror(100*(J150+(H150-vlookup(J150,'Kovats n-alkanes'!G$7:H$31,2,TRUE))/(vlookup(K150,'Kovats n-alkanes'!G$7:H$31,2,TRUE)-vlookup(J150,'Kovats n-alkanes'!G$7:H$31,2,TRUE))),H150)</f>
        <v/>
      </c>
      <c r="M150" s="25" t="str">
        <f t="array" ref="M150">iferror(index('Kovats n-alkanes'!B$7:B$31,match(I150,'Kovats n-alkanes'!C$7:C$31,1)),"")</f>
        <v/>
      </c>
      <c r="N150" s="25" t="str">
        <f t="shared" si="6"/>
        <v/>
      </c>
      <c r="O150" s="25" t="str">
        <f>iferror(100*(M150+(I150-vlookup(M150,'Kovats n-alkanes'!B$7:C$31,2,TRUE))/(vlookup(N150,'Kovats n-alkanes'!B$7:C$31,2,TRUE)-vlookup(M150,'Kovats n-alkanes'!B$7:C$31,2,TRUE))),"")</f>
        <v/>
      </c>
      <c r="R150" s="87"/>
      <c r="S150" s="87"/>
      <c r="T150" s="90"/>
      <c r="U150" s="90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  <c r="AF150" s="90"/>
      <c r="AG150" s="90"/>
      <c r="AH150" s="90"/>
      <c r="AI150" s="90"/>
      <c r="AJ150" s="90"/>
      <c r="AK150" s="90"/>
      <c r="AL150" s="90"/>
      <c r="AM150" s="90"/>
      <c r="AN150" s="90"/>
      <c r="AO150" s="90"/>
      <c r="AP150" s="90"/>
    </row>
    <row r="151">
      <c r="D151" s="1"/>
      <c r="F151" s="97"/>
      <c r="H151" s="98"/>
      <c r="I151" s="61"/>
      <c r="J151" s="25" t="str">
        <f t="array" ref="J151">iferror(index('Kovats n-alkanes'!G$7:G$31,match(H151,'Kovats n-alkanes'!H$7:H$31,1)),"")</f>
        <v/>
      </c>
      <c r="K151" s="25" t="str">
        <f t="shared" si="5"/>
        <v/>
      </c>
      <c r="L151" s="50" t="str">
        <f>iferror(100*(J151+(H151-vlookup(J151,'Kovats n-alkanes'!G$7:H$31,2,TRUE))/(vlookup(K151,'Kovats n-alkanes'!G$7:H$31,2,TRUE)-vlookup(J151,'Kovats n-alkanes'!G$7:H$31,2,TRUE))),H151)</f>
        <v/>
      </c>
      <c r="M151" s="25" t="str">
        <f t="array" ref="M151">iferror(index('Kovats n-alkanes'!B$7:B$31,match(I151,'Kovats n-alkanes'!C$7:C$31,1)),"")</f>
        <v/>
      </c>
      <c r="N151" s="25" t="str">
        <f t="shared" si="6"/>
        <v/>
      </c>
      <c r="O151" s="25" t="str">
        <f>iferror(100*(M151+(I151-vlookup(M151,'Kovats n-alkanes'!B$7:C$31,2,TRUE))/(vlookup(N151,'Kovats n-alkanes'!B$7:C$31,2,TRUE)-vlookup(M151,'Kovats n-alkanes'!B$7:C$31,2,TRUE))),"")</f>
        <v/>
      </c>
      <c r="R151" s="87"/>
      <c r="S151" s="87"/>
      <c r="T151" s="90"/>
      <c r="U151" s="90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  <c r="AF151" s="90"/>
      <c r="AG151" s="90"/>
      <c r="AH151" s="90"/>
      <c r="AI151" s="90"/>
      <c r="AJ151" s="90"/>
      <c r="AK151" s="90"/>
      <c r="AL151" s="90"/>
      <c r="AM151" s="90"/>
      <c r="AN151" s="90"/>
      <c r="AO151" s="90"/>
      <c r="AP151" s="90"/>
    </row>
    <row r="152">
      <c r="D152" s="1"/>
      <c r="F152" s="97"/>
      <c r="H152" s="98"/>
      <c r="I152" s="61"/>
      <c r="J152" s="25" t="str">
        <f t="array" ref="J152">iferror(index('Kovats n-alkanes'!G$7:G$31,match(H152,'Kovats n-alkanes'!H$7:H$31,1)),"")</f>
        <v/>
      </c>
      <c r="K152" s="25" t="str">
        <f t="shared" si="5"/>
        <v/>
      </c>
      <c r="L152" s="50" t="str">
        <f>iferror(100*(J152+(H152-vlookup(J152,'Kovats n-alkanes'!G$7:H$31,2,TRUE))/(vlookup(K152,'Kovats n-alkanes'!G$7:H$31,2,TRUE)-vlookup(J152,'Kovats n-alkanes'!G$7:H$31,2,TRUE))),H152)</f>
        <v/>
      </c>
      <c r="M152" s="25" t="str">
        <f t="array" ref="M152">iferror(index('Kovats n-alkanes'!B$7:B$31,match(I152,'Kovats n-alkanes'!C$7:C$31,1)),"")</f>
        <v/>
      </c>
      <c r="N152" s="25" t="str">
        <f t="shared" si="6"/>
        <v/>
      </c>
      <c r="O152" s="25" t="str">
        <f>iferror(100*(M152+(I152-vlookup(M152,'Kovats n-alkanes'!B$7:C$31,2,TRUE))/(vlookup(N152,'Kovats n-alkanes'!B$7:C$31,2,TRUE)-vlookup(M152,'Kovats n-alkanes'!B$7:C$31,2,TRUE))),"")</f>
        <v/>
      </c>
      <c r="R152" s="87"/>
      <c r="S152" s="87"/>
      <c r="T152" s="90"/>
      <c r="U152" s="90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  <c r="AF152" s="90"/>
      <c r="AG152" s="90"/>
      <c r="AH152" s="90"/>
      <c r="AI152" s="90"/>
      <c r="AJ152" s="90"/>
      <c r="AK152" s="90"/>
      <c r="AL152" s="90"/>
      <c r="AM152" s="90"/>
      <c r="AN152" s="90"/>
      <c r="AO152" s="90"/>
      <c r="AP152" s="90"/>
    </row>
    <row r="153">
      <c r="D153" s="1"/>
      <c r="F153" s="97"/>
      <c r="H153" s="98"/>
      <c r="I153" s="61"/>
      <c r="J153" s="25" t="str">
        <f t="array" ref="J153">iferror(index('Kovats n-alkanes'!G$7:G$31,match(H153,'Kovats n-alkanes'!H$7:H$31,1)),"")</f>
        <v/>
      </c>
      <c r="K153" s="25" t="str">
        <f t="shared" si="5"/>
        <v/>
      </c>
      <c r="L153" s="50" t="str">
        <f>iferror(100*(J153+(H153-vlookup(J153,'Kovats n-alkanes'!G$7:H$31,2,TRUE))/(vlookup(K153,'Kovats n-alkanes'!G$7:H$31,2,TRUE)-vlookup(J153,'Kovats n-alkanes'!G$7:H$31,2,TRUE))),H153)</f>
        <v/>
      </c>
      <c r="M153" s="25" t="str">
        <f t="array" ref="M153">iferror(index('Kovats n-alkanes'!B$7:B$31,match(I153,'Kovats n-alkanes'!C$7:C$31,1)),"")</f>
        <v/>
      </c>
      <c r="N153" s="25" t="str">
        <f t="shared" si="6"/>
        <v/>
      </c>
      <c r="O153" s="25" t="str">
        <f>iferror(100*(M153+(I153-vlookup(M153,'Kovats n-alkanes'!B$7:C$31,2,TRUE))/(vlookup(N153,'Kovats n-alkanes'!B$7:C$31,2,TRUE)-vlookup(M153,'Kovats n-alkanes'!B$7:C$31,2,TRUE))),"")</f>
        <v/>
      </c>
      <c r="R153" s="87"/>
      <c r="S153" s="87"/>
      <c r="T153" s="90"/>
      <c r="U153" s="90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  <c r="AF153" s="90"/>
      <c r="AG153" s="90"/>
      <c r="AH153" s="90"/>
      <c r="AI153" s="90"/>
      <c r="AJ153" s="90"/>
      <c r="AK153" s="90"/>
      <c r="AL153" s="90"/>
      <c r="AM153" s="90"/>
      <c r="AN153" s="90"/>
      <c r="AO153" s="90"/>
      <c r="AP153" s="90"/>
    </row>
    <row r="154">
      <c r="D154" s="1"/>
      <c r="F154" s="97"/>
      <c r="H154" s="98"/>
      <c r="I154" s="61"/>
      <c r="J154" s="25" t="str">
        <f t="array" ref="J154">iferror(index('Kovats n-alkanes'!G$7:G$31,match(H154,'Kovats n-alkanes'!H$7:H$31,1)),"")</f>
        <v/>
      </c>
      <c r="K154" s="25" t="str">
        <f t="shared" si="5"/>
        <v/>
      </c>
      <c r="L154" s="50" t="str">
        <f>iferror(100*(J154+(H154-vlookup(J154,'Kovats n-alkanes'!G$7:H$31,2,TRUE))/(vlookup(K154,'Kovats n-alkanes'!G$7:H$31,2,TRUE)-vlookup(J154,'Kovats n-alkanes'!G$7:H$31,2,TRUE))),H154)</f>
        <v/>
      </c>
      <c r="M154" s="25" t="str">
        <f t="array" ref="M154">iferror(index('Kovats n-alkanes'!B$7:B$31,match(I154,'Kovats n-alkanes'!C$7:C$31,1)),"")</f>
        <v/>
      </c>
      <c r="N154" s="25" t="str">
        <f t="shared" si="6"/>
        <v/>
      </c>
      <c r="O154" s="25" t="str">
        <f>iferror(100*(M154+(I154-vlookup(M154,'Kovats n-alkanes'!B$7:C$31,2,TRUE))/(vlookup(N154,'Kovats n-alkanes'!B$7:C$31,2,TRUE)-vlookup(M154,'Kovats n-alkanes'!B$7:C$31,2,TRUE))),"")</f>
        <v/>
      </c>
      <c r="R154" s="87"/>
      <c r="S154" s="87"/>
      <c r="T154" s="90"/>
      <c r="U154" s="90"/>
      <c r="V154" s="87"/>
      <c r="W154" s="87"/>
      <c r="X154" s="87"/>
      <c r="Y154" s="87"/>
      <c r="Z154" s="87"/>
      <c r="AA154" s="87"/>
      <c r="AB154" s="87"/>
      <c r="AC154" s="87"/>
      <c r="AD154" s="87"/>
      <c r="AE154" s="87"/>
      <c r="AF154" s="90"/>
      <c r="AG154" s="90"/>
      <c r="AH154" s="90"/>
      <c r="AI154" s="90"/>
      <c r="AJ154" s="90"/>
      <c r="AK154" s="90"/>
      <c r="AL154" s="90"/>
      <c r="AM154" s="90"/>
      <c r="AN154" s="90"/>
      <c r="AO154" s="90"/>
      <c r="AP154" s="90"/>
    </row>
    <row r="155">
      <c r="D155" s="1"/>
      <c r="F155" s="97"/>
      <c r="H155" s="98"/>
      <c r="I155" s="61"/>
      <c r="J155" s="25" t="str">
        <f t="array" ref="J155">iferror(index('Kovats n-alkanes'!G$7:G$31,match(H155,'Kovats n-alkanes'!H$7:H$31,1)),"")</f>
        <v/>
      </c>
      <c r="K155" s="25" t="str">
        <f t="shared" si="5"/>
        <v/>
      </c>
      <c r="L155" s="50" t="str">
        <f>iferror(100*(J155+(H155-vlookup(J155,'Kovats n-alkanes'!G$7:H$31,2,TRUE))/(vlookup(K155,'Kovats n-alkanes'!G$7:H$31,2,TRUE)-vlookup(J155,'Kovats n-alkanes'!G$7:H$31,2,TRUE))),H155)</f>
        <v/>
      </c>
      <c r="M155" s="25" t="str">
        <f t="array" ref="M155">iferror(index('Kovats n-alkanes'!B$7:B$31,match(I155,'Kovats n-alkanes'!C$7:C$31,1)),"")</f>
        <v/>
      </c>
      <c r="N155" s="25" t="str">
        <f t="shared" si="6"/>
        <v/>
      </c>
      <c r="O155" s="25" t="str">
        <f>iferror(100*(M155+(I155-vlookup(M155,'Kovats n-alkanes'!B$7:C$31,2,TRUE))/(vlookup(N155,'Kovats n-alkanes'!B$7:C$31,2,TRUE)-vlookup(M155,'Kovats n-alkanes'!B$7:C$31,2,TRUE))),"")</f>
        <v/>
      </c>
      <c r="R155" s="87"/>
      <c r="S155" s="87"/>
      <c r="T155" s="90"/>
      <c r="U155" s="90"/>
      <c r="V155" s="87"/>
      <c r="W155" s="87"/>
      <c r="X155" s="87"/>
      <c r="Y155" s="87"/>
      <c r="Z155" s="87"/>
      <c r="AA155" s="87"/>
      <c r="AB155" s="87"/>
      <c r="AC155" s="87"/>
      <c r="AD155" s="87"/>
      <c r="AE155" s="87"/>
      <c r="AF155" s="90"/>
      <c r="AG155" s="90"/>
      <c r="AH155" s="90"/>
      <c r="AI155" s="90"/>
      <c r="AJ155" s="90"/>
      <c r="AK155" s="90"/>
      <c r="AL155" s="90"/>
      <c r="AM155" s="90"/>
      <c r="AN155" s="90"/>
      <c r="AO155" s="90"/>
      <c r="AP155" s="90"/>
    </row>
    <row r="156">
      <c r="D156" s="1"/>
      <c r="F156" s="97"/>
      <c r="H156" s="98"/>
      <c r="I156" s="61"/>
      <c r="J156" s="25" t="str">
        <f t="array" ref="J156">iferror(index('Kovats n-alkanes'!G$7:G$31,match(H156,'Kovats n-alkanes'!H$7:H$31,1)),"")</f>
        <v/>
      </c>
      <c r="K156" s="25" t="str">
        <f t="shared" si="5"/>
        <v/>
      </c>
      <c r="L156" s="50" t="str">
        <f>iferror(100*(J156+(H156-vlookup(J156,'Kovats n-alkanes'!G$7:H$31,2,TRUE))/(vlookup(K156,'Kovats n-alkanes'!G$7:H$31,2,TRUE)-vlookup(J156,'Kovats n-alkanes'!G$7:H$31,2,TRUE))),H156)</f>
        <v/>
      </c>
      <c r="M156" s="25" t="str">
        <f t="array" ref="M156">iferror(index('Kovats n-alkanes'!B$7:B$31,match(I156,'Kovats n-alkanes'!C$7:C$31,1)),"")</f>
        <v/>
      </c>
      <c r="N156" s="25" t="str">
        <f t="shared" si="6"/>
        <v/>
      </c>
      <c r="O156" s="25" t="str">
        <f>iferror(100*(M156+(I156-vlookup(M156,'Kovats n-alkanes'!B$7:C$31,2,TRUE))/(vlookup(N156,'Kovats n-alkanes'!B$7:C$31,2,TRUE)-vlookup(M156,'Kovats n-alkanes'!B$7:C$31,2,TRUE))),"")</f>
        <v/>
      </c>
      <c r="R156" s="87"/>
      <c r="S156" s="87"/>
      <c r="T156" s="90"/>
      <c r="U156" s="90"/>
      <c r="V156" s="87"/>
      <c r="W156" s="87"/>
      <c r="X156" s="87"/>
      <c r="Y156" s="87"/>
      <c r="Z156" s="87"/>
      <c r="AA156" s="87"/>
      <c r="AB156" s="87"/>
      <c r="AC156" s="87"/>
      <c r="AD156" s="87"/>
      <c r="AE156" s="87"/>
      <c r="AF156" s="90"/>
      <c r="AG156" s="90"/>
      <c r="AH156" s="90"/>
      <c r="AI156" s="90"/>
      <c r="AJ156" s="90"/>
      <c r="AK156" s="90"/>
      <c r="AL156" s="90"/>
      <c r="AM156" s="90"/>
      <c r="AN156" s="90"/>
      <c r="AO156" s="90"/>
      <c r="AP156" s="90"/>
    </row>
    <row r="157">
      <c r="D157" s="1"/>
      <c r="F157" s="97"/>
      <c r="H157" s="98"/>
      <c r="I157" s="61"/>
      <c r="J157" s="25" t="str">
        <f t="array" ref="J157">iferror(index('Kovats n-alkanes'!G$7:G$31,match(H157,'Kovats n-alkanes'!H$7:H$31,1)),"")</f>
        <v/>
      </c>
      <c r="K157" s="25" t="str">
        <f t="shared" si="5"/>
        <v/>
      </c>
      <c r="L157" s="50" t="str">
        <f>iferror(100*(J157+(H157-vlookup(J157,'Kovats n-alkanes'!G$7:H$31,2,TRUE))/(vlookup(K157,'Kovats n-alkanes'!G$7:H$31,2,TRUE)-vlookup(J157,'Kovats n-alkanes'!G$7:H$31,2,TRUE))),H157)</f>
        <v/>
      </c>
      <c r="M157" s="25" t="str">
        <f t="array" ref="M157">iferror(index('Kovats n-alkanes'!B$7:B$31,match(I157,'Kovats n-alkanes'!C$7:C$31,1)),"")</f>
        <v/>
      </c>
      <c r="N157" s="25" t="str">
        <f t="shared" si="6"/>
        <v/>
      </c>
      <c r="O157" s="25" t="str">
        <f>iferror(100*(M157+(I157-vlookup(M157,'Kovats n-alkanes'!B$7:C$31,2,TRUE))/(vlookup(N157,'Kovats n-alkanes'!B$7:C$31,2,TRUE)-vlookup(M157,'Kovats n-alkanes'!B$7:C$31,2,TRUE))),"")</f>
        <v/>
      </c>
      <c r="R157" s="87"/>
      <c r="S157" s="87"/>
      <c r="T157" s="90"/>
      <c r="U157" s="90"/>
      <c r="V157" s="87"/>
      <c r="W157" s="87"/>
      <c r="X157" s="87"/>
      <c r="Y157" s="87"/>
      <c r="Z157" s="87"/>
      <c r="AA157" s="87"/>
      <c r="AB157" s="87"/>
      <c r="AC157" s="87"/>
      <c r="AD157" s="87"/>
      <c r="AE157" s="87"/>
      <c r="AF157" s="90"/>
      <c r="AG157" s="90"/>
      <c r="AH157" s="90"/>
      <c r="AI157" s="90"/>
      <c r="AJ157" s="90"/>
      <c r="AK157" s="90"/>
      <c r="AL157" s="90"/>
      <c r="AM157" s="90"/>
      <c r="AN157" s="90"/>
      <c r="AO157" s="90"/>
      <c r="AP157" s="90"/>
    </row>
    <row r="158">
      <c r="D158" s="1"/>
      <c r="F158" s="97"/>
      <c r="H158" s="98"/>
      <c r="I158" s="61"/>
      <c r="J158" s="25" t="str">
        <f t="array" ref="J158">iferror(index('Kovats n-alkanes'!G$7:G$31,match(H158,'Kovats n-alkanes'!H$7:H$31,1)),"")</f>
        <v/>
      </c>
      <c r="K158" s="25" t="str">
        <f t="shared" si="5"/>
        <v/>
      </c>
      <c r="L158" s="50" t="str">
        <f>iferror(100*(J158+(H158-vlookup(J158,'Kovats n-alkanes'!G$7:H$31,2,TRUE))/(vlookup(K158,'Kovats n-alkanes'!G$7:H$31,2,TRUE)-vlookup(J158,'Kovats n-alkanes'!G$7:H$31,2,TRUE))),H158)</f>
        <v/>
      </c>
      <c r="M158" s="25" t="str">
        <f t="array" ref="M158">iferror(index('Kovats n-alkanes'!B$7:B$31,match(I158,'Kovats n-alkanes'!C$7:C$31,1)),"")</f>
        <v/>
      </c>
      <c r="N158" s="25" t="str">
        <f t="shared" si="6"/>
        <v/>
      </c>
      <c r="O158" s="25" t="str">
        <f>iferror(100*(M158+(I158-vlookup(M158,'Kovats n-alkanes'!B$7:C$31,2,TRUE))/(vlookup(N158,'Kovats n-alkanes'!B$7:C$31,2,TRUE)-vlookup(M158,'Kovats n-alkanes'!B$7:C$31,2,TRUE))),"")</f>
        <v/>
      </c>
      <c r="R158" s="87"/>
      <c r="S158" s="87"/>
      <c r="T158" s="90"/>
      <c r="U158" s="90"/>
      <c r="V158" s="87"/>
      <c r="W158" s="87"/>
      <c r="X158" s="87"/>
      <c r="Y158" s="87"/>
      <c r="Z158" s="87"/>
      <c r="AA158" s="87"/>
      <c r="AB158" s="87"/>
      <c r="AC158" s="87"/>
      <c r="AD158" s="87"/>
      <c r="AE158" s="87"/>
      <c r="AF158" s="90"/>
      <c r="AG158" s="90"/>
      <c r="AH158" s="90"/>
      <c r="AI158" s="90"/>
      <c r="AJ158" s="90"/>
      <c r="AK158" s="90"/>
      <c r="AL158" s="90"/>
      <c r="AM158" s="90"/>
      <c r="AN158" s="90"/>
      <c r="AO158" s="90"/>
      <c r="AP158" s="90"/>
    </row>
    <row r="159">
      <c r="D159" s="1"/>
      <c r="F159" s="97"/>
      <c r="H159" s="98"/>
      <c r="I159" s="61"/>
      <c r="J159" s="25" t="str">
        <f t="array" ref="J159">iferror(index('Kovats n-alkanes'!G$7:G$31,match(H159,'Kovats n-alkanes'!H$7:H$31,1)),"")</f>
        <v/>
      </c>
      <c r="K159" s="25" t="str">
        <f t="shared" si="5"/>
        <v/>
      </c>
      <c r="L159" s="50" t="str">
        <f>iferror(100*(J159+(H159-vlookup(J159,'Kovats n-alkanes'!G$7:H$31,2,TRUE))/(vlookup(K159,'Kovats n-alkanes'!G$7:H$31,2,TRUE)-vlookup(J159,'Kovats n-alkanes'!G$7:H$31,2,TRUE))),H159)</f>
        <v/>
      </c>
      <c r="M159" s="25" t="str">
        <f t="array" ref="M159">iferror(index('Kovats n-alkanes'!B$7:B$31,match(I159,'Kovats n-alkanes'!C$7:C$31,1)),"")</f>
        <v/>
      </c>
      <c r="N159" s="25" t="str">
        <f t="shared" si="6"/>
        <v/>
      </c>
      <c r="O159" s="25" t="str">
        <f>iferror(100*(M159+(I159-vlookup(M159,'Kovats n-alkanes'!B$7:C$31,2,TRUE))/(vlookup(N159,'Kovats n-alkanes'!B$7:C$31,2,TRUE)-vlookup(M159,'Kovats n-alkanes'!B$7:C$31,2,TRUE))),"")</f>
        <v/>
      </c>
      <c r="R159" s="87"/>
      <c r="S159" s="87"/>
      <c r="T159" s="90"/>
      <c r="U159" s="90"/>
      <c r="V159" s="87"/>
      <c r="W159" s="87"/>
      <c r="X159" s="87"/>
      <c r="Y159" s="87"/>
      <c r="Z159" s="87"/>
      <c r="AA159" s="87"/>
      <c r="AB159" s="87"/>
      <c r="AC159" s="87"/>
      <c r="AD159" s="87"/>
      <c r="AE159" s="87"/>
      <c r="AF159" s="90"/>
      <c r="AG159" s="90"/>
      <c r="AH159" s="90"/>
      <c r="AI159" s="90"/>
      <c r="AJ159" s="90"/>
      <c r="AK159" s="90"/>
      <c r="AL159" s="90"/>
      <c r="AM159" s="90"/>
      <c r="AN159" s="90"/>
      <c r="AO159" s="90"/>
      <c r="AP159" s="90"/>
    </row>
    <row r="160">
      <c r="D160" s="1"/>
      <c r="F160" s="97"/>
      <c r="H160" s="98"/>
      <c r="I160" s="61"/>
      <c r="J160" s="25" t="str">
        <f t="array" ref="J160">iferror(index('Kovats n-alkanes'!G$7:G$31,match(H160,'Kovats n-alkanes'!H$7:H$31,1)),"")</f>
        <v/>
      </c>
      <c r="K160" s="25" t="str">
        <f t="shared" si="5"/>
        <v/>
      </c>
      <c r="L160" s="50" t="str">
        <f>iferror(100*(J160+(H160-vlookup(J160,'Kovats n-alkanes'!G$7:H$31,2,TRUE))/(vlookup(K160,'Kovats n-alkanes'!G$7:H$31,2,TRUE)-vlookup(J160,'Kovats n-alkanes'!G$7:H$31,2,TRUE))),H160)</f>
        <v/>
      </c>
      <c r="M160" s="25" t="str">
        <f t="array" ref="M160">iferror(index('Kovats n-alkanes'!B$7:B$31,match(I160,'Kovats n-alkanes'!C$7:C$31,1)),"")</f>
        <v/>
      </c>
      <c r="N160" s="25" t="str">
        <f t="shared" si="6"/>
        <v/>
      </c>
      <c r="O160" s="25" t="str">
        <f>iferror(100*(M160+(I160-vlookup(M160,'Kovats n-alkanes'!B$7:C$31,2,TRUE))/(vlookup(N160,'Kovats n-alkanes'!B$7:C$31,2,TRUE)-vlookup(M160,'Kovats n-alkanes'!B$7:C$31,2,TRUE))),"")</f>
        <v/>
      </c>
      <c r="R160" s="87"/>
      <c r="S160" s="87"/>
      <c r="T160" s="90"/>
      <c r="U160" s="90"/>
      <c r="V160" s="87"/>
      <c r="W160" s="87"/>
      <c r="X160" s="87"/>
      <c r="Y160" s="87"/>
      <c r="Z160" s="87"/>
      <c r="AA160" s="87"/>
      <c r="AB160" s="87"/>
      <c r="AC160" s="87"/>
      <c r="AD160" s="87"/>
      <c r="AE160" s="87"/>
      <c r="AF160" s="90"/>
      <c r="AG160" s="90"/>
      <c r="AH160" s="90"/>
      <c r="AI160" s="90"/>
      <c r="AJ160" s="90"/>
      <c r="AK160" s="90"/>
      <c r="AL160" s="90"/>
      <c r="AM160" s="90"/>
      <c r="AN160" s="90"/>
      <c r="AO160" s="90"/>
      <c r="AP160" s="90"/>
    </row>
    <row r="161">
      <c r="D161" s="1"/>
      <c r="F161" s="97"/>
      <c r="H161" s="98"/>
      <c r="I161" s="61"/>
      <c r="J161" s="25" t="str">
        <f t="array" ref="J161">iferror(index('Kovats n-alkanes'!G$7:G$31,match(H161,'Kovats n-alkanes'!H$7:H$31,1)),"")</f>
        <v/>
      </c>
      <c r="K161" s="25" t="str">
        <f t="shared" si="5"/>
        <v/>
      </c>
      <c r="L161" s="50" t="str">
        <f>iferror(100*(J161+(H161-vlookup(J161,'Kovats n-alkanes'!G$7:H$31,2,TRUE))/(vlookup(K161,'Kovats n-alkanes'!G$7:H$31,2,TRUE)-vlookup(J161,'Kovats n-alkanes'!G$7:H$31,2,TRUE))),H161)</f>
        <v/>
      </c>
      <c r="M161" s="25" t="str">
        <f t="array" ref="M161">iferror(index('Kovats n-alkanes'!B$7:B$31,match(I161,'Kovats n-alkanes'!C$7:C$31,1)),"")</f>
        <v/>
      </c>
      <c r="N161" s="25" t="str">
        <f t="shared" si="6"/>
        <v/>
      </c>
      <c r="O161" s="25" t="str">
        <f>iferror(100*(M161+(I161-vlookup(M161,'Kovats n-alkanes'!B$7:C$31,2,TRUE))/(vlookup(N161,'Kovats n-alkanes'!B$7:C$31,2,TRUE)-vlookup(M161,'Kovats n-alkanes'!B$7:C$31,2,TRUE))),"")</f>
        <v/>
      </c>
      <c r="R161" s="87"/>
      <c r="S161" s="87"/>
      <c r="T161" s="90"/>
      <c r="U161" s="90"/>
      <c r="V161" s="87"/>
      <c r="W161" s="87"/>
      <c r="X161" s="87"/>
      <c r="Y161" s="87"/>
      <c r="Z161" s="87"/>
      <c r="AA161" s="87"/>
      <c r="AB161" s="87"/>
      <c r="AC161" s="87"/>
      <c r="AD161" s="87"/>
      <c r="AE161" s="87"/>
      <c r="AF161" s="90"/>
      <c r="AG161" s="90"/>
      <c r="AH161" s="90"/>
      <c r="AI161" s="90"/>
      <c r="AJ161" s="90"/>
      <c r="AK161" s="90"/>
      <c r="AL161" s="90"/>
      <c r="AM161" s="90"/>
      <c r="AN161" s="90"/>
      <c r="AO161" s="90"/>
      <c r="AP161" s="90"/>
    </row>
    <row r="162">
      <c r="D162" s="1"/>
      <c r="F162" s="97"/>
      <c r="H162" s="98"/>
      <c r="I162" s="61"/>
      <c r="J162" s="25" t="str">
        <f t="array" ref="J162">iferror(index('Kovats n-alkanes'!G$7:G$31,match(H162,'Kovats n-alkanes'!H$7:H$31,1)),"")</f>
        <v/>
      </c>
      <c r="K162" s="25" t="str">
        <f t="shared" si="5"/>
        <v/>
      </c>
      <c r="L162" s="50" t="str">
        <f>iferror(100*(J162+(H162-vlookup(J162,'Kovats n-alkanes'!G$7:H$31,2,TRUE))/(vlookup(K162,'Kovats n-alkanes'!G$7:H$31,2,TRUE)-vlookup(J162,'Kovats n-alkanes'!G$7:H$31,2,TRUE))),H162)</f>
        <v/>
      </c>
      <c r="M162" s="25" t="str">
        <f t="array" ref="M162">iferror(index('Kovats n-alkanes'!B$7:B$31,match(I162,'Kovats n-alkanes'!C$7:C$31,1)),"")</f>
        <v/>
      </c>
      <c r="N162" s="25" t="str">
        <f t="shared" si="6"/>
        <v/>
      </c>
      <c r="O162" s="25" t="str">
        <f>iferror(100*(M162+(I162-vlookup(M162,'Kovats n-alkanes'!B$7:C$31,2,TRUE))/(vlookup(N162,'Kovats n-alkanes'!B$7:C$31,2,TRUE)-vlookup(M162,'Kovats n-alkanes'!B$7:C$31,2,TRUE))),"")</f>
        <v/>
      </c>
      <c r="R162" s="87"/>
      <c r="S162" s="87"/>
      <c r="T162" s="90"/>
      <c r="U162" s="90"/>
      <c r="V162" s="87"/>
      <c r="W162" s="87"/>
      <c r="X162" s="87"/>
      <c r="Y162" s="87"/>
      <c r="Z162" s="87"/>
      <c r="AA162" s="87"/>
      <c r="AB162" s="87"/>
      <c r="AC162" s="87"/>
      <c r="AD162" s="87"/>
      <c r="AE162" s="87"/>
      <c r="AF162" s="90"/>
      <c r="AG162" s="90"/>
      <c r="AH162" s="90"/>
      <c r="AI162" s="90"/>
      <c r="AJ162" s="90"/>
      <c r="AK162" s="90"/>
      <c r="AL162" s="90"/>
      <c r="AM162" s="90"/>
      <c r="AN162" s="90"/>
      <c r="AO162" s="90"/>
      <c r="AP162" s="90"/>
    </row>
    <row r="163">
      <c r="D163" s="1"/>
      <c r="F163" s="97"/>
      <c r="H163" s="98"/>
      <c r="I163" s="61"/>
      <c r="J163" s="25" t="str">
        <f t="array" ref="J163">iferror(index('Kovats n-alkanes'!G$7:G$31,match(H163,'Kovats n-alkanes'!H$7:H$31,1)),"")</f>
        <v/>
      </c>
      <c r="K163" s="25" t="str">
        <f t="shared" si="5"/>
        <v/>
      </c>
      <c r="L163" s="50" t="str">
        <f>iferror(100*(J163+(H163-vlookup(J163,'Kovats n-alkanes'!G$7:H$31,2,TRUE))/(vlookup(K163,'Kovats n-alkanes'!G$7:H$31,2,TRUE)-vlookup(J163,'Kovats n-alkanes'!G$7:H$31,2,TRUE))),H163)</f>
        <v/>
      </c>
      <c r="M163" s="25" t="str">
        <f t="array" ref="M163">iferror(index('Kovats n-alkanes'!B$7:B$31,match(I163,'Kovats n-alkanes'!C$7:C$31,1)),"")</f>
        <v/>
      </c>
      <c r="N163" s="25" t="str">
        <f t="shared" si="6"/>
        <v/>
      </c>
      <c r="O163" s="25" t="str">
        <f>iferror(100*(M163+(I163-vlookup(M163,'Kovats n-alkanes'!B$7:C$31,2,TRUE))/(vlookup(N163,'Kovats n-alkanes'!B$7:C$31,2,TRUE)-vlookup(M163,'Kovats n-alkanes'!B$7:C$31,2,TRUE))),"")</f>
        <v/>
      </c>
      <c r="R163" s="87"/>
      <c r="S163" s="87"/>
      <c r="T163" s="90"/>
      <c r="U163" s="90"/>
      <c r="V163" s="87"/>
      <c r="W163" s="87"/>
      <c r="X163" s="87"/>
      <c r="Y163" s="87"/>
      <c r="Z163" s="87"/>
      <c r="AA163" s="87"/>
      <c r="AB163" s="87"/>
      <c r="AC163" s="87"/>
      <c r="AD163" s="87"/>
      <c r="AE163" s="87"/>
      <c r="AF163" s="90"/>
      <c r="AG163" s="90"/>
      <c r="AH163" s="90"/>
      <c r="AI163" s="90"/>
      <c r="AJ163" s="90"/>
      <c r="AK163" s="90"/>
      <c r="AL163" s="90"/>
      <c r="AM163" s="90"/>
      <c r="AN163" s="90"/>
      <c r="AO163" s="90"/>
      <c r="AP163" s="90"/>
    </row>
    <row r="164">
      <c r="D164" s="1"/>
      <c r="F164" s="97"/>
      <c r="H164" s="98"/>
      <c r="I164" s="61"/>
      <c r="J164" s="25" t="str">
        <f t="array" ref="J164">iferror(index('Kovats n-alkanes'!G$7:G$31,match(H164,'Kovats n-alkanes'!H$7:H$31,1)),"")</f>
        <v/>
      </c>
      <c r="K164" s="25" t="str">
        <f t="shared" si="5"/>
        <v/>
      </c>
      <c r="L164" s="50" t="str">
        <f>iferror(100*(J164+(H164-vlookup(J164,'Kovats n-alkanes'!G$7:H$31,2,TRUE))/(vlookup(K164,'Kovats n-alkanes'!G$7:H$31,2,TRUE)-vlookup(J164,'Kovats n-alkanes'!G$7:H$31,2,TRUE))),H164)</f>
        <v/>
      </c>
      <c r="M164" s="25" t="str">
        <f t="array" ref="M164">iferror(index('Kovats n-alkanes'!B$7:B$31,match(I164,'Kovats n-alkanes'!C$7:C$31,1)),"")</f>
        <v/>
      </c>
      <c r="N164" s="25" t="str">
        <f t="shared" si="6"/>
        <v/>
      </c>
      <c r="O164" s="25" t="str">
        <f>iferror(100*(M164+(I164-vlookup(M164,'Kovats n-alkanes'!B$7:C$31,2,TRUE))/(vlookup(N164,'Kovats n-alkanes'!B$7:C$31,2,TRUE)-vlookup(M164,'Kovats n-alkanes'!B$7:C$31,2,TRUE))),"")</f>
        <v/>
      </c>
      <c r="R164" s="87"/>
      <c r="S164" s="87"/>
      <c r="T164" s="90"/>
      <c r="U164" s="90"/>
      <c r="V164" s="87"/>
      <c r="W164" s="87"/>
      <c r="X164" s="87"/>
      <c r="Y164" s="87"/>
      <c r="Z164" s="87"/>
      <c r="AA164" s="87"/>
      <c r="AB164" s="87"/>
      <c r="AC164" s="87"/>
      <c r="AD164" s="87"/>
      <c r="AE164" s="87"/>
      <c r="AF164" s="90"/>
      <c r="AG164" s="90"/>
      <c r="AH164" s="90"/>
      <c r="AI164" s="90"/>
      <c r="AJ164" s="90"/>
      <c r="AK164" s="90"/>
      <c r="AL164" s="90"/>
      <c r="AM164" s="90"/>
      <c r="AN164" s="90"/>
      <c r="AO164" s="90"/>
      <c r="AP164" s="90"/>
    </row>
    <row r="165">
      <c r="D165" s="1"/>
      <c r="F165" s="97"/>
      <c r="H165" s="98"/>
      <c r="I165" s="61"/>
      <c r="J165" s="25" t="str">
        <f t="array" ref="J165">iferror(index('Kovats n-alkanes'!G$7:G$31,match(H165,'Kovats n-alkanes'!H$7:H$31,1)),"")</f>
        <v/>
      </c>
      <c r="K165" s="25" t="str">
        <f t="shared" si="5"/>
        <v/>
      </c>
      <c r="L165" s="50" t="str">
        <f>iferror(100*(J165+(H165-vlookup(J165,'Kovats n-alkanes'!G$7:H$31,2,TRUE))/(vlookup(K165,'Kovats n-alkanes'!G$7:H$31,2,TRUE)-vlookup(J165,'Kovats n-alkanes'!G$7:H$31,2,TRUE))),H165)</f>
        <v/>
      </c>
      <c r="M165" s="25" t="str">
        <f t="array" ref="M165">iferror(index('Kovats n-alkanes'!B$7:B$31,match(I165,'Kovats n-alkanes'!C$7:C$31,1)),"")</f>
        <v/>
      </c>
      <c r="N165" s="25" t="str">
        <f t="shared" si="6"/>
        <v/>
      </c>
      <c r="O165" s="25" t="str">
        <f>iferror(100*(M165+(I165-vlookup(M165,'Kovats n-alkanes'!B$7:C$31,2,TRUE))/(vlookup(N165,'Kovats n-alkanes'!B$7:C$31,2,TRUE)-vlookup(M165,'Kovats n-alkanes'!B$7:C$31,2,TRUE))),"")</f>
        <v/>
      </c>
      <c r="R165" s="87"/>
      <c r="S165" s="87"/>
      <c r="T165" s="90"/>
      <c r="U165" s="90"/>
      <c r="V165" s="87"/>
      <c r="W165" s="87"/>
      <c r="X165" s="87"/>
      <c r="Y165" s="87"/>
      <c r="Z165" s="87"/>
      <c r="AA165" s="87"/>
      <c r="AB165" s="87"/>
      <c r="AC165" s="87"/>
      <c r="AD165" s="87"/>
      <c r="AE165" s="87"/>
      <c r="AF165" s="90"/>
      <c r="AG165" s="90"/>
      <c r="AH165" s="90"/>
      <c r="AI165" s="90"/>
      <c r="AJ165" s="90"/>
      <c r="AK165" s="90"/>
      <c r="AL165" s="90"/>
      <c r="AM165" s="90"/>
      <c r="AN165" s="90"/>
      <c r="AO165" s="90"/>
      <c r="AP165" s="90"/>
    </row>
    <row r="166">
      <c r="D166" s="1"/>
      <c r="F166" s="97"/>
      <c r="H166" s="98"/>
      <c r="I166" s="61"/>
      <c r="J166" s="25" t="str">
        <f t="array" ref="J166">iferror(index('Kovats n-alkanes'!G$7:G$31,match(H166,'Kovats n-alkanes'!H$7:H$31,1)),"")</f>
        <v/>
      </c>
      <c r="K166" s="25" t="str">
        <f t="shared" si="5"/>
        <v/>
      </c>
      <c r="L166" s="50" t="str">
        <f>iferror(100*(J166+(H166-vlookup(J166,'Kovats n-alkanes'!G$7:H$31,2,TRUE))/(vlookup(K166,'Kovats n-alkanes'!G$7:H$31,2,TRUE)-vlookup(J166,'Kovats n-alkanes'!G$7:H$31,2,TRUE))),H166)</f>
        <v/>
      </c>
      <c r="M166" s="25" t="str">
        <f t="array" ref="M166">iferror(index('Kovats n-alkanes'!B$7:B$31,match(I166,'Kovats n-alkanes'!C$7:C$31,1)),"")</f>
        <v/>
      </c>
      <c r="N166" s="25" t="str">
        <f t="shared" si="6"/>
        <v/>
      </c>
      <c r="O166" s="25" t="str">
        <f>iferror(100*(M166+(I166-vlookup(M166,'Kovats n-alkanes'!B$7:C$31,2,TRUE))/(vlookup(N166,'Kovats n-alkanes'!B$7:C$31,2,TRUE)-vlookup(M166,'Kovats n-alkanes'!B$7:C$31,2,TRUE))),"")</f>
        <v/>
      </c>
      <c r="R166" s="87"/>
      <c r="S166" s="87"/>
      <c r="T166" s="90"/>
      <c r="U166" s="90"/>
      <c r="V166" s="87"/>
      <c r="W166" s="87"/>
      <c r="X166" s="87"/>
      <c r="Y166" s="87"/>
      <c r="Z166" s="87"/>
      <c r="AA166" s="87"/>
      <c r="AB166" s="87"/>
      <c r="AC166" s="87"/>
      <c r="AD166" s="87"/>
      <c r="AE166" s="87"/>
      <c r="AF166" s="90"/>
      <c r="AG166" s="90"/>
      <c r="AH166" s="90"/>
      <c r="AI166" s="90"/>
      <c r="AJ166" s="90"/>
      <c r="AK166" s="90"/>
      <c r="AL166" s="90"/>
      <c r="AM166" s="90"/>
      <c r="AN166" s="90"/>
      <c r="AO166" s="90"/>
      <c r="AP166" s="90"/>
    </row>
    <row r="167">
      <c r="D167" s="1"/>
      <c r="F167" s="97"/>
      <c r="H167" s="98"/>
      <c r="I167" s="61"/>
      <c r="J167" s="25" t="str">
        <f t="array" ref="J167">iferror(index('Kovats n-alkanes'!G$7:G$31,match(H167,'Kovats n-alkanes'!H$7:H$31,1)),"")</f>
        <v/>
      </c>
      <c r="K167" s="25" t="str">
        <f t="shared" si="5"/>
        <v/>
      </c>
      <c r="L167" s="50" t="str">
        <f>iferror(100*(J167+(H167-vlookup(J167,'Kovats n-alkanes'!G$7:H$31,2,TRUE))/(vlookup(K167,'Kovats n-alkanes'!G$7:H$31,2,TRUE)-vlookup(J167,'Kovats n-alkanes'!G$7:H$31,2,TRUE))),H167)</f>
        <v/>
      </c>
      <c r="M167" s="25" t="str">
        <f t="array" ref="M167">iferror(index('Kovats n-alkanes'!B$7:B$31,match(I167,'Kovats n-alkanes'!C$7:C$31,1)),"")</f>
        <v/>
      </c>
      <c r="N167" s="25" t="str">
        <f t="shared" si="6"/>
        <v/>
      </c>
      <c r="O167" s="25" t="str">
        <f>iferror(100*(M167+(I167-vlookup(M167,'Kovats n-alkanes'!B$7:C$31,2,TRUE))/(vlookup(N167,'Kovats n-alkanes'!B$7:C$31,2,TRUE)-vlookup(M167,'Kovats n-alkanes'!B$7:C$31,2,TRUE))),"")</f>
        <v/>
      </c>
      <c r="R167" s="87"/>
      <c r="S167" s="87"/>
      <c r="T167" s="90"/>
      <c r="U167" s="90"/>
      <c r="V167" s="87"/>
      <c r="W167" s="87"/>
      <c r="X167" s="87"/>
      <c r="Y167" s="87"/>
      <c r="Z167" s="87"/>
      <c r="AA167" s="87"/>
      <c r="AB167" s="87"/>
      <c r="AC167" s="87"/>
      <c r="AD167" s="87"/>
      <c r="AE167" s="87"/>
      <c r="AF167" s="90"/>
      <c r="AG167" s="90"/>
      <c r="AH167" s="90"/>
      <c r="AI167" s="90"/>
      <c r="AJ167" s="90"/>
      <c r="AK167" s="90"/>
      <c r="AL167" s="90"/>
      <c r="AM167" s="90"/>
      <c r="AN167" s="90"/>
      <c r="AO167" s="90"/>
      <c r="AP167" s="90"/>
    </row>
    <row r="168">
      <c r="D168" s="1"/>
      <c r="F168" s="97"/>
      <c r="H168" s="98"/>
      <c r="I168" s="61"/>
      <c r="J168" s="25" t="str">
        <f t="array" ref="J168">iferror(index('Kovats n-alkanes'!G$7:G$31,match(H168,'Kovats n-alkanes'!H$7:H$31,1)),"")</f>
        <v/>
      </c>
      <c r="K168" s="25" t="str">
        <f t="shared" si="5"/>
        <v/>
      </c>
      <c r="L168" s="50" t="str">
        <f>iferror(100*(J168+(H168-vlookup(J168,'Kovats n-alkanes'!G$7:H$31,2,TRUE))/(vlookup(K168,'Kovats n-alkanes'!G$7:H$31,2,TRUE)-vlookup(J168,'Kovats n-alkanes'!G$7:H$31,2,TRUE))),H168)</f>
        <v/>
      </c>
      <c r="M168" s="25" t="str">
        <f t="array" ref="M168">iferror(index('Kovats n-alkanes'!B$7:B$31,match(I168,'Kovats n-alkanes'!C$7:C$31,1)),"")</f>
        <v/>
      </c>
      <c r="N168" s="25" t="str">
        <f t="shared" si="6"/>
        <v/>
      </c>
      <c r="O168" s="25" t="str">
        <f>iferror(100*(M168+(I168-vlookup(M168,'Kovats n-alkanes'!B$7:C$31,2,TRUE))/(vlookup(N168,'Kovats n-alkanes'!B$7:C$31,2,TRUE)-vlookup(M168,'Kovats n-alkanes'!B$7:C$31,2,TRUE))),"")</f>
        <v/>
      </c>
      <c r="R168" s="87"/>
      <c r="S168" s="87"/>
      <c r="T168" s="90"/>
      <c r="U168" s="90"/>
      <c r="V168" s="87"/>
      <c r="W168" s="87"/>
      <c r="X168" s="87"/>
      <c r="Y168" s="87"/>
      <c r="Z168" s="87"/>
      <c r="AA168" s="87"/>
      <c r="AB168" s="87"/>
      <c r="AC168" s="87"/>
      <c r="AD168" s="87"/>
      <c r="AE168" s="87"/>
      <c r="AF168" s="90"/>
      <c r="AG168" s="90"/>
      <c r="AH168" s="90"/>
      <c r="AI168" s="90"/>
      <c r="AJ168" s="90"/>
      <c r="AK168" s="90"/>
      <c r="AL168" s="90"/>
      <c r="AM168" s="90"/>
      <c r="AN168" s="90"/>
      <c r="AO168" s="90"/>
      <c r="AP168" s="90"/>
    </row>
    <row r="169">
      <c r="D169" s="1"/>
      <c r="F169" s="97"/>
      <c r="H169" s="98"/>
      <c r="I169" s="61"/>
      <c r="J169" s="25" t="str">
        <f t="array" ref="J169">iferror(index('Kovats n-alkanes'!G$7:G$31,match(H169,'Kovats n-alkanes'!H$7:H$31,1)),"")</f>
        <v/>
      </c>
      <c r="K169" s="25" t="str">
        <f t="shared" si="5"/>
        <v/>
      </c>
      <c r="L169" s="50" t="str">
        <f>iferror(100*(J169+(H169-vlookup(J169,'Kovats n-alkanes'!G$7:H$31,2,TRUE))/(vlookup(K169,'Kovats n-alkanes'!G$7:H$31,2,TRUE)-vlookup(J169,'Kovats n-alkanes'!G$7:H$31,2,TRUE))),H169)</f>
        <v/>
      </c>
      <c r="M169" s="25" t="str">
        <f t="array" ref="M169">iferror(index('Kovats n-alkanes'!B$7:B$31,match(I169,'Kovats n-alkanes'!C$7:C$31,1)),"")</f>
        <v/>
      </c>
      <c r="N169" s="25" t="str">
        <f t="shared" si="6"/>
        <v/>
      </c>
      <c r="O169" s="25" t="str">
        <f>iferror(100*(M169+(I169-vlookup(M169,'Kovats n-alkanes'!B$7:C$31,2,TRUE))/(vlookup(N169,'Kovats n-alkanes'!B$7:C$31,2,TRUE)-vlookup(M169,'Kovats n-alkanes'!B$7:C$31,2,TRUE))),"")</f>
        <v/>
      </c>
      <c r="R169" s="87"/>
      <c r="S169" s="87"/>
      <c r="T169" s="90"/>
      <c r="U169" s="90"/>
      <c r="V169" s="87"/>
      <c r="W169" s="87"/>
      <c r="X169" s="87"/>
      <c r="Y169" s="87"/>
      <c r="Z169" s="87"/>
      <c r="AA169" s="87"/>
      <c r="AB169" s="87"/>
      <c r="AC169" s="87"/>
      <c r="AD169" s="87"/>
      <c r="AE169" s="87"/>
      <c r="AF169" s="90"/>
      <c r="AG169" s="90"/>
      <c r="AH169" s="90"/>
      <c r="AI169" s="90"/>
      <c r="AJ169" s="90"/>
      <c r="AK169" s="90"/>
      <c r="AL169" s="90"/>
      <c r="AM169" s="90"/>
      <c r="AN169" s="90"/>
      <c r="AO169" s="90"/>
      <c r="AP169" s="90"/>
    </row>
    <row r="170">
      <c r="D170" s="1"/>
      <c r="F170" s="97"/>
      <c r="H170" s="98"/>
      <c r="I170" s="61"/>
      <c r="J170" s="25" t="str">
        <f t="array" ref="J170">iferror(index('Kovats n-alkanes'!G$7:G$31,match(H170,'Kovats n-alkanes'!H$7:H$31,1)),"")</f>
        <v/>
      </c>
      <c r="K170" s="25" t="str">
        <f t="shared" si="5"/>
        <v/>
      </c>
      <c r="L170" s="50" t="str">
        <f>iferror(100*(J170+(H170-vlookup(J170,'Kovats n-alkanes'!G$7:H$31,2,TRUE))/(vlookup(K170,'Kovats n-alkanes'!G$7:H$31,2,TRUE)-vlookup(J170,'Kovats n-alkanes'!G$7:H$31,2,TRUE))),H170)</f>
        <v/>
      </c>
      <c r="M170" s="25" t="str">
        <f t="array" ref="M170">iferror(index('Kovats n-alkanes'!B$7:B$31,match(I170,'Kovats n-alkanes'!C$7:C$31,1)),"")</f>
        <v/>
      </c>
      <c r="N170" s="25" t="str">
        <f t="shared" si="6"/>
        <v/>
      </c>
      <c r="O170" s="25" t="str">
        <f>iferror(100*(M170+(I170-vlookup(M170,'Kovats n-alkanes'!B$7:C$31,2,TRUE))/(vlookup(N170,'Kovats n-alkanes'!B$7:C$31,2,TRUE)-vlookup(M170,'Kovats n-alkanes'!B$7:C$31,2,TRUE))),"")</f>
        <v/>
      </c>
      <c r="R170" s="87"/>
      <c r="S170" s="87"/>
      <c r="T170" s="90"/>
      <c r="U170" s="90"/>
      <c r="V170" s="87"/>
      <c r="W170" s="87"/>
      <c r="X170" s="87"/>
      <c r="Y170" s="87"/>
      <c r="Z170" s="87"/>
      <c r="AA170" s="87"/>
      <c r="AB170" s="87"/>
      <c r="AC170" s="87"/>
      <c r="AD170" s="87"/>
      <c r="AE170" s="87"/>
      <c r="AF170" s="90"/>
      <c r="AG170" s="90"/>
      <c r="AH170" s="90"/>
      <c r="AI170" s="90"/>
      <c r="AJ170" s="90"/>
      <c r="AK170" s="90"/>
      <c r="AL170" s="90"/>
      <c r="AM170" s="90"/>
      <c r="AN170" s="90"/>
      <c r="AO170" s="90"/>
      <c r="AP170" s="90"/>
    </row>
    <row r="171">
      <c r="D171" s="1"/>
      <c r="F171" s="97"/>
      <c r="H171" s="98"/>
      <c r="I171" s="61"/>
      <c r="J171" s="25" t="str">
        <f t="array" ref="J171">iferror(index('Kovats n-alkanes'!G$7:G$31,match(H171,'Kovats n-alkanes'!H$7:H$31,1)),"")</f>
        <v/>
      </c>
      <c r="K171" s="25" t="str">
        <f t="shared" si="5"/>
        <v/>
      </c>
      <c r="L171" s="50" t="str">
        <f>iferror(100*(J171+(H171-vlookup(J171,'Kovats n-alkanes'!G$7:H$31,2,TRUE))/(vlookup(K171,'Kovats n-alkanes'!G$7:H$31,2,TRUE)-vlookup(J171,'Kovats n-alkanes'!G$7:H$31,2,TRUE))),H171)</f>
        <v/>
      </c>
      <c r="M171" s="25" t="str">
        <f t="array" ref="M171">iferror(index('Kovats n-alkanes'!B$7:B$31,match(I171,'Kovats n-alkanes'!C$7:C$31,1)),"")</f>
        <v/>
      </c>
      <c r="N171" s="25" t="str">
        <f t="shared" si="6"/>
        <v/>
      </c>
      <c r="O171" s="25" t="str">
        <f>iferror(100*(M171+(I171-vlookup(M171,'Kovats n-alkanes'!B$7:C$31,2,TRUE))/(vlookup(N171,'Kovats n-alkanes'!B$7:C$31,2,TRUE)-vlookup(M171,'Kovats n-alkanes'!B$7:C$31,2,TRUE))),"")</f>
        <v/>
      </c>
      <c r="R171" s="87"/>
      <c r="S171" s="87"/>
      <c r="T171" s="90"/>
      <c r="U171" s="90"/>
      <c r="V171" s="87"/>
      <c r="W171" s="87"/>
      <c r="X171" s="87"/>
      <c r="Y171" s="87"/>
      <c r="Z171" s="87"/>
      <c r="AA171" s="87"/>
      <c r="AB171" s="87"/>
      <c r="AC171" s="87"/>
      <c r="AD171" s="87"/>
      <c r="AE171" s="87"/>
      <c r="AF171" s="90"/>
      <c r="AG171" s="90"/>
      <c r="AH171" s="90"/>
      <c r="AI171" s="90"/>
      <c r="AJ171" s="90"/>
      <c r="AK171" s="90"/>
      <c r="AL171" s="90"/>
      <c r="AM171" s="90"/>
      <c r="AN171" s="90"/>
      <c r="AO171" s="90"/>
      <c r="AP171" s="90"/>
    </row>
    <row r="172">
      <c r="D172" s="1"/>
      <c r="F172" s="97"/>
      <c r="H172" s="98"/>
      <c r="I172" s="61"/>
      <c r="J172" s="25" t="str">
        <f t="array" ref="J172">iferror(index('Kovats n-alkanes'!G$7:G$31,match(H172,'Kovats n-alkanes'!H$7:H$31,1)),"")</f>
        <v/>
      </c>
      <c r="K172" s="25" t="str">
        <f t="shared" si="5"/>
        <v/>
      </c>
      <c r="L172" s="50" t="str">
        <f>iferror(100*(J172+(H172-vlookup(J172,'Kovats n-alkanes'!G$7:H$31,2,TRUE))/(vlookup(K172,'Kovats n-alkanes'!G$7:H$31,2,TRUE)-vlookup(J172,'Kovats n-alkanes'!G$7:H$31,2,TRUE))),H172)</f>
        <v/>
      </c>
      <c r="M172" s="25" t="str">
        <f t="array" ref="M172">iferror(index('Kovats n-alkanes'!B$7:B$31,match(I172,'Kovats n-alkanes'!C$7:C$31,1)),"")</f>
        <v/>
      </c>
      <c r="N172" s="25" t="str">
        <f t="shared" si="6"/>
        <v/>
      </c>
      <c r="O172" s="25" t="str">
        <f>iferror(100*(M172+(I172-vlookup(M172,'Kovats n-alkanes'!B$7:C$31,2,TRUE))/(vlookup(N172,'Kovats n-alkanes'!B$7:C$31,2,TRUE)-vlookup(M172,'Kovats n-alkanes'!B$7:C$31,2,TRUE))),"")</f>
        <v/>
      </c>
      <c r="R172" s="87"/>
      <c r="S172" s="87"/>
      <c r="T172" s="90"/>
      <c r="U172" s="90"/>
      <c r="V172" s="87"/>
      <c r="W172" s="87"/>
      <c r="X172" s="87"/>
      <c r="Y172" s="87"/>
      <c r="Z172" s="87"/>
      <c r="AA172" s="87"/>
      <c r="AB172" s="87"/>
      <c r="AC172" s="87"/>
      <c r="AD172" s="87"/>
      <c r="AE172" s="87"/>
      <c r="AF172" s="90"/>
      <c r="AG172" s="90"/>
      <c r="AH172" s="90"/>
      <c r="AI172" s="90"/>
      <c r="AJ172" s="90"/>
      <c r="AK172" s="90"/>
      <c r="AL172" s="90"/>
      <c r="AM172" s="90"/>
      <c r="AN172" s="90"/>
      <c r="AO172" s="90"/>
      <c r="AP172" s="90"/>
    </row>
    <row r="173">
      <c r="D173" s="1"/>
      <c r="F173" s="97"/>
      <c r="H173" s="98"/>
      <c r="I173" s="61"/>
      <c r="J173" s="25" t="str">
        <f t="array" ref="J173">iferror(index('Kovats n-alkanes'!G$7:G$31,match(H173,'Kovats n-alkanes'!H$7:H$31,1)),"")</f>
        <v/>
      </c>
      <c r="K173" s="25" t="str">
        <f t="shared" si="5"/>
        <v/>
      </c>
      <c r="L173" s="50" t="str">
        <f>iferror(100*(J173+(H173-vlookup(J173,'Kovats n-alkanes'!G$7:H$31,2,TRUE))/(vlookup(K173,'Kovats n-alkanes'!G$7:H$31,2,TRUE)-vlookup(J173,'Kovats n-alkanes'!G$7:H$31,2,TRUE))),H173)</f>
        <v/>
      </c>
      <c r="M173" s="25" t="str">
        <f t="array" ref="M173">iferror(index('Kovats n-alkanes'!B$7:B$31,match(I173,'Kovats n-alkanes'!C$7:C$31,1)),"")</f>
        <v/>
      </c>
      <c r="N173" s="25" t="str">
        <f t="shared" si="6"/>
        <v/>
      </c>
      <c r="O173" s="25" t="str">
        <f>iferror(100*(M173+(I173-vlookup(M173,'Kovats n-alkanes'!B$7:C$31,2,TRUE))/(vlookup(N173,'Kovats n-alkanes'!B$7:C$31,2,TRUE)-vlookup(M173,'Kovats n-alkanes'!B$7:C$31,2,TRUE))),"")</f>
        <v/>
      </c>
      <c r="R173" s="87"/>
      <c r="S173" s="87"/>
      <c r="T173" s="90"/>
      <c r="U173" s="90"/>
      <c r="V173" s="87"/>
      <c r="W173" s="87"/>
      <c r="X173" s="87"/>
      <c r="Y173" s="87"/>
      <c r="Z173" s="87"/>
      <c r="AA173" s="87"/>
      <c r="AB173" s="87"/>
      <c r="AC173" s="87"/>
      <c r="AD173" s="87"/>
      <c r="AE173" s="87"/>
      <c r="AF173" s="90"/>
      <c r="AG173" s="90"/>
      <c r="AH173" s="90"/>
      <c r="AI173" s="90"/>
      <c r="AJ173" s="90"/>
      <c r="AK173" s="90"/>
      <c r="AL173" s="90"/>
      <c r="AM173" s="90"/>
      <c r="AN173" s="90"/>
      <c r="AO173" s="90"/>
      <c r="AP173" s="90"/>
    </row>
    <row r="174">
      <c r="D174" s="1"/>
      <c r="F174" s="97"/>
      <c r="H174" s="98"/>
      <c r="I174" s="61"/>
      <c r="J174" s="25" t="str">
        <f t="array" ref="J174">iferror(index('Kovats n-alkanes'!G$7:G$31,match(H174,'Kovats n-alkanes'!H$7:H$31,1)),"")</f>
        <v/>
      </c>
      <c r="K174" s="25" t="str">
        <f t="shared" si="5"/>
        <v/>
      </c>
      <c r="L174" s="50" t="str">
        <f>iferror(100*(J174+(H174-vlookup(J174,'Kovats n-alkanes'!G$7:H$31,2,TRUE))/(vlookup(K174,'Kovats n-alkanes'!G$7:H$31,2,TRUE)-vlookup(J174,'Kovats n-alkanes'!G$7:H$31,2,TRUE))),H174)</f>
        <v/>
      </c>
      <c r="M174" s="25" t="str">
        <f t="array" ref="M174">iferror(index('Kovats n-alkanes'!B$7:B$31,match(I174,'Kovats n-alkanes'!C$7:C$31,1)),"")</f>
        <v/>
      </c>
      <c r="N174" s="25" t="str">
        <f t="shared" si="6"/>
        <v/>
      </c>
      <c r="O174" s="25" t="str">
        <f>iferror(100*(M174+(I174-vlookup(M174,'Kovats n-alkanes'!B$7:C$31,2,TRUE))/(vlookup(N174,'Kovats n-alkanes'!B$7:C$31,2,TRUE)-vlookup(M174,'Kovats n-alkanes'!B$7:C$31,2,TRUE))),"")</f>
        <v/>
      </c>
      <c r="R174" s="87"/>
      <c r="S174" s="87"/>
      <c r="T174" s="90"/>
      <c r="U174" s="90"/>
      <c r="V174" s="87"/>
      <c r="W174" s="87"/>
      <c r="X174" s="87"/>
      <c r="Y174" s="87"/>
      <c r="Z174" s="87"/>
      <c r="AA174" s="87"/>
      <c r="AB174" s="87"/>
      <c r="AC174" s="87"/>
      <c r="AD174" s="87"/>
      <c r="AE174" s="87"/>
      <c r="AF174" s="90"/>
      <c r="AG174" s="90"/>
      <c r="AH174" s="90"/>
      <c r="AI174" s="90"/>
      <c r="AJ174" s="90"/>
      <c r="AK174" s="90"/>
      <c r="AL174" s="90"/>
      <c r="AM174" s="90"/>
      <c r="AN174" s="90"/>
      <c r="AO174" s="90"/>
      <c r="AP174" s="90"/>
    </row>
    <row r="175">
      <c r="D175" s="1"/>
      <c r="F175" s="97"/>
      <c r="H175" s="98"/>
      <c r="I175" s="61"/>
      <c r="J175" s="25" t="str">
        <f t="array" ref="J175">iferror(index('Kovats n-alkanes'!G$7:G$31,match(H175,'Kovats n-alkanes'!H$7:H$31,1)),"")</f>
        <v/>
      </c>
      <c r="K175" s="25" t="str">
        <f t="shared" si="5"/>
        <v/>
      </c>
      <c r="L175" s="50" t="str">
        <f>iferror(100*(J175+(H175-vlookup(J175,'Kovats n-alkanes'!G$7:H$31,2,TRUE))/(vlookup(K175,'Kovats n-alkanes'!G$7:H$31,2,TRUE)-vlookup(J175,'Kovats n-alkanes'!G$7:H$31,2,TRUE))),H175)</f>
        <v/>
      </c>
      <c r="M175" s="25" t="str">
        <f t="array" ref="M175">iferror(index('Kovats n-alkanes'!B$7:B$31,match(I175,'Kovats n-alkanes'!C$7:C$31,1)),"")</f>
        <v/>
      </c>
      <c r="N175" s="25" t="str">
        <f t="shared" si="6"/>
        <v/>
      </c>
      <c r="O175" s="25" t="str">
        <f>iferror(100*(M175+(I175-vlookup(M175,'Kovats n-alkanes'!B$7:C$31,2,TRUE))/(vlookup(N175,'Kovats n-alkanes'!B$7:C$31,2,TRUE)-vlookup(M175,'Kovats n-alkanes'!B$7:C$31,2,TRUE))),"")</f>
        <v/>
      </c>
      <c r="R175" s="87"/>
      <c r="S175" s="87"/>
      <c r="T175" s="90"/>
      <c r="U175" s="90"/>
      <c r="V175" s="87"/>
      <c r="W175" s="87"/>
      <c r="X175" s="87"/>
      <c r="Y175" s="87"/>
      <c r="Z175" s="87"/>
      <c r="AA175" s="87"/>
      <c r="AB175" s="87"/>
      <c r="AC175" s="87"/>
      <c r="AD175" s="87"/>
      <c r="AE175" s="87"/>
      <c r="AF175" s="90"/>
      <c r="AG175" s="90"/>
      <c r="AH175" s="90"/>
      <c r="AI175" s="90"/>
      <c r="AJ175" s="90"/>
      <c r="AK175" s="90"/>
      <c r="AL175" s="90"/>
      <c r="AM175" s="90"/>
      <c r="AN175" s="90"/>
      <c r="AO175" s="90"/>
      <c r="AP175" s="90"/>
    </row>
    <row r="176">
      <c r="D176" s="1"/>
      <c r="F176" s="97"/>
      <c r="H176" s="98"/>
      <c r="I176" s="61"/>
      <c r="J176" s="25" t="str">
        <f t="array" ref="J176">iferror(index('Kovats n-alkanes'!G$7:G$31,match(H176,'Kovats n-alkanes'!H$7:H$31,1)),"")</f>
        <v/>
      </c>
      <c r="K176" s="25" t="str">
        <f t="shared" si="5"/>
        <v/>
      </c>
      <c r="L176" s="50" t="str">
        <f>iferror(100*(J176+(H176-vlookup(J176,'Kovats n-alkanes'!G$7:H$31,2,TRUE))/(vlookup(K176,'Kovats n-alkanes'!G$7:H$31,2,TRUE)-vlookup(J176,'Kovats n-alkanes'!G$7:H$31,2,TRUE))),H176)</f>
        <v/>
      </c>
      <c r="M176" s="25" t="str">
        <f t="array" ref="M176">iferror(index('Kovats n-alkanes'!B$7:B$31,match(I176,'Kovats n-alkanes'!C$7:C$31,1)),"")</f>
        <v/>
      </c>
      <c r="N176" s="25" t="str">
        <f t="shared" si="6"/>
        <v/>
      </c>
      <c r="O176" s="25" t="str">
        <f>iferror(100*(M176+(I176-vlookup(M176,'Kovats n-alkanes'!B$7:C$31,2,TRUE))/(vlookup(N176,'Kovats n-alkanes'!B$7:C$31,2,TRUE)-vlookup(M176,'Kovats n-alkanes'!B$7:C$31,2,TRUE))),"")</f>
        <v/>
      </c>
      <c r="R176" s="87"/>
      <c r="S176" s="87"/>
      <c r="T176" s="90"/>
      <c r="U176" s="90"/>
      <c r="V176" s="87"/>
      <c r="W176" s="87"/>
      <c r="X176" s="87"/>
      <c r="Y176" s="87"/>
      <c r="Z176" s="87"/>
      <c r="AA176" s="87"/>
      <c r="AB176" s="87"/>
      <c r="AC176" s="87"/>
      <c r="AD176" s="87"/>
      <c r="AE176" s="87"/>
      <c r="AF176" s="90"/>
      <c r="AG176" s="90"/>
      <c r="AH176" s="90"/>
      <c r="AI176" s="90"/>
      <c r="AJ176" s="90"/>
      <c r="AK176" s="90"/>
      <c r="AL176" s="90"/>
      <c r="AM176" s="90"/>
      <c r="AN176" s="90"/>
      <c r="AO176" s="90"/>
      <c r="AP176" s="90"/>
    </row>
    <row r="177">
      <c r="D177" s="1"/>
      <c r="F177" s="97"/>
      <c r="H177" s="98"/>
      <c r="I177" s="61"/>
      <c r="J177" s="25" t="str">
        <f t="array" ref="J177">iferror(index('Kovats n-alkanes'!G$7:G$31,match(H177,'Kovats n-alkanes'!H$7:H$31,1)),"")</f>
        <v/>
      </c>
      <c r="K177" s="25" t="str">
        <f t="shared" si="5"/>
        <v/>
      </c>
      <c r="L177" s="50" t="str">
        <f>iferror(100*(J177+(H177-vlookup(J177,'Kovats n-alkanes'!G$7:H$31,2,TRUE))/(vlookup(K177,'Kovats n-alkanes'!G$7:H$31,2,TRUE)-vlookup(J177,'Kovats n-alkanes'!G$7:H$31,2,TRUE))),H177)</f>
        <v/>
      </c>
      <c r="M177" s="25" t="str">
        <f t="array" ref="M177">iferror(index('Kovats n-alkanes'!B$7:B$31,match(I177,'Kovats n-alkanes'!C$7:C$31,1)),"")</f>
        <v/>
      </c>
      <c r="N177" s="25" t="str">
        <f t="shared" si="6"/>
        <v/>
      </c>
      <c r="O177" s="25" t="str">
        <f>iferror(100*(M177+(I177-vlookup(M177,'Kovats n-alkanes'!B$7:C$31,2,TRUE))/(vlookup(N177,'Kovats n-alkanes'!B$7:C$31,2,TRUE)-vlookup(M177,'Kovats n-alkanes'!B$7:C$31,2,TRUE))),"")</f>
        <v/>
      </c>
      <c r="R177" s="87"/>
      <c r="S177" s="87"/>
      <c r="T177" s="90"/>
      <c r="U177" s="90"/>
      <c r="V177" s="87"/>
      <c r="W177" s="87"/>
      <c r="X177" s="87"/>
      <c r="Y177" s="87"/>
      <c r="Z177" s="87"/>
      <c r="AA177" s="87"/>
      <c r="AB177" s="87"/>
      <c r="AC177" s="87"/>
      <c r="AD177" s="87"/>
      <c r="AE177" s="87"/>
      <c r="AF177" s="90"/>
      <c r="AG177" s="90"/>
      <c r="AH177" s="90"/>
      <c r="AI177" s="90"/>
      <c r="AJ177" s="90"/>
      <c r="AK177" s="90"/>
      <c r="AL177" s="90"/>
      <c r="AM177" s="90"/>
      <c r="AN177" s="90"/>
      <c r="AO177" s="90"/>
      <c r="AP177" s="90"/>
    </row>
    <row r="178">
      <c r="D178" s="1"/>
      <c r="F178" s="97"/>
      <c r="H178" s="98"/>
      <c r="I178" s="61"/>
      <c r="J178" s="25" t="str">
        <f t="array" ref="J178">iferror(index('Kovats n-alkanes'!G$7:G$31,match(H178,'Kovats n-alkanes'!H$7:H$31,1)),"")</f>
        <v/>
      </c>
      <c r="K178" s="25" t="str">
        <f t="shared" si="5"/>
        <v/>
      </c>
      <c r="L178" s="50" t="str">
        <f>iferror(100*(J178+(H178-vlookup(J178,'Kovats n-alkanes'!G$7:H$31,2,TRUE))/(vlookup(K178,'Kovats n-alkanes'!G$7:H$31,2,TRUE)-vlookup(J178,'Kovats n-alkanes'!G$7:H$31,2,TRUE))),H178)</f>
        <v/>
      </c>
      <c r="M178" s="25" t="str">
        <f t="array" ref="M178">iferror(index('Kovats n-alkanes'!B$7:B$31,match(I178,'Kovats n-alkanes'!C$7:C$31,1)),"")</f>
        <v/>
      </c>
      <c r="N178" s="25" t="str">
        <f t="shared" si="6"/>
        <v/>
      </c>
      <c r="O178" s="25" t="str">
        <f>iferror(100*(M178+(I178-vlookup(M178,'Kovats n-alkanes'!B$7:C$31,2,TRUE))/(vlookup(N178,'Kovats n-alkanes'!B$7:C$31,2,TRUE)-vlookup(M178,'Kovats n-alkanes'!B$7:C$31,2,TRUE))),"")</f>
        <v/>
      </c>
      <c r="R178" s="87"/>
      <c r="S178" s="87"/>
      <c r="T178" s="90"/>
      <c r="U178" s="90"/>
      <c r="V178" s="87"/>
      <c r="W178" s="87"/>
      <c r="X178" s="87"/>
      <c r="Y178" s="87"/>
      <c r="Z178" s="87"/>
      <c r="AA178" s="87"/>
      <c r="AB178" s="87"/>
      <c r="AC178" s="87"/>
      <c r="AD178" s="87"/>
      <c r="AE178" s="87"/>
      <c r="AF178" s="90"/>
      <c r="AG178" s="90"/>
      <c r="AH178" s="90"/>
      <c r="AI178" s="90"/>
      <c r="AJ178" s="90"/>
      <c r="AK178" s="90"/>
      <c r="AL178" s="90"/>
      <c r="AM178" s="90"/>
      <c r="AN178" s="90"/>
      <c r="AO178" s="90"/>
      <c r="AP178" s="90"/>
    </row>
    <row r="179">
      <c r="D179" s="1"/>
      <c r="F179" s="97"/>
      <c r="H179" s="98"/>
      <c r="I179" s="61"/>
      <c r="J179" s="25" t="str">
        <f t="array" ref="J179">iferror(index('Kovats n-alkanes'!G$7:G$31,match(H179,'Kovats n-alkanes'!H$7:H$31,1)),"")</f>
        <v/>
      </c>
      <c r="K179" s="25" t="str">
        <f t="shared" si="5"/>
        <v/>
      </c>
      <c r="L179" s="50" t="str">
        <f>iferror(100*(J179+(H179-vlookup(J179,'Kovats n-alkanes'!G$7:H$31,2,TRUE))/(vlookup(K179,'Kovats n-alkanes'!G$7:H$31,2,TRUE)-vlookup(J179,'Kovats n-alkanes'!G$7:H$31,2,TRUE))),H179)</f>
        <v/>
      </c>
      <c r="M179" s="25" t="str">
        <f t="array" ref="M179">iferror(index('Kovats n-alkanes'!B$7:B$31,match(I179,'Kovats n-alkanes'!C$7:C$31,1)),"")</f>
        <v/>
      </c>
      <c r="N179" s="25" t="str">
        <f t="shared" si="6"/>
        <v/>
      </c>
      <c r="O179" s="25" t="str">
        <f>iferror(100*(M179+(I179-vlookup(M179,'Kovats n-alkanes'!B$7:C$31,2,TRUE))/(vlookup(N179,'Kovats n-alkanes'!B$7:C$31,2,TRUE)-vlookup(M179,'Kovats n-alkanes'!B$7:C$31,2,TRUE))),"")</f>
        <v/>
      </c>
      <c r="R179" s="87"/>
      <c r="S179" s="87"/>
      <c r="T179" s="90"/>
      <c r="U179" s="90"/>
      <c r="V179" s="87"/>
      <c r="W179" s="87"/>
      <c r="X179" s="87"/>
      <c r="Y179" s="87"/>
      <c r="Z179" s="87"/>
      <c r="AA179" s="87"/>
      <c r="AB179" s="87"/>
      <c r="AC179" s="87"/>
      <c r="AD179" s="87"/>
      <c r="AE179" s="87"/>
      <c r="AF179" s="90"/>
      <c r="AG179" s="90"/>
      <c r="AH179" s="90"/>
      <c r="AI179" s="90"/>
      <c r="AJ179" s="90"/>
      <c r="AK179" s="90"/>
      <c r="AL179" s="90"/>
      <c r="AM179" s="90"/>
      <c r="AN179" s="90"/>
      <c r="AO179" s="90"/>
      <c r="AP179" s="90"/>
    </row>
    <row r="180">
      <c r="D180" s="1"/>
      <c r="F180" s="97"/>
      <c r="H180" s="98"/>
      <c r="I180" s="61"/>
      <c r="J180" s="25" t="str">
        <f t="array" ref="J180">iferror(index('Kovats n-alkanes'!G$7:G$31,match(H180,'Kovats n-alkanes'!H$7:H$31,1)),"")</f>
        <v/>
      </c>
      <c r="K180" s="25" t="str">
        <f t="shared" si="5"/>
        <v/>
      </c>
      <c r="L180" s="50" t="str">
        <f>iferror(100*(J180+(H180-vlookup(J180,'Kovats n-alkanes'!G$7:H$31,2,TRUE))/(vlookup(K180,'Kovats n-alkanes'!G$7:H$31,2,TRUE)-vlookup(J180,'Kovats n-alkanes'!G$7:H$31,2,TRUE))),H180)</f>
        <v/>
      </c>
      <c r="M180" s="25" t="str">
        <f t="array" ref="M180">iferror(index('Kovats n-alkanes'!B$7:B$31,match(I180,'Kovats n-alkanes'!C$7:C$31,1)),"")</f>
        <v/>
      </c>
      <c r="N180" s="25" t="str">
        <f t="shared" si="6"/>
        <v/>
      </c>
      <c r="O180" s="25" t="str">
        <f>iferror(100*(M180+(I180-vlookup(M180,'Kovats n-alkanes'!B$7:C$31,2,TRUE))/(vlookup(N180,'Kovats n-alkanes'!B$7:C$31,2,TRUE)-vlookup(M180,'Kovats n-alkanes'!B$7:C$31,2,TRUE))),"")</f>
        <v/>
      </c>
      <c r="R180" s="87"/>
      <c r="S180" s="87"/>
      <c r="T180" s="90"/>
      <c r="U180" s="90"/>
      <c r="V180" s="87"/>
      <c r="W180" s="87"/>
      <c r="X180" s="87"/>
      <c r="Y180" s="87"/>
      <c r="Z180" s="87"/>
      <c r="AA180" s="87"/>
      <c r="AB180" s="87"/>
      <c r="AC180" s="87"/>
      <c r="AD180" s="87"/>
      <c r="AE180" s="87"/>
      <c r="AF180" s="90"/>
      <c r="AG180" s="90"/>
      <c r="AH180" s="90"/>
      <c r="AI180" s="90"/>
      <c r="AJ180" s="90"/>
      <c r="AK180" s="90"/>
      <c r="AL180" s="90"/>
      <c r="AM180" s="90"/>
      <c r="AN180" s="90"/>
      <c r="AO180" s="90"/>
      <c r="AP180" s="90"/>
    </row>
    <row r="181">
      <c r="D181" s="1"/>
      <c r="F181" s="97"/>
      <c r="H181" s="98"/>
      <c r="I181" s="61"/>
      <c r="J181" s="25" t="str">
        <f t="array" ref="J181">iferror(index('Kovats n-alkanes'!G$7:G$31,match(H181,'Kovats n-alkanes'!H$7:H$31,1)),"")</f>
        <v/>
      </c>
      <c r="K181" s="25" t="str">
        <f t="shared" si="5"/>
        <v/>
      </c>
      <c r="L181" s="50" t="str">
        <f>iferror(100*(J181+(H181-vlookup(J181,'Kovats n-alkanes'!G$7:H$31,2,TRUE))/(vlookup(K181,'Kovats n-alkanes'!G$7:H$31,2,TRUE)-vlookup(J181,'Kovats n-alkanes'!G$7:H$31,2,TRUE))),H181)</f>
        <v/>
      </c>
      <c r="M181" s="25" t="str">
        <f t="array" ref="M181">iferror(index('Kovats n-alkanes'!B$7:B$31,match(I181,'Kovats n-alkanes'!C$7:C$31,1)),"")</f>
        <v/>
      </c>
      <c r="N181" s="25" t="str">
        <f t="shared" si="6"/>
        <v/>
      </c>
      <c r="O181" s="25" t="str">
        <f>iferror(100*(M181+(I181-vlookup(M181,'Kovats n-alkanes'!B$7:C$31,2,TRUE))/(vlookup(N181,'Kovats n-alkanes'!B$7:C$31,2,TRUE)-vlookup(M181,'Kovats n-alkanes'!B$7:C$31,2,TRUE))),"")</f>
        <v/>
      </c>
      <c r="R181" s="87"/>
      <c r="S181" s="87"/>
      <c r="T181" s="90"/>
      <c r="U181" s="90"/>
      <c r="V181" s="87"/>
      <c r="W181" s="87"/>
      <c r="X181" s="87"/>
      <c r="Y181" s="87"/>
      <c r="Z181" s="87"/>
      <c r="AA181" s="87"/>
      <c r="AB181" s="87"/>
      <c r="AC181" s="87"/>
      <c r="AD181" s="87"/>
      <c r="AE181" s="87"/>
      <c r="AF181" s="90"/>
      <c r="AG181" s="90"/>
      <c r="AH181" s="90"/>
      <c r="AI181" s="90"/>
      <c r="AJ181" s="90"/>
      <c r="AK181" s="90"/>
      <c r="AL181" s="90"/>
      <c r="AM181" s="90"/>
      <c r="AN181" s="90"/>
      <c r="AO181" s="90"/>
      <c r="AP181" s="90"/>
    </row>
    <row r="182">
      <c r="D182" s="1"/>
      <c r="F182" s="97"/>
      <c r="H182" s="98"/>
      <c r="I182" s="61"/>
      <c r="J182" s="25" t="str">
        <f t="array" ref="J182">iferror(index('Kovats n-alkanes'!G$7:G$31,match(H182,'Kovats n-alkanes'!H$7:H$31,1)),"")</f>
        <v/>
      </c>
      <c r="K182" s="25" t="str">
        <f t="shared" si="5"/>
        <v/>
      </c>
      <c r="L182" s="50" t="str">
        <f>iferror(100*(J182+(H182-vlookup(J182,'Kovats n-alkanes'!G$7:H$31,2,TRUE))/(vlookup(K182,'Kovats n-alkanes'!G$7:H$31,2,TRUE)-vlookup(J182,'Kovats n-alkanes'!G$7:H$31,2,TRUE))),H182)</f>
        <v/>
      </c>
      <c r="M182" s="25" t="str">
        <f t="array" ref="M182">iferror(index('Kovats n-alkanes'!B$7:B$31,match(I182,'Kovats n-alkanes'!C$7:C$31,1)),"")</f>
        <v/>
      </c>
      <c r="N182" s="25" t="str">
        <f t="shared" si="6"/>
        <v/>
      </c>
      <c r="O182" s="25" t="str">
        <f>iferror(100*(M182+(I182-vlookup(M182,'Kovats n-alkanes'!B$7:C$31,2,TRUE))/(vlookup(N182,'Kovats n-alkanes'!B$7:C$31,2,TRUE)-vlookup(M182,'Kovats n-alkanes'!B$7:C$31,2,TRUE))),"")</f>
        <v/>
      </c>
      <c r="R182" s="87"/>
      <c r="S182" s="87"/>
      <c r="T182" s="90"/>
      <c r="U182" s="90"/>
      <c r="V182" s="87"/>
      <c r="W182" s="87"/>
      <c r="X182" s="87"/>
      <c r="Y182" s="87"/>
      <c r="Z182" s="87"/>
      <c r="AA182" s="87"/>
      <c r="AB182" s="87"/>
      <c r="AC182" s="87"/>
      <c r="AD182" s="87"/>
      <c r="AE182" s="87"/>
      <c r="AF182" s="90"/>
      <c r="AG182" s="90"/>
      <c r="AH182" s="90"/>
      <c r="AI182" s="90"/>
      <c r="AJ182" s="90"/>
      <c r="AK182" s="90"/>
      <c r="AL182" s="90"/>
      <c r="AM182" s="90"/>
      <c r="AN182" s="90"/>
      <c r="AO182" s="90"/>
      <c r="AP182" s="90"/>
    </row>
    <row r="183">
      <c r="D183" s="1"/>
      <c r="F183" s="97"/>
      <c r="H183" s="98"/>
      <c r="I183" s="61"/>
      <c r="J183" s="25" t="str">
        <f t="array" ref="J183">iferror(index('Kovats n-alkanes'!G$7:G$31,match(H183,'Kovats n-alkanes'!H$7:H$31,1)),"")</f>
        <v/>
      </c>
      <c r="K183" s="25" t="str">
        <f t="shared" si="5"/>
        <v/>
      </c>
      <c r="L183" s="50" t="str">
        <f>iferror(100*(J183+(H183-vlookup(J183,'Kovats n-alkanes'!G$7:H$31,2,TRUE))/(vlookup(K183,'Kovats n-alkanes'!G$7:H$31,2,TRUE)-vlookup(J183,'Kovats n-alkanes'!G$7:H$31,2,TRUE))),H183)</f>
        <v/>
      </c>
      <c r="M183" s="25" t="str">
        <f t="array" ref="M183">iferror(index('Kovats n-alkanes'!B$7:B$31,match(I183,'Kovats n-alkanes'!C$7:C$31,1)),"")</f>
        <v/>
      </c>
      <c r="N183" s="25" t="str">
        <f t="shared" si="6"/>
        <v/>
      </c>
      <c r="O183" s="25" t="str">
        <f>iferror(100*(M183+(I183-vlookup(M183,'Kovats n-alkanes'!B$7:C$31,2,TRUE))/(vlookup(N183,'Kovats n-alkanes'!B$7:C$31,2,TRUE)-vlookup(M183,'Kovats n-alkanes'!B$7:C$31,2,TRUE))),"")</f>
        <v/>
      </c>
      <c r="R183" s="87"/>
      <c r="S183" s="87"/>
      <c r="T183" s="90"/>
      <c r="U183" s="90"/>
      <c r="V183" s="87"/>
      <c r="W183" s="87"/>
      <c r="X183" s="87"/>
      <c r="Y183" s="87"/>
      <c r="Z183" s="87"/>
      <c r="AA183" s="87"/>
      <c r="AB183" s="87"/>
      <c r="AC183" s="87"/>
      <c r="AD183" s="87"/>
      <c r="AE183" s="87"/>
      <c r="AF183" s="90"/>
      <c r="AG183" s="90"/>
      <c r="AH183" s="90"/>
      <c r="AI183" s="90"/>
      <c r="AJ183" s="90"/>
      <c r="AK183" s="90"/>
      <c r="AL183" s="90"/>
      <c r="AM183" s="90"/>
      <c r="AN183" s="90"/>
      <c r="AO183" s="90"/>
      <c r="AP183" s="90"/>
    </row>
    <row r="184">
      <c r="D184" s="1"/>
      <c r="F184" s="97"/>
      <c r="H184" s="98"/>
      <c r="I184" s="61"/>
      <c r="J184" s="25" t="str">
        <f t="array" ref="J184">iferror(index('Kovats n-alkanes'!G$7:G$31,match(H184,'Kovats n-alkanes'!H$7:H$31,1)),"")</f>
        <v/>
      </c>
      <c r="L184" s="56"/>
      <c r="M184" s="25" t="str">
        <f t="array" ref="M184">iferror(index('Kovats n-alkanes'!B$7:B$31,match(I184,'Kovats n-alkanes'!C$7:C$31,1)),"")</f>
        <v/>
      </c>
    </row>
    <row r="185">
      <c r="D185" s="1"/>
      <c r="F185" s="97"/>
      <c r="H185" s="98"/>
      <c r="I185" s="61"/>
      <c r="J185" s="25" t="str">
        <f t="array" ref="J185">iferror(index('Kovats n-alkanes'!G$7:G$31,match(H185,'Kovats n-alkanes'!H$7:H$31,1)),"")</f>
        <v/>
      </c>
      <c r="L185" s="56"/>
      <c r="M185" s="25" t="str">
        <f t="array" ref="M185">iferror(index('Kovats n-alkanes'!B$7:B$31,match(I185,'Kovats n-alkanes'!C$7:C$31,1)),"")</f>
        <v/>
      </c>
    </row>
    <row r="186">
      <c r="D186" s="1"/>
      <c r="F186" s="97"/>
      <c r="H186" s="98"/>
      <c r="I186" s="61"/>
      <c r="J186" s="25" t="str">
        <f t="array" ref="J186">iferror(index('Kovats n-alkanes'!G$7:G$31,match(H186,'Kovats n-alkanes'!H$7:H$31,1)),"")</f>
        <v/>
      </c>
      <c r="L186" s="56"/>
      <c r="M186" s="25" t="str">
        <f t="array" ref="M186">iferror(index('Kovats n-alkanes'!B$7:B$31,match(I186,'Kovats n-alkanes'!C$7:C$31,1)),"")</f>
        <v/>
      </c>
    </row>
    <row r="187">
      <c r="D187" s="1"/>
      <c r="F187" s="97"/>
      <c r="H187" s="98"/>
      <c r="I187" s="61"/>
      <c r="J187" s="25" t="str">
        <f t="array" ref="J187">iferror(index('Kovats n-alkanes'!G$7:G$31,match(H187,'Kovats n-alkanes'!H$7:H$31,1)),"")</f>
        <v/>
      </c>
      <c r="L187" s="56"/>
      <c r="M187" s="25" t="str">
        <f t="array" ref="M187">iferror(index('Kovats n-alkanes'!B$7:B$31,match(I187,'Kovats n-alkanes'!C$7:C$31,1)),"")</f>
        <v/>
      </c>
    </row>
    <row r="188">
      <c r="D188" s="1"/>
      <c r="F188" s="97"/>
      <c r="H188" s="98"/>
      <c r="I188" s="61"/>
      <c r="J188" s="25" t="str">
        <f t="array" ref="J188">iferror(index('Kovats n-alkanes'!G$7:G$31,match(H188,'Kovats n-alkanes'!H$7:H$31,1)),"")</f>
        <v/>
      </c>
      <c r="L188" s="56"/>
      <c r="M188" s="25" t="str">
        <f t="array" ref="M188">iferror(index('Kovats n-alkanes'!B$7:B$31,match(I188,'Kovats n-alkanes'!C$7:C$31,1)),"")</f>
        <v/>
      </c>
    </row>
    <row r="189">
      <c r="D189" s="1"/>
      <c r="F189" s="97"/>
      <c r="H189" s="98"/>
      <c r="I189" s="61"/>
      <c r="J189" s="25" t="str">
        <f t="array" ref="J189">iferror(index('Kovats n-alkanes'!G$7:G$31,match(H189,'Kovats n-alkanes'!H$7:H$31,1)),"")</f>
        <v/>
      </c>
      <c r="L189" s="56"/>
      <c r="M189" s="25" t="str">
        <f t="array" ref="M189">iferror(index('Kovats n-alkanes'!B$7:B$31,match(I189,'Kovats n-alkanes'!C$7:C$31,1)),"")</f>
        <v/>
      </c>
    </row>
    <row r="190">
      <c r="D190" s="1"/>
      <c r="F190" s="97"/>
      <c r="H190" s="98"/>
      <c r="I190" s="61"/>
      <c r="J190" s="25" t="str">
        <f t="array" ref="J190">iferror(index('Kovats n-alkanes'!G$7:G$31,match(H190,'Kovats n-alkanes'!H$7:H$31,1)),"")</f>
        <v/>
      </c>
      <c r="L190" s="56"/>
      <c r="M190" s="25" t="str">
        <f t="array" ref="M190">iferror(index('Kovats n-alkanes'!B$7:B$31,match(I190,'Kovats n-alkanes'!C$7:C$31,1)),"")</f>
        <v/>
      </c>
    </row>
    <row r="191">
      <c r="D191" s="1"/>
      <c r="F191" s="97"/>
      <c r="H191" s="98"/>
      <c r="I191" s="61"/>
      <c r="J191" s="25" t="str">
        <f t="array" ref="J191">iferror(index('Kovats n-alkanes'!G$7:G$31,match(H191,'Kovats n-alkanes'!H$7:H$31,1)),"")</f>
        <v/>
      </c>
      <c r="L191" s="56"/>
      <c r="M191" s="25" t="str">
        <f t="array" ref="M191">iferror(index('Kovats n-alkanes'!B$7:B$31,match(I191,'Kovats n-alkanes'!C$7:C$31,1)),"")</f>
        <v/>
      </c>
    </row>
    <row r="192">
      <c r="D192" s="1"/>
      <c r="F192" s="97"/>
      <c r="H192" s="98"/>
      <c r="I192" s="61"/>
      <c r="J192" s="25" t="str">
        <f t="array" ref="J192">iferror(index('Kovats n-alkanes'!G$7:G$31,match(H192,'Kovats n-alkanes'!H$7:H$31,1)),"")</f>
        <v/>
      </c>
      <c r="L192" s="56"/>
      <c r="M192" s="25" t="str">
        <f t="array" ref="M192">iferror(index('Kovats n-alkanes'!B$7:B$31,match(I192,'Kovats n-alkanes'!C$7:C$31,1)),"")</f>
        <v/>
      </c>
    </row>
    <row r="193">
      <c r="D193" s="1"/>
      <c r="F193" s="97"/>
      <c r="H193" s="98"/>
      <c r="J193" s="25" t="str">
        <f t="array" ref="J193">iferror(index('Kovats n-alkanes'!G$7:G$31,match(H193,'Kovats n-alkanes'!H$7:H$31,1)),"")</f>
        <v/>
      </c>
      <c r="L193" s="56"/>
      <c r="M193" s="25" t="str">
        <f t="array" ref="M193">iferror(index('Kovats n-alkanes'!B$7:B$31,match(I193,'Kovats n-alkanes'!C$7:C$31,1)),"")</f>
        <v/>
      </c>
    </row>
    <row r="194">
      <c r="D194" s="1"/>
      <c r="F194" s="97"/>
      <c r="H194" s="98"/>
      <c r="J194" s="25" t="str">
        <f t="array" ref="J194">iferror(index('Kovats n-alkanes'!G$7:G$31,match(H194,'Kovats n-alkanes'!H$7:H$31,1)),"")</f>
        <v/>
      </c>
      <c r="L194" s="56"/>
      <c r="M194" s="25" t="str">
        <f t="array" ref="M194">iferror(index('Kovats n-alkanes'!B$7:B$31,match(I194,'Kovats n-alkanes'!C$7:C$31,1)),"")</f>
        <v/>
      </c>
    </row>
    <row r="195">
      <c r="D195" s="1"/>
      <c r="F195" s="97"/>
      <c r="H195" s="98"/>
      <c r="J195" s="25" t="str">
        <f t="array" ref="J195">iferror(index('Kovats n-alkanes'!G$7:G$31,match(H195,'Kovats n-alkanes'!H$7:H$31,1)),"")</f>
        <v/>
      </c>
      <c r="L195" s="56"/>
    </row>
    <row r="196">
      <c r="D196" s="1"/>
      <c r="F196" s="97"/>
      <c r="H196" s="98"/>
      <c r="L196" s="56"/>
    </row>
    <row r="197">
      <c r="D197" s="1"/>
      <c r="F197" s="97"/>
      <c r="H197" s="98"/>
      <c r="L197" s="56"/>
    </row>
    <row r="198">
      <c r="D198" s="1"/>
      <c r="F198" s="97"/>
      <c r="H198" s="98"/>
      <c r="L198" s="56"/>
    </row>
    <row r="199">
      <c r="D199" s="1"/>
      <c r="F199" s="97"/>
      <c r="H199" s="98"/>
      <c r="L199" s="56"/>
    </row>
    <row r="200">
      <c r="D200" s="1"/>
      <c r="F200" s="97"/>
      <c r="H200" s="98"/>
      <c r="L200" s="56"/>
    </row>
    <row r="201">
      <c r="D201" s="1"/>
      <c r="F201" s="97"/>
      <c r="H201" s="98"/>
      <c r="L201" s="56"/>
    </row>
    <row r="202">
      <c r="D202" s="1"/>
      <c r="F202" s="97"/>
      <c r="H202" s="98"/>
      <c r="L202" s="56"/>
    </row>
    <row r="203">
      <c r="D203" s="1"/>
      <c r="F203" s="97"/>
      <c r="H203" s="98"/>
      <c r="L203" s="56"/>
    </row>
    <row r="204">
      <c r="D204" s="1"/>
      <c r="F204" s="97"/>
      <c r="H204" s="98"/>
      <c r="L204" s="56"/>
    </row>
    <row r="205">
      <c r="D205" s="1"/>
      <c r="F205" s="97"/>
      <c r="H205" s="98"/>
      <c r="L205" s="56"/>
    </row>
    <row r="206">
      <c r="D206" s="1"/>
      <c r="F206" s="97"/>
      <c r="H206" s="98"/>
      <c r="L206" s="56"/>
    </row>
    <row r="207">
      <c r="D207" s="1"/>
      <c r="F207" s="97"/>
      <c r="H207" s="98"/>
      <c r="L207" s="56"/>
    </row>
    <row r="208">
      <c r="D208" s="1"/>
      <c r="F208" s="97"/>
      <c r="H208" s="98"/>
      <c r="L208" s="56"/>
    </row>
    <row r="209">
      <c r="D209" s="1"/>
      <c r="F209" s="97"/>
      <c r="H209" s="98"/>
      <c r="L209" s="56"/>
    </row>
    <row r="210">
      <c r="D210" s="1"/>
      <c r="F210" s="97"/>
      <c r="H210" s="98"/>
      <c r="L210" s="56"/>
    </row>
    <row r="211">
      <c r="D211" s="1"/>
      <c r="F211" s="97"/>
      <c r="H211" s="98"/>
      <c r="L211" s="56"/>
    </row>
    <row r="212">
      <c r="D212" s="1"/>
      <c r="F212" s="97"/>
      <c r="H212" s="98"/>
      <c r="L212" s="56"/>
    </row>
    <row r="213">
      <c r="D213" s="1"/>
      <c r="F213" s="97"/>
      <c r="H213" s="98"/>
      <c r="L213" s="56"/>
    </row>
    <row r="214">
      <c r="D214" s="1"/>
      <c r="F214" s="97"/>
      <c r="H214" s="98"/>
      <c r="L214" s="56"/>
    </row>
    <row r="215">
      <c r="D215" s="1"/>
      <c r="F215" s="97"/>
      <c r="H215" s="98"/>
      <c r="L215" s="56"/>
    </row>
    <row r="216">
      <c r="D216" s="1"/>
      <c r="F216" s="97"/>
      <c r="H216" s="98"/>
      <c r="L216" s="56"/>
    </row>
    <row r="217">
      <c r="D217" s="1"/>
      <c r="F217" s="97"/>
      <c r="H217" s="98"/>
      <c r="L217" s="56"/>
    </row>
    <row r="218">
      <c r="D218" s="1"/>
      <c r="F218" s="97"/>
      <c r="H218" s="98"/>
      <c r="L218" s="56"/>
    </row>
    <row r="219">
      <c r="D219" s="1"/>
      <c r="F219" s="97"/>
      <c r="H219" s="98"/>
      <c r="L219" s="56"/>
    </row>
    <row r="220">
      <c r="D220" s="1"/>
      <c r="F220" s="97"/>
      <c r="H220" s="98"/>
      <c r="L220" s="56"/>
    </row>
    <row r="221">
      <c r="D221" s="1"/>
      <c r="F221" s="97"/>
      <c r="H221" s="98"/>
      <c r="L221" s="56"/>
    </row>
    <row r="222">
      <c r="D222" s="1"/>
      <c r="F222" s="97"/>
      <c r="H222" s="98"/>
      <c r="L222" s="56"/>
    </row>
    <row r="223">
      <c r="D223" s="1"/>
      <c r="F223" s="97"/>
      <c r="H223" s="98"/>
      <c r="L223" s="56"/>
    </row>
    <row r="224">
      <c r="D224" s="1"/>
      <c r="F224" s="97"/>
      <c r="H224" s="98"/>
      <c r="L224" s="56"/>
    </row>
    <row r="225">
      <c r="D225" s="1"/>
      <c r="F225" s="97"/>
      <c r="H225" s="98"/>
      <c r="L225" s="56"/>
    </row>
    <row r="226">
      <c r="D226" s="1"/>
      <c r="F226" s="97"/>
      <c r="H226" s="98"/>
      <c r="L226" s="56"/>
    </row>
    <row r="227">
      <c r="D227" s="1"/>
      <c r="F227" s="97"/>
      <c r="H227" s="98"/>
      <c r="L227" s="56"/>
    </row>
    <row r="228">
      <c r="D228" s="1"/>
      <c r="F228" s="97"/>
      <c r="H228" s="98"/>
      <c r="L228" s="56"/>
    </row>
    <row r="229">
      <c r="D229" s="1"/>
      <c r="F229" s="97"/>
      <c r="H229" s="98"/>
      <c r="L229" s="56"/>
    </row>
    <row r="230">
      <c r="D230" s="1"/>
      <c r="F230" s="97"/>
      <c r="H230" s="98"/>
      <c r="L230" s="56"/>
    </row>
    <row r="231">
      <c r="D231" s="1"/>
      <c r="F231" s="97"/>
      <c r="H231" s="98"/>
      <c r="L231" s="56"/>
    </row>
    <row r="232">
      <c r="D232" s="1"/>
      <c r="F232" s="97"/>
      <c r="H232" s="98"/>
      <c r="L232" s="56"/>
    </row>
    <row r="233">
      <c r="D233" s="1"/>
      <c r="F233" s="97"/>
      <c r="H233" s="98"/>
      <c r="L233" s="56"/>
    </row>
    <row r="234">
      <c r="D234" s="1"/>
      <c r="F234" s="97"/>
      <c r="H234" s="98"/>
      <c r="L234" s="56"/>
    </row>
    <row r="235">
      <c r="D235" s="1"/>
      <c r="F235" s="97"/>
      <c r="H235" s="98"/>
      <c r="L235" s="56"/>
    </row>
    <row r="236">
      <c r="D236" s="1"/>
      <c r="F236" s="97"/>
      <c r="H236" s="98"/>
      <c r="L236" s="56"/>
    </row>
    <row r="237">
      <c r="D237" s="1"/>
      <c r="F237" s="97"/>
      <c r="H237" s="98"/>
      <c r="L237" s="56"/>
    </row>
    <row r="238">
      <c r="D238" s="1"/>
      <c r="F238" s="97"/>
      <c r="H238" s="98"/>
      <c r="L238" s="56"/>
    </row>
    <row r="239">
      <c r="D239" s="1"/>
      <c r="F239" s="97"/>
      <c r="H239" s="98"/>
      <c r="L239" s="56"/>
    </row>
    <row r="240">
      <c r="D240" s="1"/>
      <c r="F240" s="97"/>
      <c r="H240" s="98"/>
      <c r="L240" s="56"/>
    </row>
    <row r="241">
      <c r="D241" s="1"/>
      <c r="F241" s="97"/>
      <c r="H241" s="98"/>
      <c r="L241" s="56"/>
    </row>
    <row r="242">
      <c r="D242" s="1"/>
      <c r="F242" s="97"/>
      <c r="H242" s="98"/>
      <c r="L242" s="56"/>
    </row>
    <row r="243">
      <c r="D243" s="1"/>
      <c r="F243" s="97"/>
      <c r="H243" s="98"/>
      <c r="L243" s="56"/>
    </row>
    <row r="244">
      <c r="D244" s="1"/>
      <c r="F244" s="97"/>
      <c r="H244" s="98"/>
      <c r="L244" s="56"/>
    </row>
    <row r="245">
      <c r="D245" s="1"/>
      <c r="F245" s="97"/>
      <c r="H245" s="98"/>
      <c r="L245" s="56"/>
    </row>
    <row r="246">
      <c r="D246" s="1"/>
      <c r="F246" s="97"/>
      <c r="H246" s="98"/>
      <c r="L246" s="56"/>
    </row>
    <row r="247">
      <c r="D247" s="1"/>
      <c r="F247" s="97"/>
      <c r="H247" s="98"/>
      <c r="L247" s="56"/>
    </row>
    <row r="248">
      <c r="D248" s="1"/>
      <c r="F248" s="97"/>
      <c r="H248" s="98"/>
      <c r="L248" s="56"/>
    </row>
    <row r="249">
      <c r="D249" s="1"/>
      <c r="F249" s="97"/>
      <c r="H249" s="98"/>
      <c r="L249" s="56"/>
    </row>
    <row r="250">
      <c r="D250" s="1"/>
      <c r="F250" s="97"/>
      <c r="H250" s="98"/>
      <c r="L250" s="56"/>
    </row>
    <row r="251">
      <c r="D251" s="1"/>
      <c r="F251" s="97"/>
      <c r="H251" s="98"/>
      <c r="L251" s="56"/>
    </row>
    <row r="252">
      <c r="D252" s="1"/>
      <c r="F252" s="97"/>
      <c r="H252" s="98"/>
      <c r="L252" s="56"/>
    </row>
    <row r="253">
      <c r="D253" s="1"/>
      <c r="F253" s="97"/>
      <c r="H253" s="98"/>
      <c r="L253" s="56"/>
    </row>
    <row r="254">
      <c r="D254" s="1"/>
      <c r="F254" s="97"/>
      <c r="H254" s="98"/>
      <c r="L254" s="56"/>
    </row>
    <row r="255">
      <c r="D255" s="1"/>
      <c r="F255" s="97"/>
      <c r="H255" s="98"/>
      <c r="L255" s="56"/>
    </row>
    <row r="256">
      <c r="D256" s="1"/>
      <c r="F256" s="97"/>
      <c r="H256" s="98"/>
      <c r="L256" s="56"/>
    </row>
    <row r="257">
      <c r="D257" s="1"/>
      <c r="F257" s="97"/>
      <c r="H257" s="98"/>
      <c r="L257" s="56"/>
    </row>
    <row r="258">
      <c r="D258" s="1"/>
      <c r="F258" s="97"/>
      <c r="H258" s="98"/>
      <c r="L258" s="56"/>
    </row>
    <row r="259">
      <c r="D259" s="1"/>
      <c r="F259" s="97"/>
      <c r="H259" s="98"/>
      <c r="L259" s="56"/>
    </row>
    <row r="260">
      <c r="D260" s="1"/>
      <c r="F260" s="97"/>
      <c r="H260" s="98"/>
      <c r="L260" s="56"/>
    </row>
    <row r="261">
      <c r="D261" s="1"/>
      <c r="F261" s="97"/>
      <c r="H261" s="98"/>
      <c r="L261" s="56"/>
    </row>
    <row r="262">
      <c r="D262" s="1"/>
      <c r="F262" s="97"/>
      <c r="H262" s="98"/>
      <c r="L262" s="56"/>
    </row>
    <row r="263">
      <c r="D263" s="1"/>
      <c r="F263" s="97"/>
      <c r="H263" s="98"/>
      <c r="L263" s="56"/>
    </row>
    <row r="264">
      <c r="D264" s="1"/>
      <c r="F264" s="97"/>
      <c r="H264" s="98"/>
      <c r="L264" s="56"/>
    </row>
    <row r="265">
      <c r="D265" s="1"/>
      <c r="F265" s="97"/>
      <c r="H265" s="98"/>
      <c r="L265" s="56"/>
    </row>
    <row r="266">
      <c r="D266" s="1"/>
      <c r="F266" s="97"/>
      <c r="H266" s="98"/>
      <c r="L266" s="56"/>
    </row>
    <row r="267">
      <c r="D267" s="1"/>
      <c r="F267" s="97"/>
      <c r="H267" s="98"/>
      <c r="L267" s="56"/>
    </row>
    <row r="268">
      <c r="D268" s="1"/>
      <c r="F268" s="97"/>
      <c r="H268" s="98"/>
      <c r="L268" s="56"/>
    </row>
    <row r="269">
      <c r="D269" s="1"/>
      <c r="F269" s="97"/>
      <c r="H269" s="98"/>
      <c r="L269" s="56"/>
    </row>
    <row r="270">
      <c r="D270" s="1"/>
      <c r="F270" s="97"/>
      <c r="H270" s="98"/>
      <c r="L270" s="56"/>
    </row>
    <row r="271">
      <c r="D271" s="1"/>
      <c r="F271" s="97"/>
      <c r="H271" s="98"/>
      <c r="L271" s="56"/>
    </row>
    <row r="272">
      <c r="D272" s="1"/>
      <c r="F272" s="97"/>
      <c r="H272" s="98"/>
      <c r="L272" s="56"/>
    </row>
    <row r="273">
      <c r="D273" s="1"/>
      <c r="F273" s="97"/>
      <c r="H273" s="98"/>
      <c r="L273" s="56"/>
    </row>
    <row r="274">
      <c r="D274" s="1"/>
      <c r="F274" s="97"/>
      <c r="H274" s="98"/>
      <c r="L274" s="56"/>
    </row>
    <row r="275">
      <c r="D275" s="1"/>
      <c r="F275" s="97"/>
      <c r="H275" s="98"/>
      <c r="L275" s="56"/>
    </row>
    <row r="276">
      <c r="D276" s="1"/>
      <c r="F276" s="97"/>
      <c r="H276" s="98"/>
      <c r="L276" s="56"/>
    </row>
    <row r="277">
      <c r="D277" s="1"/>
      <c r="F277" s="97"/>
      <c r="H277" s="98"/>
      <c r="L277" s="56"/>
    </row>
    <row r="278">
      <c r="D278" s="1"/>
      <c r="F278" s="97"/>
      <c r="H278" s="98"/>
      <c r="L278" s="56"/>
    </row>
    <row r="279">
      <c r="D279" s="1"/>
      <c r="F279" s="97"/>
      <c r="H279" s="98"/>
      <c r="L279" s="56"/>
    </row>
    <row r="280">
      <c r="D280" s="1"/>
      <c r="F280" s="97"/>
      <c r="H280" s="98"/>
      <c r="L280" s="56"/>
    </row>
    <row r="281">
      <c r="D281" s="1"/>
      <c r="F281" s="97"/>
      <c r="H281" s="98"/>
      <c r="L281" s="56"/>
    </row>
    <row r="282">
      <c r="D282" s="1"/>
      <c r="F282" s="97"/>
      <c r="H282" s="98"/>
      <c r="L282" s="56"/>
    </row>
    <row r="283">
      <c r="D283" s="1"/>
      <c r="F283" s="97"/>
      <c r="H283" s="98"/>
      <c r="L283" s="56"/>
    </row>
    <row r="284">
      <c r="D284" s="1"/>
      <c r="F284" s="97"/>
      <c r="H284" s="98"/>
      <c r="L284" s="56"/>
    </row>
    <row r="285">
      <c r="D285" s="1"/>
      <c r="F285" s="97"/>
      <c r="H285" s="98"/>
      <c r="L285" s="56"/>
    </row>
    <row r="286">
      <c r="D286" s="1"/>
      <c r="F286" s="97"/>
      <c r="H286" s="98"/>
      <c r="L286" s="56"/>
    </row>
    <row r="287">
      <c r="D287" s="1"/>
      <c r="F287" s="97"/>
      <c r="H287" s="98"/>
      <c r="L287" s="56"/>
    </row>
    <row r="288">
      <c r="D288" s="1"/>
      <c r="F288" s="97"/>
      <c r="H288" s="98"/>
      <c r="L288" s="56"/>
    </row>
    <row r="289">
      <c r="D289" s="1"/>
      <c r="F289" s="97"/>
      <c r="H289" s="98"/>
      <c r="L289" s="56"/>
    </row>
    <row r="290">
      <c r="D290" s="1"/>
      <c r="F290" s="97"/>
      <c r="H290" s="98"/>
      <c r="L290" s="56"/>
    </row>
    <row r="291">
      <c r="D291" s="1"/>
      <c r="F291" s="97"/>
      <c r="H291" s="98"/>
      <c r="L291" s="56"/>
    </row>
    <row r="292">
      <c r="D292" s="1"/>
      <c r="F292" s="97"/>
      <c r="H292" s="98"/>
      <c r="L292" s="56"/>
    </row>
    <row r="293">
      <c r="D293" s="1"/>
      <c r="F293" s="97"/>
      <c r="H293" s="98"/>
      <c r="L293" s="56"/>
    </row>
    <row r="294">
      <c r="D294" s="1"/>
      <c r="F294" s="97"/>
      <c r="H294" s="98"/>
      <c r="L294" s="56"/>
    </row>
    <row r="295">
      <c r="D295" s="1"/>
      <c r="F295" s="97"/>
      <c r="H295" s="98"/>
      <c r="L295" s="56"/>
    </row>
    <row r="296">
      <c r="D296" s="1"/>
      <c r="F296" s="97"/>
      <c r="H296" s="98"/>
      <c r="L296" s="56"/>
    </row>
    <row r="297">
      <c r="D297" s="1"/>
      <c r="F297" s="97"/>
      <c r="H297" s="98"/>
      <c r="L297" s="56"/>
    </row>
    <row r="298">
      <c r="D298" s="1"/>
      <c r="F298" s="97"/>
      <c r="H298" s="98"/>
      <c r="L298" s="56"/>
    </row>
    <row r="299">
      <c r="D299" s="1"/>
      <c r="F299" s="97"/>
      <c r="H299" s="98"/>
      <c r="L299" s="56"/>
    </row>
    <row r="300">
      <c r="D300" s="1"/>
      <c r="F300" s="97"/>
      <c r="H300" s="98"/>
      <c r="L300" s="56"/>
    </row>
    <row r="301">
      <c r="D301" s="1"/>
      <c r="F301" s="97"/>
      <c r="H301" s="98"/>
      <c r="L301" s="56"/>
    </row>
    <row r="302">
      <c r="D302" s="1"/>
      <c r="F302" s="97"/>
      <c r="H302" s="98"/>
      <c r="L302" s="56"/>
    </row>
    <row r="303">
      <c r="D303" s="1"/>
      <c r="F303" s="97"/>
      <c r="H303" s="98"/>
      <c r="L303" s="56"/>
    </row>
    <row r="304">
      <c r="D304" s="1"/>
      <c r="F304" s="97"/>
      <c r="H304" s="98"/>
      <c r="L304" s="56"/>
    </row>
    <row r="305">
      <c r="D305" s="1"/>
      <c r="F305" s="97"/>
      <c r="H305" s="98"/>
      <c r="L305" s="56"/>
    </row>
    <row r="306">
      <c r="D306" s="1"/>
      <c r="F306" s="97"/>
      <c r="H306" s="98"/>
      <c r="L306" s="56"/>
    </row>
    <row r="307">
      <c r="D307" s="1"/>
      <c r="F307" s="97"/>
      <c r="H307" s="98"/>
      <c r="L307" s="56"/>
    </row>
    <row r="308">
      <c r="D308" s="1"/>
      <c r="F308" s="97"/>
      <c r="H308" s="98"/>
      <c r="L308" s="56"/>
    </row>
    <row r="309">
      <c r="D309" s="1"/>
      <c r="F309" s="97"/>
      <c r="H309" s="98"/>
      <c r="L309" s="56"/>
    </row>
    <row r="310">
      <c r="D310" s="1"/>
      <c r="F310" s="97"/>
      <c r="H310" s="98"/>
      <c r="L310" s="56"/>
    </row>
    <row r="311">
      <c r="D311" s="1"/>
      <c r="F311" s="97"/>
      <c r="H311" s="98"/>
      <c r="L311" s="56"/>
    </row>
    <row r="312">
      <c r="D312" s="1"/>
      <c r="F312" s="97"/>
      <c r="H312" s="98"/>
      <c r="L312" s="56"/>
    </row>
    <row r="313">
      <c r="D313" s="1"/>
      <c r="F313" s="97"/>
      <c r="H313" s="98"/>
      <c r="L313" s="56"/>
    </row>
    <row r="314">
      <c r="D314" s="1"/>
      <c r="F314" s="97"/>
      <c r="H314" s="98"/>
      <c r="L314" s="56"/>
    </row>
    <row r="315">
      <c r="D315" s="1"/>
      <c r="F315" s="97"/>
      <c r="H315" s="98"/>
      <c r="L315" s="56"/>
    </row>
    <row r="316">
      <c r="D316" s="1"/>
      <c r="F316" s="97"/>
      <c r="H316" s="98"/>
      <c r="L316" s="56"/>
    </row>
    <row r="317">
      <c r="D317" s="1"/>
      <c r="F317" s="97"/>
      <c r="H317" s="98"/>
      <c r="L317" s="56"/>
    </row>
    <row r="318">
      <c r="D318" s="1"/>
      <c r="F318" s="97"/>
      <c r="H318" s="98"/>
      <c r="L318" s="56"/>
    </row>
    <row r="319">
      <c r="D319" s="1"/>
      <c r="F319" s="97"/>
      <c r="H319" s="98"/>
      <c r="L319" s="56"/>
    </row>
    <row r="320">
      <c r="D320" s="1"/>
      <c r="F320" s="97"/>
      <c r="H320" s="98"/>
      <c r="L320" s="56"/>
    </row>
    <row r="321">
      <c r="D321" s="1"/>
      <c r="F321" s="97"/>
      <c r="H321" s="98"/>
      <c r="L321" s="56"/>
    </row>
    <row r="322">
      <c r="D322" s="1"/>
      <c r="F322" s="97"/>
      <c r="H322" s="98"/>
      <c r="L322" s="56"/>
    </row>
    <row r="323">
      <c r="D323" s="1"/>
      <c r="F323" s="97"/>
      <c r="H323" s="98"/>
      <c r="L323" s="56"/>
    </row>
    <row r="324">
      <c r="D324" s="1"/>
      <c r="F324" s="97"/>
      <c r="H324" s="98"/>
      <c r="L324" s="56"/>
    </row>
    <row r="325">
      <c r="D325" s="1"/>
      <c r="F325" s="97"/>
      <c r="H325" s="98"/>
      <c r="L325" s="56"/>
    </row>
    <row r="326">
      <c r="D326" s="1"/>
      <c r="F326" s="97"/>
      <c r="H326" s="98"/>
      <c r="L326" s="56"/>
    </row>
    <row r="327">
      <c r="D327" s="1"/>
      <c r="F327" s="97"/>
      <c r="H327" s="98"/>
      <c r="L327" s="56"/>
    </row>
    <row r="328">
      <c r="D328" s="1"/>
      <c r="F328" s="97"/>
      <c r="H328" s="98"/>
      <c r="L328" s="56"/>
    </row>
    <row r="329">
      <c r="D329" s="1"/>
      <c r="F329" s="97"/>
      <c r="H329" s="98"/>
      <c r="L329" s="56"/>
    </row>
    <row r="330">
      <c r="D330" s="1"/>
      <c r="F330" s="97"/>
      <c r="H330" s="98"/>
      <c r="L330" s="56"/>
    </row>
    <row r="331">
      <c r="D331" s="1"/>
      <c r="F331" s="97"/>
      <c r="H331" s="98"/>
      <c r="L331" s="56"/>
    </row>
    <row r="332">
      <c r="D332" s="1"/>
      <c r="F332" s="97"/>
      <c r="H332" s="98"/>
      <c r="L332" s="56"/>
    </row>
    <row r="333">
      <c r="D333" s="1"/>
      <c r="F333" s="97"/>
      <c r="H333" s="98"/>
      <c r="L333" s="56"/>
    </row>
    <row r="334">
      <c r="D334" s="1"/>
      <c r="F334" s="97"/>
      <c r="H334" s="98"/>
      <c r="L334" s="56"/>
    </row>
    <row r="335">
      <c r="D335" s="1"/>
      <c r="F335" s="97"/>
      <c r="H335" s="98"/>
      <c r="L335" s="56"/>
    </row>
    <row r="336">
      <c r="D336" s="1"/>
      <c r="F336" s="97"/>
      <c r="H336" s="98"/>
      <c r="L336" s="56"/>
    </row>
    <row r="337">
      <c r="D337" s="1"/>
      <c r="F337" s="97"/>
      <c r="H337" s="98"/>
      <c r="L337" s="56"/>
    </row>
    <row r="338">
      <c r="D338" s="1"/>
      <c r="F338" s="97"/>
      <c r="H338" s="98"/>
      <c r="L338" s="56"/>
    </row>
    <row r="339">
      <c r="D339" s="1"/>
      <c r="F339" s="97"/>
      <c r="H339" s="98"/>
      <c r="L339" s="56"/>
    </row>
    <row r="340">
      <c r="D340" s="1"/>
      <c r="F340" s="97"/>
      <c r="H340" s="98"/>
      <c r="L340" s="56"/>
    </row>
    <row r="341">
      <c r="D341" s="1"/>
      <c r="F341" s="97"/>
      <c r="H341" s="98"/>
      <c r="L341" s="56"/>
    </row>
    <row r="342">
      <c r="D342" s="1"/>
      <c r="F342" s="97"/>
      <c r="H342" s="98"/>
      <c r="L342" s="56"/>
    </row>
    <row r="343">
      <c r="D343" s="1"/>
      <c r="F343" s="97"/>
      <c r="H343" s="98"/>
      <c r="L343" s="56"/>
    </row>
    <row r="344">
      <c r="D344" s="1"/>
      <c r="F344" s="97"/>
      <c r="H344" s="98"/>
      <c r="L344" s="56"/>
    </row>
    <row r="345">
      <c r="D345" s="1"/>
      <c r="F345" s="97"/>
      <c r="H345" s="98"/>
      <c r="L345" s="56"/>
    </row>
    <row r="346">
      <c r="D346" s="1"/>
      <c r="F346" s="97"/>
      <c r="H346" s="98"/>
      <c r="L346" s="56"/>
    </row>
    <row r="347">
      <c r="D347" s="1"/>
      <c r="F347" s="97"/>
      <c r="H347" s="98"/>
      <c r="L347" s="56"/>
    </row>
    <row r="348">
      <c r="D348" s="1"/>
      <c r="F348" s="97"/>
      <c r="H348" s="98"/>
      <c r="L348" s="56"/>
    </row>
    <row r="349">
      <c r="D349" s="1"/>
      <c r="F349" s="97"/>
      <c r="H349" s="98"/>
      <c r="L349" s="56"/>
    </row>
    <row r="350">
      <c r="D350" s="1"/>
      <c r="F350" s="97"/>
      <c r="H350" s="98"/>
      <c r="L350" s="56"/>
    </row>
    <row r="351">
      <c r="D351" s="1"/>
      <c r="F351" s="97"/>
      <c r="H351" s="98"/>
      <c r="L351" s="56"/>
    </row>
    <row r="352">
      <c r="D352" s="1"/>
      <c r="F352" s="97"/>
      <c r="H352" s="98"/>
      <c r="L352" s="56"/>
    </row>
    <row r="353">
      <c r="D353" s="1"/>
      <c r="F353" s="97"/>
      <c r="H353" s="98"/>
      <c r="L353" s="56"/>
    </row>
    <row r="354">
      <c r="D354" s="1"/>
      <c r="F354" s="97"/>
      <c r="H354" s="98"/>
      <c r="L354" s="56"/>
    </row>
    <row r="355">
      <c r="D355" s="1"/>
      <c r="F355" s="97"/>
      <c r="H355" s="98"/>
      <c r="L355" s="56"/>
    </row>
    <row r="356">
      <c r="D356" s="1"/>
      <c r="F356" s="97"/>
      <c r="H356" s="98"/>
      <c r="L356" s="56"/>
    </row>
    <row r="357">
      <c r="D357" s="1"/>
      <c r="F357" s="97"/>
      <c r="H357" s="98"/>
      <c r="L357" s="56"/>
    </row>
    <row r="358">
      <c r="D358" s="1"/>
      <c r="F358" s="97"/>
      <c r="H358" s="98"/>
      <c r="L358" s="56"/>
    </row>
    <row r="359">
      <c r="D359" s="1"/>
      <c r="F359" s="97"/>
      <c r="H359" s="98"/>
      <c r="L359" s="56"/>
    </row>
    <row r="360">
      <c r="D360" s="1"/>
      <c r="F360" s="97"/>
      <c r="H360" s="98"/>
      <c r="L360" s="56"/>
    </row>
    <row r="361">
      <c r="D361" s="1"/>
      <c r="F361" s="97"/>
      <c r="H361" s="98"/>
      <c r="L361" s="56"/>
    </row>
    <row r="362">
      <c r="D362" s="1"/>
      <c r="F362" s="97"/>
      <c r="H362" s="98"/>
      <c r="L362" s="56"/>
    </row>
    <row r="363">
      <c r="D363" s="1"/>
      <c r="F363" s="97"/>
      <c r="H363" s="98"/>
      <c r="L363" s="56"/>
    </row>
    <row r="364">
      <c r="D364" s="1"/>
      <c r="F364" s="97"/>
      <c r="H364" s="98"/>
      <c r="L364" s="56"/>
    </row>
    <row r="365">
      <c r="D365" s="1"/>
      <c r="F365" s="97"/>
      <c r="H365" s="98"/>
      <c r="L365" s="56"/>
    </row>
    <row r="366">
      <c r="D366" s="1"/>
      <c r="F366" s="97"/>
      <c r="H366" s="98"/>
      <c r="L366" s="56"/>
    </row>
    <row r="367">
      <c r="D367" s="1"/>
      <c r="F367" s="97"/>
      <c r="H367" s="98"/>
      <c r="L367" s="56"/>
    </row>
    <row r="368">
      <c r="D368" s="1"/>
      <c r="F368" s="97"/>
      <c r="H368" s="98"/>
      <c r="L368" s="56"/>
    </row>
    <row r="369">
      <c r="D369" s="1"/>
      <c r="F369" s="97"/>
      <c r="H369" s="98"/>
      <c r="L369" s="56"/>
    </row>
    <row r="370">
      <c r="D370" s="1"/>
      <c r="F370" s="97"/>
      <c r="H370" s="98"/>
      <c r="L370" s="56"/>
    </row>
    <row r="371">
      <c r="D371" s="1"/>
      <c r="F371" s="97"/>
      <c r="H371" s="98"/>
      <c r="L371" s="56"/>
    </row>
    <row r="372">
      <c r="D372" s="1"/>
      <c r="F372" s="97"/>
      <c r="H372" s="98"/>
      <c r="L372" s="56"/>
    </row>
    <row r="373">
      <c r="D373" s="1"/>
      <c r="F373" s="97"/>
      <c r="H373" s="98"/>
      <c r="L373" s="56"/>
    </row>
    <row r="374">
      <c r="D374" s="1"/>
      <c r="F374" s="97"/>
      <c r="H374" s="98"/>
      <c r="L374" s="56"/>
    </row>
    <row r="375">
      <c r="D375" s="1"/>
      <c r="F375" s="97"/>
      <c r="H375" s="98"/>
      <c r="L375" s="56"/>
    </row>
    <row r="376">
      <c r="D376" s="1"/>
      <c r="F376" s="97"/>
      <c r="H376" s="98"/>
      <c r="L376" s="56"/>
    </row>
    <row r="377">
      <c r="D377" s="1"/>
      <c r="F377" s="97"/>
      <c r="H377" s="98"/>
      <c r="L377" s="56"/>
    </row>
    <row r="378">
      <c r="D378" s="1"/>
      <c r="F378" s="97"/>
      <c r="H378" s="98"/>
      <c r="L378" s="56"/>
    </row>
    <row r="379">
      <c r="D379" s="1"/>
      <c r="F379" s="97"/>
      <c r="H379" s="98"/>
      <c r="L379" s="56"/>
    </row>
    <row r="380">
      <c r="D380" s="1"/>
      <c r="F380" s="97"/>
      <c r="H380" s="98"/>
      <c r="L380" s="56"/>
    </row>
    <row r="381">
      <c r="D381" s="1"/>
      <c r="F381" s="97"/>
      <c r="H381" s="98"/>
      <c r="L381" s="56"/>
    </row>
    <row r="382">
      <c r="D382" s="1"/>
      <c r="F382" s="97"/>
      <c r="H382" s="98"/>
      <c r="L382" s="56"/>
    </row>
    <row r="383">
      <c r="D383" s="1"/>
      <c r="F383" s="97"/>
      <c r="H383" s="98"/>
      <c r="L383" s="56"/>
    </row>
    <row r="384">
      <c r="D384" s="1"/>
      <c r="F384" s="97"/>
      <c r="H384" s="98"/>
      <c r="L384" s="56"/>
    </row>
    <row r="385">
      <c r="D385" s="1"/>
      <c r="F385" s="97"/>
      <c r="H385" s="98"/>
      <c r="L385" s="56"/>
    </row>
    <row r="386">
      <c r="D386" s="1"/>
      <c r="F386" s="97"/>
      <c r="H386" s="98"/>
      <c r="L386" s="56"/>
    </row>
    <row r="387">
      <c r="D387" s="1"/>
      <c r="F387" s="97"/>
      <c r="H387" s="98"/>
      <c r="L387" s="56"/>
    </row>
    <row r="388">
      <c r="D388" s="1"/>
      <c r="F388" s="97"/>
      <c r="H388" s="98"/>
      <c r="L388" s="56"/>
    </row>
    <row r="389">
      <c r="D389" s="1"/>
      <c r="F389" s="97"/>
      <c r="H389" s="98"/>
      <c r="L389" s="56"/>
    </row>
    <row r="390">
      <c r="D390" s="1"/>
      <c r="F390" s="97"/>
      <c r="H390" s="98"/>
      <c r="L390" s="56"/>
    </row>
    <row r="391">
      <c r="D391" s="1"/>
      <c r="F391" s="97"/>
      <c r="H391" s="98"/>
      <c r="L391" s="56"/>
    </row>
    <row r="392">
      <c r="D392" s="1"/>
      <c r="F392" s="97"/>
      <c r="H392" s="98"/>
      <c r="L392" s="56"/>
    </row>
    <row r="393">
      <c r="D393" s="1"/>
      <c r="F393" s="97"/>
      <c r="H393" s="98"/>
      <c r="L393" s="56"/>
    </row>
    <row r="394">
      <c r="D394" s="1"/>
      <c r="F394" s="97"/>
      <c r="H394" s="98"/>
      <c r="L394" s="56"/>
    </row>
    <row r="395">
      <c r="D395" s="1"/>
      <c r="F395" s="97"/>
      <c r="H395" s="98"/>
      <c r="L395" s="56"/>
    </row>
    <row r="396">
      <c r="D396" s="1"/>
      <c r="F396" s="97"/>
      <c r="H396" s="98"/>
      <c r="L396" s="56"/>
    </row>
    <row r="397">
      <c r="D397" s="1"/>
      <c r="F397" s="97"/>
      <c r="H397" s="98"/>
      <c r="L397" s="56"/>
    </row>
    <row r="398">
      <c r="D398" s="1"/>
      <c r="F398" s="97"/>
      <c r="H398" s="98"/>
      <c r="L398" s="56"/>
    </row>
    <row r="399">
      <c r="D399" s="1"/>
      <c r="F399" s="97"/>
      <c r="H399" s="98"/>
      <c r="L399" s="56"/>
    </row>
    <row r="400">
      <c r="D400" s="1"/>
      <c r="F400" s="97"/>
      <c r="H400" s="98"/>
      <c r="L400" s="56"/>
    </row>
    <row r="401">
      <c r="D401" s="1"/>
      <c r="F401" s="97"/>
      <c r="H401" s="98"/>
      <c r="L401" s="56"/>
    </row>
    <row r="402">
      <c r="D402" s="1"/>
      <c r="F402" s="97"/>
      <c r="H402" s="98"/>
      <c r="L402" s="56"/>
    </row>
    <row r="403">
      <c r="D403" s="1"/>
      <c r="F403" s="97"/>
      <c r="H403" s="98"/>
      <c r="L403" s="56"/>
    </row>
    <row r="404">
      <c r="D404" s="1"/>
      <c r="F404" s="97"/>
      <c r="H404" s="98"/>
      <c r="L404" s="56"/>
    </row>
    <row r="405">
      <c r="D405" s="1"/>
      <c r="F405" s="97"/>
      <c r="H405" s="98"/>
      <c r="L405" s="56"/>
    </row>
    <row r="406">
      <c r="D406" s="1"/>
      <c r="F406" s="97"/>
      <c r="H406" s="98"/>
      <c r="L406" s="56"/>
    </row>
    <row r="407">
      <c r="D407" s="1"/>
      <c r="F407" s="97"/>
      <c r="H407" s="98"/>
      <c r="L407" s="56"/>
    </row>
    <row r="408">
      <c r="D408" s="1"/>
      <c r="F408" s="97"/>
      <c r="H408" s="98"/>
      <c r="L408" s="56"/>
    </row>
    <row r="409">
      <c r="D409" s="1"/>
      <c r="F409" s="97"/>
      <c r="H409" s="98"/>
      <c r="L409" s="56"/>
    </row>
    <row r="410">
      <c r="D410" s="1"/>
      <c r="F410" s="97"/>
      <c r="H410" s="98"/>
      <c r="L410" s="56"/>
    </row>
    <row r="411">
      <c r="D411" s="1"/>
      <c r="F411" s="97"/>
      <c r="H411" s="98"/>
      <c r="L411" s="56"/>
    </row>
    <row r="412">
      <c r="D412" s="1"/>
      <c r="F412" s="97"/>
      <c r="H412" s="98"/>
      <c r="L412" s="56"/>
    </row>
    <row r="413">
      <c r="D413" s="1"/>
      <c r="F413" s="97"/>
      <c r="H413" s="98"/>
      <c r="L413" s="56"/>
    </row>
    <row r="414">
      <c r="D414" s="1"/>
      <c r="F414" s="97"/>
      <c r="H414" s="98"/>
      <c r="L414" s="56"/>
    </row>
    <row r="415">
      <c r="D415" s="1"/>
      <c r="F415" s="97"/>
      <c r="H415" s="98"/>
      <c r="L415" s="56"/>
    </row>
    <row r="416">
      <c r="D416" s="1"/>
      <c r="F416" s="97"/>
      <c r="H416" s="98"/>
      <c r="L416" s="56"/>
    </row>
    <row r="417">
      <c r="D417" s="1"/>
      <c r="F417" s="97"/>
      <c r="H417" s="98"/>
      <c r="L417" s="56"/>
    </row>
    <row r="418">
      <c r="D418" s="1"/>
      <c r="F418" s="97"/>
      <c r="H418" s="98"/>
      <c r="L418" s="56"/>
    </row>
    <row r="419">
      <c r="D419" s="1"/>
      <c r="F419" s="97"/>
      <c r="H419" s="98"/>
      <c r="L419" s="56"/>
    </row>
    <row r="420">
      <c r="D420" s="1"/>
      <c r="F420" s="97"/>
      <c r="H420" s="98"/>
      <c r="L420" s="56"/>
    </row>
    <row r="421">
      <c r="D421" s="1"/>
      <c r="F421" s="97"/>
      <c r="H421" s="98"/>
      <c r="L421" s="56"/>
    </row>
    <row r="422">
      <c r="D422" s="1"/>
      <c r="F422" s="97"/>
      <c r="H422" s="98"/>
      <c r="L422" s="56"/>
    </row>
    <row r="423">
      <c r="D423" s="1"/>
      <c r="F423" s="97"/>
      <c r="H423" s="98"/>
      <c r="L423" s="56"/>
    </row>
    <row r="424">
      <c r="D424" s="1"/>
      <c r="F424" s="97"/>
      <c r="H424" s="98"/>
      <c r="L424" s="56"/>
    </row>
    <row r="425">
      <c r="D425" s="1"/>
      <c r="F425" s="97"/>
      <c r="H425" s="98"/>
      <c r="L425" s="56"/>
    </row>
    <row r="426">
      <c r="D426" s="1"/>
      <c r="F426" s="97"/>
      <c r="H426" s="98"/>
      <c r="L426" s="56"/>
    </row>
    <row r="427">
      <c r="D427" s="1"/>
      <c r="F427" s="97"/>
      <c r="H427" s="98"/>
      <c r="L427" s="56"/>
    </row>
    <row r="428">
      <c r="D428" s="1"/>
      <c r="F428" s="97"/>
      <c r="H428" s="98"/>
      <c r="L428" s="56"/>
    </row>
    <row r="429">
      <c r="D429" s="1"/>
      <c r="F429" s="97"/>
      <c r="H429" s="98"/>
      <c r="L429" s="56"/>
    </row>
    <row r="430">
      <c r="D430" s="1"/>
      <c r="F430" s="97"/>
      <c r="H430" s="98"/>
      <c r="L430" s="56"/>
    </row>
    <row r="431">
      <c r="D431" s="1"/>
      <c r="F431" s="97"/>
      <c r="H431" s="98"/>
      <c r="L431" s="56"/>
    </row>
    <row r="432">
      <c r="D432" s="1"/>
      <c r="F432" s="97"/>
      <c r="H432" s="98"/>
      <c r="L432" s="56"/>
    </row>
    <row r="433">
      <c r="D433" s="1"/>
      <c r="F433" s="97"/>
      <c r="H433" s="98"/>
      <c r="L433" s="56"/>
    </row>
    <row r="434">
      <c r="D434" s="1"/>
      <c r="F434" s="97"/>
      <c r="H434" s="98"/>
      <c r="L434" s="56"/>
    </row>
    <row r="435">
      <c r="D435" s="1"/>
      <c r="F435" s="97"/>
      <c r="H435" s="98"/>
      <c r="L435" s="56"/>
    </row>
    <row r="436">
      <c r="D436" s="1"/>
      <c r="F436" s="97"/>
      <c r="H436" s="98"/>
      <c r="L436" s="56"/>
    </row>
    <row r="437">
      <c r="D437" s="1"/>
      <c r="F437" s="97"/>
      <c r="H437" s="98"/>
      <c r="L437" s="56"/>
    </row>
    <row r="438">
      <c r="D438" s="1"/>
      <c r="F438" s="97"/>
      <c r="H438" s="98"/>
      <c r="L438" s="56"/>
    </row>
    <row r="439">
      <c r="D439" s="1"/>
      <c r="F439" s="97"/>
      <c r="H439" s="98"/>
      <c r="L439" s="56"/>
    </row>
    <row r="440">
      <c r="D440" s="1"/>
      <c r="F440" s="97"/>
      <c r="H440" s="98"/>
      <c r="L440" s="56"/>
    </row>
    <row r="441">
      <c r="D441" s="1"/>
      <c r="F441" s="97"/>
      <c r="H441" s="98"/>
      <c r="L441" s="56"/>
    </row>
    <row r="442">
      <c r="D442" s="1"/>
      <c r="F442" s="97"/>
      <c r="H442" s="98"/>
      <c r="L442" s="56"/>
    </row>
    <row r="443">
      <c r="D443" s="1"/>
      <c r="F443" s="97"/>
      <c r="H443" s="98"/>
      <c r="L443" s="56"/>
    </row>
    <row r="444">
      <c r="D444" s="1"/>
      <c r="F444" s="97"/>
      <c r="H444" s="98"/>
      <c r="L444" s="56"/>
    </row>
    <row r="445">
      <c r="D445" s="1"/>
      <c r="F445" s="97"/>
      <c r="H445" s="98"/>
      <c r="L445" s="56"/>
    </row>
    <row r="446">
      <c r="D446" s="1"/>
      <c r="F446" s="97"/>
      <c r="H446" s="98"/>
      <c r="L446" s="56"/>
    </row>
    <row r="447">
      <c r="D447" s="1"/>
      <c r="F447" s="97"/>
      <c r="H447" s="98"/>
      <c r="L447" s="56"/>
    </row>
    <row r="448">
      <c r="D448" s="1"/>
      <c r="F448" s="97"/>
      <c r="H448" s="98"/>
      <c r="L448" s="56"/>
    </row>
    <row r="449">
      <c r="D449" s="1"/>
      <c r="F449" s="97"/>
      <c r="H449" s="98"/>
      <c r="L449" s="56"/>
    </row>
    <row r="450">
      <c r="D450" s="1"/>
      <c r="F450" s="97"/>
      <c r="H450" s="98"/>
      <c r="L450" s="56"/>
    </row>
    <row r="451">
      <c r="D451" s="1"/>
      <c r="F451" s="97"/>
      <c r="H451" s="98"/>
      <c r="L451" s="56"/>
    </row>
    <row r="452">
      <c r="D452" s="1"/>
      <c r="F452" s="97"/>
      <c r="H452" s="98"/>
      <c r="L452" s="56"/>
    </row>
    <row r="453">
      <c r="D453" s="1"/>
      <c r="F453" s="97"/>
      <c r="H453" s="98"/>
      <c r="L453" s="56"/>
    </row>
    <row r="454">
      <c r="D454" s="1"/>
      <c r="F454" s="97"/>
      <c r="H454" s="98"/>
      <c r="L454" s="56"/>
    </row>
    <row r="455">
      <c r="D455" s="1"/>
      <c r="F455" s="97"/>
      <c r="H455" s="98"/>
      <c r="L455" s="56"/>
    </row>
    <row r="456">
      <c r="D456" s="1"/>
      <c r="F456" s="97"/>
      <c r="H456" s="98"/>
      <c r="L456" s="56"/>
    </row>
    <row r="457">
      <c r="D457" s="1"/>
      <c r="F457" s="97"/>
      <c r="H457" s="98"/>
      <c r="L457" s="56"/>
    </row>
    <row r="458">
      <c r="D458" s="1"/>
      <c r="F458" s="97"/>
      <c r="H458" s="98"/>
      <c r="L458" s="56"/>
    </row>
    <row r="459">
      <c r="D459" s="1"/>
      <c r="F459" s="97"/>
      <c r="H459" s="98"/>
      <c r="L459" s="56"/>
    </row>
    <row r="460">
      <c r="D460" s="1"/>
      <c r="F460" s="97"/>
      <c r="H460" s="98"/>
      <c r="L460" s="56"/>
    </row>
    <row r="461">
      <c r="D461" s="1"/>
      <c r="F461" s="97"/>
      <c r="H461" s="98"/>
      <c r="L461" s="56"/>
    </row>
    <row r="462">
      <c r="D462" s="1"/>
      <c r="F462" s="97"/>
      <c r="H462" s="98"/>
      <c r="L462" s="56"/>
    </row>
    <row r="463">
      <c r="D463" s="1"/>
      <c r="F463" s="97"/>
      <c r="H463" s="98"/>
      <c r="L463" s="56"/>
    </row>
    <row r="464">
      <c r="D464" s="1"/>
      <c r="F464" s="97"/>
      <c r="H464" s="98"/>
      <c r="L464" s="56"/>
    </row>
    <row r="465">
      <c r="D465" s="1"/>
      <c r="F465" s="97"/>
      <c r="H465" s="98"/>
      <c r="L465" s="56"/>
    </row>
    <row r="466">
      <c r="D466" s="1"/>
      <c r="F466" s="97"/>
      <c r="H466" s="98"/>
      <c r="L466" s="56"/>
    </row>
    <row r="467">
      <c r="D467" s="1"/>
      <c r="F467" s="97"/>
      <c r="H467" s="98"/>
      <c r="L467" s="56"/>
    </row>
    <row r="468">
      <c r="D468" s="1"/>
      <c r="F468" s="97"/>
      <c r="H468" s="98"/>
      <c r="L468" s="56"/>
    </row>
    <row r="469">
      <c r="D469" s="1"/>
      <c r="F469" s="97"/>
      <c r="H469" s="98"/>
      <c r="L469" s="56"/>
    </row>
    <row r="470">
      <c r="D470" s="1"/>
      <c r="F470" s="97"/>
      <c r="H470" s="98"/>
      <c r="L470" s="56"/>
    </row>
    <row r="471">
      <c r="D471" s="1"/>
      <c r="F471" s="97"/>
      <c r="H471" s="98"/>
      <c r="L471" s="56"/>
    </row>
    <row r="472">
      <c r="D472" s="1"/>
      <c r="F472" s="97"/>
      <c r="H472" s="98"/>
      <c r="L472" s="56"/>
    </row>
    <row r="473">
      <c r="D473" s="1"/>
      <c r="F473" s="97"/>
      <c r="H473" s="98"/>
      <c r="L473" s="56"/>
    </row>
    <row r="474">
      <c r="D474" s="1"/>
      <c r="F474" s="97"/>
      <c r="H474" s="98"/>
      <c r="L474" s="56"/>
    </row>
    <row r="475">
      <c r="D475" s="1"/>
      <c r="F475" s="97"/>
      <c r="H475" s="98"/>
      <c r="L475" s="56"/>
    </row>
    <row r="476">
      <c r="D476" s="1"/>
      <c r="F476" s="97"/>
      <c r="H476" s="98"/>
      <c r="L476" s="56"/>
    </row>
    <row r="477">
      <c r="D477" s="1"/>
      <c r="F477" s="97"/>
      <c r="H477" s="98"/>
      <c r="L477" s="56"/>
    </row>
    <row r="478">
      <c r="D478" s="1"/>
      <c r="F478" s="97"/>
      <c r="H478" s="98"/>
      <c r="L478" s="56"/>
    </row>
    <row r="479">
      <c r="D479" s="1"/>
      <c r="F479" s="97"/>
      <c r="H479" s="98"/>
      <c r="L479" s="56"/>
    </row>
    <row r="480">
      <c r="D480" s="1"/>
      <c r="F480" s="97"/>
      <c r="H480" s="98"/>
      <c r="L480" s="56"/>
    </row>
    <row r="481">
      <c r="D481" s="1"/>
      <c r="F481" s="97"/>
      <c r="H481" s="98"/>
      <c r="L481" s="56"/>
    </row>
    <row r="482">
      <c r="D482" s="1"/>
      <c r="F482" s="97"/>
      <c r="H482" s="98"/>
      <c r="L482" s="56"/>
    </row>
    <row r="483">
      <c r="D483" s="1"/>
      <c r="F483" s="97"/>
      <c r="H483" s="98"/>
      <c r="L483" s="56"/>
    </row>
    <row r="484">
      <c r="D484" s="1"/>
      <c r="F484" s="97"/>
      <c r="H484" s="98"/>
      <c r="L484" s="56"/>
    </row>
    <row r="485">
      <c r="D485" s="1"/>
      <c r="F485" s="97"/>
      <c r="H485" s="98"/>
      <c r="L485" s="56"/>
    </row>
    <row r="486">
      <c r="D486" s="1"/>
      <c r="F486" s="97"/>
      <c r="H486" s="98"/>
      <c r="L486" s="56"/>
    </row>
    <row r="487">
      <c r="D487" s="1"/>
      <c r="F487" s="97"/>
      <c r="H487" s="98"/>
      <c r="L487" s="56"/>
    </row>
    <row r="488">
      <c r="D488" s="1"/>
      <c r="F488" s="97"/>
      <c r="H488" s="98"/>
      <c r="L488" s="56"/>
    </row>
    <row r="489">
      <c r="D489" s="1"/>
      <c r="F489" s="97"/>
      <c r="H489" s="98"/>
      <c r="L489" s="56"/>
    </row>
    <row r="490">
      <c r="D490" s="1"/>
      <c r="F490" s="97"/>
      <c r="H490" s="98"/>
      <c r="L490" s="56"/>
    </row>
    <row r="491">
      <c r="D491" s="1"/>
      <c r="F491" s="97"/>
      <c r="H491" s="98"/>
      <c r="L491" s="56"/>
    </row>
    <row r="492">
      <c r="D492" s="1"/>
      <c r="F492" s="97"/>
      <c r="H492" s="98"/>
      <c r="L492" s="56"/>
    </row>
    <row r="493">
      <c r="D493" s="1"/>
      <c r="F493" s="97"/>
      <c r="H493" s="98"/>
      <c r="L493" s="56"/>
    </row>
    <row r="494">
      <c r="D494" s="1"/>
      <c r="F494" s="97"/>
      <c r="H494" s="98"/>
      <c r="L494" s="56"/>
    </row>
    <row r="495">
      <c r="D495" s="1"/>
      <c r="F495" s="97"/>
      <c r="H495" s="98"/>
      <c r="L495" s="56"/>
    </row>
    <row r="496">
      <c r="D496" s="1"/>
      <c r="F496" s="97"/>
      <c r="H496" s="98"/>
      <c r="L496" s="56"/>
    </row>
    <row r="497">
      <c r="D497" s="1"/>
      <c r="F497" s="97"/>
      <c r="H497" s="98"/>
      <c r="L497" s="56"/>
    </row>
    <row r="498">
      <c r="D498" s="1"/>
      <c r="F498" s="97"/>
      <c r="H498" s="98"/>
      <c r="L498" s="56"/>
    </row>
    <row r="499">
      <c r="D499" s="1"/>
      <c r="F499" s="97"/>
      <c r="H499" s="98"/>
      <c r="L499" s="56"/>
    </row>
    <row r="500">
      <c r="D500" s="1"/>
      <c r="F500" s="97"/>
      <c r="H500" s="98"/>
      <c r="L500" s="56"/>
    </row>
    <row r="501">
      <c r="D501" s="1"/>
      <c r="F501" s="97"/>
      <c r="H501" s="98"/>
      <c r="L501" s="56"/>
    </row>
    <row r="502">
      <c r="D502" s="1"/>
      <c r="F502" s="97"/>
      <c r="H502" s="98"/>
      <c r="L502" s="56"/>
    </row>
    <row r="503">
      <c r="D503" s="1"/>
      <c r="F503" s="97"/>
      <c r="H503" s="98"/>
      <c r="L503" s="56"/>
    </row>
    <row r="504">
      <c r="D504" s="1"/>
      <c r="F504" s="97"/>
      <c r="H504" s="98"/>
      <c r="L504" s="56"/>
    </row>
    <row r="505">
      <c r="D505" s="1"/>
      <c r="F505" s="97"/>
      <c r="H505" s="98"/>
      <c r="L505" s="56"/>
    </row>
    <row r="506">
      <c r="D506" s="1"/>
      <c r="F506" s="97"/>
      <c r="H506" s="98"/>
      <c r="L506" s="56"/>
    </row>
    <row r="507">
      <c r="D507" s="1"/>
      <c r="F507" s="97"/>
      <c r="H507" s="98"/>
      <c r="L507" s="56"/>
    </row>
    <row r="508">
      <c r="D508" s="1"/>
      <c r="F508" s="97"/>
      <c r="H508" s="98"/>
      <c r="L508" s="56"/>
    </row>
    <row r="509">
      <c r="D509" s="1"/>
      <c r="F509" s="97"/>
      <c r="H509" s="98"/>
      <c r="L509" s="56"/>
    </row>
    <row r="510">
      <c r="D510" s="1"/>
      <c r="F510" s="97"/>
      <c r="H510" s="98"/>
      <c r="L510" s="56"/>
    </row>
    <row r="511">
      <c r="D511" s="1"/>
      <c r="F511" s="97"/>
      <c r="H511" s="98"/>
      <c r="L511" s="56"/>
    </row>
    <row r="512">
      <c r="D512" s="1"/>
      <c r="F512" s="97"/>
      <c r="H512" s="98"/>
      <c r="L512" s="56"/>
    </row>
    <row r="513">
      <c r="D513" s="1"/>
      <c r="F513" s="97"/>
      <c r="H513" s="98"/>
      <c r="L513" s="56"/>
    </row>
    <row r="514">
      <c r="D514" s="1"/>
      <c r="F514" s="97"/>
      <c r="H514" s="98"/>
      <c r="L514" s="56"/>
    </row>
    <row r="515">
      <c r="D515" s="1"/>
      <c r="F515" s="97"/>
      <c r="H515" s="98"/>
      <c r="L515" s="56"/>
    </row>
    <row r="516">
      <c r="D516" s="1"/>
      <c r="F516" s="97"/>
      <c r="H516" s="98"/>
      <c r="L516" s="56"/>
    </row>
    <row r="517">
      <c r="D517" s="1"/>
      <c r="F517" s="97"/>
      <c r="H517" s="98"/>
      <c r="L517" s="56"/>
    </row>
    <row r="518">
      <c r="D518" s="1"/>
      <c r="F518" s="97"/>
      <c r="H518" s="98"/>
      <c r="L518" s="56"/>
    </row>
    <row r="519">
      <c r="D519" s="1"/>
      <c r="F519" s="97"/>
      <c r="H519" s="98"/>
      <c r="L519" s="56"/>
    </row>
    <row r="520">
      <c r="D520" s="1"/>
      <c r="F520" s="97"/>
      <c r="H520" s="98"/>
      <c r="L520" s="56"/>
    </row>
    <row r="521">
      <c r="D521" s="1"/>
      <c r="F521" s="97"/>
      <c r="H521" s="98"/>
      <c r="L521" s="56"/>
    </row>
    <row r="522">
      <c r="D522" s="1"/>
      <c r="F522" s="97"/>
      <c r="H522" s="98"/>
      <c r="L522" s="56"/>
    </row>
    <row r="523">
      <c r="D523" s="1"/>
      <c r="F523" s="97"/>
      <c r="H523" s="98"/>
      <c r="L523" s="56"/>
    </row>
    <row r="524">
      <c r="D524" s="1"/>
      <c r="F524" s="97"/>
      <c r="H524" s="98"/>
      <c r="L524" s="56"/>
    </row>
    <row r="525">
      <c r="D525" s="1"/>
      <c r="F525" s="97"/>
      <c r="H525" s="98"/>
      <c r="L525" s="56"/>
    </row>
    <row r="526">
      <c r="D526" s="1"/>
      <c r="F526" s="97"/>
      <c r="H526" s="98"/>
      <c r="L526" s="56"/>
    </row>
    <row r="527">
      <c r="D527" s="1"/>
      <c r="F527" s="97"/>
      <c r="H527" s="98"/>
      <c r="L527" s="56"/>
    </row>
    <row r="528">
      <c r="D528" s="1"/>
      <c r="F528" s="97"/>
      <c r="H528" s="98"/>
      <c r="L528" s="56"/>
    </row>
    <row r="529">
      <c r="D529" s="1"/>
      <c r="F529" s="97"/>
      <c r="H529" s="98"/>
      <c r="L529" s="56"/>
    </row>
    <row r="530">
      <c r="D530" s="1"/>
      <c r="F530" s="97"/>
      <c r="H530" s="98"/>
      <c r="L530" s="56"/>
    </row>
    <row r="531">
      <c r="D531" s="1"/>
      <c r="F531" s="97"/>
      <c r="H531" s="98"/>
      <c r="L531" s="56"/>
    </row>
    <row r="532">
      <c r="D532" s="1"/>
      <c r="F532" s="97"/>
      <c r="H532" s="98"/>
      <c r="L532" s="56"/>
    </row>
    <row r="533">
      <c r="D533" s="1"/>
      <c r="F533" s="97"/>
      <c r="H533" s="98"/>
      <c r="L533" s="56"/>
    </row>
    <row r="534">
      <c r="D534" s="1"/>
      <c r="F534" s="97"/>
      <c r="H534" s="98"/>
      <c r="L534" s="56"/>
    </row>
    <row r="535">
      <c r="D535" s="1"/>
      <c r="F535" s="97"/>
      <c r="H535" s="98"/>
      <c r="L535" s="56"/>
    </row>
    <row r="536">
      <c r="D536" s="1"/>
      <c r="F536" s="97"/>
      <c r="H536" s="98"/>
      <c r="L536" s="56"/>
    </row>
    <row r="537">
      <c r="D537" s="1"/>
      <c r="F537" s="97"/>
      <c r="H537" s="98"/>
      <c r="L537" s="56"/>
    </row>
    <row r="538">
      <c r="D538" s="1"/>
      <c r="F538" s="97"/>
      <c r="H538" s="98"/>
      <c r="L538" s="56"/>
    </row>
    <row r="539">
      <c r="D539" s="1"/>
      <c r="F539" s="97"/>
      <c r="H539" s="98"/>
      <c r="L539" s="56"/>
    </row>
    <row r="540">
      <c r="D540" s="1"/>
      <c r="F540" s="97"/>
      <c r="H540" s="98"/>
      <c r="L540" s="56"/>
    </row>
    <row r="541">
      <c r="D541" s="1"/>
      <c r="F541" s="97"/>
      <c r="H541" s="98"/>
      <c r="L541" s="56"/>
    </row>
    <row r="542">
      <c r="D542" s="1"/>
      <c r="F542" s="97"/>
      <c r="H542" s="98"/>
      <c r="L542" s="56"/>
    </row>
    <row r="543">
      <c r="D543" s="1"/>
      <c r="F543" s="97"/>
      <c r="H543" s="98"/>
      <c r="L543" s="56"/>
    </row>
    <row r="544">
      <c r="D544" s="1"/>
      <c r="F544" s="97"/>
      <c r="H544" s="98"/>
      <c r="L544" s="56"/>
    </row>
    <row r="545">
      <c r="D545" s="1"/>
      <c r="F545" s="97"/>
      <c r="H545" s="98"/>
      <c r="L545" s="56"/>
    </row>
    <row r="546">
      <c r="D546" s="1"/>
      <c r="F546" s="97"/>
      <c r="H546" s="98"/>
      <c r="L546" s="56"/>
    </row>
    <row r="547">
      <c r="D547" s="1"/>
      <c r="F547" s="97"/>
      <c r="H547" s="98"/>
      <c r="L547" s="56"/>
    </row>
    <row r="548">
      <c r="D548" s="1"/>
      <c r="F548" s="97"/>
      <c r="H548" s="98"/>
      <c r="L548" s="56"/>
    </row>
    <row r="549">
      <c r="D549" s="1"/>
      <c r="F549" s="97"/>
      <c r="H549" s="98"/>
      <c r="L549" s="56"/>
    </row>
    <row r="550">
      <c r="D550" s="1"/>
      <c r="F550" s="97"/>
      <c r="H550" s="98"/>
      <c r="L550" s="56"/>
    </row>
    <row r="551">
      <c r="D551" s="1"/>
      <c r="F551" s="97"/>
      <c r="H551" s="98"/>
      <c r="L551" s="56"/>
    </row>
    <row r="552">
      <c r="D552" s="1"/>
      <c r="F552" s="97"/>
      <c r="H552" s="98"/>
      <c r="L552" s="56"/>
    </row>
    <row r="553">
      <c r="D553" s="1"/>
      <c r="F553" s="97"/>
      <c r="H553" s="98"/>
      <c r="L553" s="56"/>
    </row>
    <row r="554">
      <c r="D554" s="1"/>
      <c r="F554" s="97"/>
      <c r="H554" s="98"/>
      <c r="L554" s="56"/>
    </row>
    <row r="555">
      <c r="D555" s="1"/>
      <c r="F555" s="97"/>
      <c r="H555" s="98"/>
      <c r="L555" s="56"/>
    </row>
    <row r="556">
      <c r="D556" s="1"/>
      <c r="F556" s="97"/>
      <c r="H556" s="98"/>
      <c r="L556" s="56"/>
    </row>
    <row r="557">
      <c r="D557" s="1"/>
      <c r="F557" s="97"/>
      <c r="H557" s="98"/>
      <c r="L557" s="56"/>
    </row>
    <row r="558">
      <c r="D558" s="1"/>
      <c r="F558" s="97"/>
      <c r="H558" s="98"/>
      <c r="L558" s="56"/>
    </row>
    <row r="559">
      <c r="D559" s="1"/>
      <c r="F559" s="97"/>
      <c r="H559" s="98"/>
      <c r="L559" s="56"/>
    </row>
    <row r="560">
      <c r="D560" s="1"/>
      <c r="F560" s="97"/>
      <c r="H560" s="98"/>
      <c r="L560" s="56"/>
    </row>
    <row r="561">
      <c r="D561" s="1"/>
      <c r="F561" s="97"/>
      <c r="H561" s="98"/>
      <c r="L561" s="56"/>
    </row>
    <row r="562">
      <c r="D562" s="1"/>
      <c r="F562" s="97"/>
      <c r="H562" s="98"/>
      <c r="L562" s="56"/>
    </row>
    <row r="563">
      <c r="D563" s="1"/>
      <c r="F563" s="97"/>
      <c r="H563" s="98"/>
      <c r="L563" s="56"/>
    </row>
    <row r="564">
      <c r="D564" s="1"/>
      <c r="F564" s="97"/>
      <c r="H564" s="98"/>
      <c r="L564" s="56"/>
    </row>
    <row r="565">
      <c r="D565" s="1"/>
      <c r="F565" s="97"/>
      <c r="H565" s="98"/>
      <c r="L565" s="56"/>
    </row>
    <row r="566">
      <c r="D566" s="1"/>
      <c r="F566" s="97"/>
      <c r="H566" s="98"/>
      <c r="L566" s="56"/>
    </row>
    <row r="567">
      <c r="D567" s="1"/>
      <c r="F567" s="97"/>
      <c r="H567" s="98"/>
      <c r="L567" s="56"/>
    </row>
    <row r="568">
      <c r="D568" s="1"/>
      <c r="F568" s="97"/>
      <c r="H568" s="98"/>
      <c r="L568" s="56"/>
    </row>
    <row r="569">
      <c r="D569" s="1"/>
      <c r="F569" s="97"/>
      <c r="H569" s="98"/>
      <c r="L569" s="56"/>
    </row>
    <row r="570">
      <c r="D570" s="1"/>
      <c r="F570" s="97"/>
      <c r="H570" s="98"/>
      <c r="L570" s="56"/>
    </row>
    <row r="571">
      <c r="D571" s="1"/>
      <c r="F571" s="97"/>
      <c r="H571" s="98"/>
      <c r="L571" s="56"/>
    </row>
    <row r="572">
      <c r="D572" s="1"/>
      <c r="F572" s="97"/>
      <c r="H572" s="98"/>
      <c r="L572" s="56"/>
    </row>
    <row r="573">
      <c r="D573" s="1"/>
      <c r="F573" s="97"/>
      <c r="H573" s="98"/>
      <c r="L573" s="56"/>
    </row>
    <row r="574">
      <c r="D574" s="1"/>
      <c r="F574" s="97"/>
      <c r="H574" s="98"/>
      <c r="L574" s="56"/>
    </row>
    <row r="575">
      <c r="D575" s="1"/>
      <c r="F575" s="97"/>
      <c r="H575" s="98"/>
      <c r="L575" s="56"/>
    </row>
    <row r="576">
      <c r="D576" s="1"/>
      <c r="F576" s="97"/>
      <c r="H576" s="98"/>
      <c r="L576" s="56"/>
    </row>
    <row r="577">
      <c r="D577" s="1"/>
      <c r="F577" s="97"/>
      <c r="H577" s="98"/>
      <c r="L577" s="56"/>
    </row>
    <row r="578">
      <c r="D578" s="1"/>
      <c r="F578" s="97"/>
      <c r="H578" s="98"/>
      <c r="L578" s="56"/>
    </row>
    <row r="579">
      <c r="D579" s="1"/>
      <c r="F579" s="97"/>
      <c r="H579" s="98"/>
      <c r="L579" s="56"/>
    </row>
    <row r="580">
      <c r="D580" s="1"/>
      <c r="F580" s="97"/>
      <c r="H580" s="98"/>
      <c r="L580" s="56"/>
    </row>
    <row r="581">
      <c r="D581" s="1"/>
      <c r="F581" s="97"/>
      <c r="H581" s="98"/>
      <c r="L581" s="56"/>
    </row>
    <row r="582">
      <c r="D582" s="1"/>
      <c r="F582" s="97"/>
      <c r="H582" s="98"/>
      <c r="L582" s="56"/>
    </row>
    <row r="583">
      <c r="D583" s="1"/>
      <c r="F583" s="97"/>
      <c r="H583" s="98"/>
      <c r="L583" s="56"/>
    </row>
    <row r="584">
      <c r="D584" s="1"/>
      <c r="F584" s="97"/>
      <c r="H584" s="98"/>
      <c r="L584" s="56"/>
    </row>
    <row r="585">
      <c r="D585" s="1"/>
      <c r="F585" s="97"/>
      <c r="H585" s="98"/>
      <c r="L585" s="56"/>
    </row>
    <row r="586">
      <c r="D586" s="1"/>
      <c r="F586" s="97"/>
      <c r="H586" s="98"/>
      <c r="L586" s="56"/>
    </row>
    <row r="587">
      <c r="D587" s="1"/>
      <c r="F587" s="97"/>
      <c r="H587" s="98"/>
      <c r="L587" s="56"/>
    </row>
    <row r="588">
      <c r="D588" s="1"/>
      <c r="F588" s="97"/>
      <c r="H588" s="98"/>
      <c r="L588" s="56"/>
    </row>
    <row r="589">
      <c r="D589" s="1"/>
      <c r="F589" s="97"/>
      <c r="H589" s="98"/>
      <c r="L589" s="56"/>
    </row>
    <row r="590">
      <c r="D590" s="1"/>
      <c r="F590" s="97"/>
      <c r="H590" s="98"/>
      <c r="L590" s="56"/>
    </row>
    <row r="591">
      <c r="D591" s="1"/>
      <c r="F591" s="97"/>
      <c r="H591" s="98"/>
      <c r="L591" s="56"/>
    </row>
    <row r="592">
      <c r="D592" s="1"/>
      <c r="F592" s="97"/>
      <c r="H592" s="98"/>
      <c r="L592" s="56"/>
    </row>
    <row r="593">
      <c r="D593" s="1"/>
      <c r="F593" s="97"/>
      <c r="H593" s="98"/>
      <c r="L593" s="56"/>
    </row>
    <row r="594">
      <c r="D594" s="1"/>
      <c r="F594" s="97"/>
      <c r="H594" s="98"/>
      <c r="L594" s="56"/>
    </row>
    <row r="595">
      <c r="D595" s="1"/>
      <c r="F595" s="97"/>
      <c r="H595" s="98"/>
      <c r="L595" s="56"/>
    </row>
    <row r="596">
      <c r="D596" s="1"/>
      <c r="F596" s="97"/>
      <c r="H596" s="98"/>
      <c r="L596" s="56"/>
    </row>
    <row r="597">
      <c r="D597" s="1"/>
      <c r="F597" s="97"/>
      <c r="H597" s="98"/>
      <c r="L597" s="56"/>
    </row>
    <row r="598">
      <c r="D598" s="1"/>
      <c r="F598" s="97"/>
      <c r="H598" s="98"/>
      <c r="L598" s="56"/>
    </row>
    <row r="599">
      <c r="D599" s="1"/>
      <c r="F599" s="97"/>
      <c r="H599" s="98"/>
      <c r="L599" s="56"/>
    </row>
    <row r="600">
      <c r="D600" s="1"/>
      <c r="F600" s="97"/>
      <c r="H600" s="98"/>
      <c r="L600" s="56"/>
    </row>
    <row r="601">
      <c r="D601" s="1"/>
      <c r="F601" s="97"/>
      <c r="H601" s="98"/>
      <c r="L601" s="56"/>
    </row>
    <row r="602">
      <c r="D602" s="1"/>
      <c r="F602" s="97"/>
      <c r="H602" s="98"/>
      <c r="L602" s="56"/>
    </row>
    <row r="603">
      <c r="D603" s="1"/>
      <c r="F603" s="97"/>
      <c r="H603" s="98"/>
      <c r="L603" s="56"/>
    </row>
    <row r="604">
      <c r="D604" s="1"/>
      <c r="F604" s="97"/>
      <c r="H604" s="98"/>
      <c r="L604" s="56"/>
    </row>
    <row r="605">
      <c r="D605" s="1"/>
      <c r="F605" s="97"/>
      <c r="H605" s="98"/>
      <c r="L605" s="56"/>
    </row>
    <row r="606">
      <c r="D606" s="1"/>
      <c r="F606" s="97"/>
      <c r="H606" s="98"/>
      <c r="L606" s="56"/>
    </row>
    <row r="607">
      <c r="D607" s="1"/>
      <c r="F607" s="97"/>
      <c r="H607" s="98"/>
      <c r="L607" s="56"/>
    </row>
    <row r="608">
      <c r="D608" s="1"/>
      <c r="F608" s="97"/>
      <c r="H608" s="98"/>
      <c r="L608" s="56"/>
    </row>
    <row r="609">
      <c r="D609" s="1"/>
      <c r="F609" s="97"/>
      <c r="H609" s="98"/>
      <c r="L609" s="56"/>
    </row>
    <row r="610">
      <c r="D610" s="1"/>
      <c r="F610" s="97"/>
      <c r="H610" s="98"/>
      <c r="L610" s="56"/>
    </row>
    <row r="611">
      <c r="D611" s="1"/>
      <c r="F611" s="97"/>
      <c r="H611" s="98"/>
      <c r="L611" s="56"/>
    </row>
    <row r="612">
      <c r="D612" s="1"/>
      <c r="F612" s="97"/>
      <c r="H612" s="98"/>
      <c r="L612" s="56"/>
    </row>
    <row r="613">
      <c r="D613" s="1"/>
      <c r="F613" s="97"/>
      <c r="H613" s="98"/>
      <c r="L613" s="56"/>
    </row>
    <row r="614">
      <c r="D614" s="1"/>
      <c r="F614" s="97"/>
      <c r="H614" s="98"/>
      <c r="L614" s="56"/>
    </row>
    <row r="615">
      <c r="D615" s="1"/>
      <c r="F615" s="97"/>
      <c r="H615" s="98"/>
      <c r="L615" s="56"/>
    </row>
    <row r="616">
      <c r="D616" s="1"/>
      <c r="F616" s="97"/>
      <c r="H616" s="98"/>
      <c r="L616" s="56"/>
    </row>
    <row r="617">
      <c r="D617" s="1"/>
      <c r="F617" s="97"/>
      <c r="H617" s="98"/>
      <c r="L617" s="56"/>
    </row>
    <row r="618">
      <c r="D618" s="1"/>
      <c r="F618" s="97"/>
      <c r="H618" s="98"/>
      <c r="L618" s="56"/>
    </row>
    <row r="619">
      <c r="D619" s="1"/>
      <c r="F619" s="97"/>
      <c r="H619" s="98"/>
      <c r="L619" s="56"/>
    </row>
    <row r="620">
      <c r="D620" s="1"/>
      <c r="F620" s="97"/>
      <c r="H620" s="98"/>
      <c r="L620" s="56"/>
    </row>
    <row r="621">
      <c r="D621" s="1"/>
      <c r="F621" s="97"/>
      <c r="H621" s="98"/>
      <c r="L621" s="56"/>
    </row>
    <row r="622">
      <c r="D622" s="1"/>
      <c r="F622" s="97"/>
      <c r="H622" s="98"/>
      <c r="L622" s="56"/>
    </row>
    <row r="623">
      <c r="D623" s="1"/>
      <c r="F623" s="97"/>
      <c r="H623" s="98"/>
      <c r="L623" s="56"/>
    </row>
    <row r="624">
      <c r="D624" s="1"/>
      <c r="F624" s="97"/>
      <c r="H624" s="98"/>
      <c r="L624" s="56"/>
    </row>
    <row r="625">
      <c r="D625" s="1"/>
      <c r="F625" s="97"/>
      <c r="H625" s="98"/>
      <c r="L625" s="56"/>
    </row>
    <row r="626">
      <c r="D626" s="1"/>
      <c r="F626" s="97"/>
      <c r="H626" s="98"/>
      <c r="L626" s="56"/>
    </row>
    <row r="627">
      <c r="D627" s="1"/>
      <c r="F627" s="97"/>
      <c r="H627" s="98"/>
      <c r="L627" s="56"/>
    </row>
    <row r="628">
      <c r="D628" s="1"/>
      <c r="F628" s="97"/>
      <c r="H628" s="98"/>
      <c r="L628" s="56"/>
    </row>
    <row r="629">
      <c r="D629" s="1"/>
      <c r="F629" s="97"/>
      <c r="H629" s="98"/>
      <c r="L629" s="56"/>
    </row>
    <row r="630">
      <c r="D630" s="1"/>
      <c r="F630" s="97"/>
      <c r="H630" s="98"/>
      <c r="L630" s="56"/>
    </row>
    <row r="631">
      <c r="D631" s="1"/>
      <c r="F631" s="97"/>
      <c r="H631" s="98"/>
      <c r="L631" s="56"/>
    </row>
    <row r="632">
      <c r="D632" s="1"/>
      <c r="F632" s="97"/>
      <c r="H632" s="98"/>
      <c r="L632" s="56"/>
    </row>
    <row r="633">
      <c r="D633" s="1"/>
      <c r="F633" s="97"/>
      <c r="H633" s="98"/>
      <c r="L633" s="56"/>
    </row>
    <row r="634">
      <c r="D634" s="1"/>
      <c r="F634" s="97"/>
      <c r="H634" s="98"/>
      <c r="L634" s="56"/>
    </row>
    <row r="635">
      <c r="D635" s="1"/>
      <c r="F635" s="97"/>
      <c r="H635" s="98"/>
      <c r="L635" s="56"/>
    </row>
    <row r="636">
      <c r="D636" s="1"/>
      <c r="F636" s="97"/>
      <c r="H636" s="98"/>
      <c r="L636" s="56"/>
    </row>
    <row r="637">
      <c r="D637" s="1"/>
      <c r="F637" s="97"/>
      <c r="H637" s="98"/>
      <c r="L637" s="56"/>
    </row>
    <row r="638">
      <c r="D638" s="1"/>
      <c r="F638" s="97"/>
      <c r="H638" s="98"/>
      <c r="L638" s="56"/>
    </row>
    <row r="639">
      <c r="D639" s="1"/>
      <c r="F639" s="97"/>
      <c r="H639" s="98"/>
      <c r="L639" s="56"/>
    </row>
    <row r="640">
      <c r="D640" s="1"/>
      <c r="F640" s="97"/>
      <c r="H640" s="98"/>
      <c r="L640" s="56"/>
    </row>
    <row r="641">
      <c r="D641" s="1"/>
      <c r="F641" s="97"/>
      <c r="H641" s="98"/>
      <c r="L641" s="56"/>
    </row>
    <row r="642">
      <c r="D642" s="1"/>
      <c r="F642" s="97"/>
      <c r="H642" s="98"/>
      <c r="L642" s="56"/>
    </row>
    <row r="643">
      <c r="D643" s="1"/>
      <c r="F643" s="97"/>
      <c r="H643" s="98"/>
      <c r="L643" s="56"/>
    </row>
    <row r="644">
      <c r="D644" s="1"/>
      <c r="F644" s="97"/>
      <c r="H644" s="98"/>
      <c r="L644" s="56"/>
    </row>
    <row r="645">
      <c r="D645" s="1"/>
      <c r="F645" s="97"/>
      <c r="H645" s="98"/>
      <c r="L645" s="56"/>
    </row>
    <row r="646">
      <c r="D646" s="1"/>
      <c r="F646" s="97"/>
      <c r="H646" s="98"/>
      <c r="L646" s="56"/>
    </row>
    <row r="647">
      <c r="D647" s="1"/>
      <c r="F647" s="97"/>
      <c r="H647" s="98"/>
      <c r="L647" s="56"/>
    </row>
    <row r="648">
      <c r="D648" s="1"/>
      <c r="F648" s="97"/>
      <c r="H648" s="98"/>
      <c r="L648" s="56"/>
    </row>
    <row r="649">
      <c r="D649" s="1"/>
      <c r="F649" s="97"/>
      <c r="H649" s="98"/>
      <c r="L649" s="56"/>
    </row>
    <row r="650">
      <c r="D650" s="1"/>
      <c r="F650" s="97"/>
      <c r="H650" s="98"/>
      <c r="L650" s="56"/>
    </row>
    <row r="651">
      <c r="D651" s="1"/>
      <c r="F651" s="97"/>
      <c r="H651" s="98"/>
      <c r="L651" s="56"/>
    </row>
    <row r="652">
      <c r="D652" s="1"/>
      <c r="F652" s="97"/>
      <c r="H652" s="98"/>
      <c r="L652" s="56"/>
    </row>
    <row r="653">
      <c r="D653" s="1"/>
      <c r="F653" s="97"/>
      <c r="H653" s="98"/>
      <c r="L653" s="56"/>
    </row>
    <row r="654">
      <c r="D654" s="1"/>
      <c r="F654" s="97"/>
      <c r="H654" s="98"/>
      <c r="L654" s="56"/>
    </row>
    <row r="655">
      <c r="D655" s="1"/>
      <c r="F655" s="97"/>
      <c r="H655" s="98"/>
      <c r="L655" s="56"/>
    </row>
    <row r="656">
      <c r="D656" s="1"/>
      <c r="F656" s="97"/>
      <c r="H656" s="98"/>
      <c r="L656" s="56"/>
    </row>
    <row r="657">
      <c r="D657" s="1"/>
      <c r="F657" s="97"/>
      <c r="H657" s="98"/>
      <c r="L657" s="56"/>
    </row>
    <row r="658">
      <c r="D658" s="1"/>
      <c r="F658" s="97"/>
      <c r="H658" s="98"/>
      <c r="L658" s="56"/>
    </row>
    <row r="659">
      <c r="D659" s="1"/>
      <c r="F659" s="97"/>
      <c r="H659" s="98"/>
      <c r="L659" s="56"/>
    </row>
    <row r="660">
      <c r="D660" s="1"/>
      <c r="F660" s="97"/>
      <c r="H660" s="98"/>
      <c r="L660" s="56"/>
    </row>
    <row r="661">
      <c r="D661" s="1"/>
      <c r="F661" s="97"/>
      <c r="H661" s="98"/>
      <c r="L661" s="56"/>
    </row>
    <row r="662">
      <c r="D662" s="1"/>
      <c r="F662" s="97"/>
      <c r="H662" s="98"/>
      <c r="L662" s="56"/>
    </row>
    <row r="663">
      <c r="D663" s="1"/>
      <c r="F663" s="97"/>
      <c r="H663" s="98"/>
      <c r="L663" s="56"/>
    </row>
    <row r="664">
      <c r="D664" s="1"/>
      <c r="F664" s="97"/>
      <c r="H664" s="98"/>
      <c r="L664" s="56"/>
    </row>
    <row r="665">
      <c r="D665" s="1"/>
      <c r="F665" s="97"/>
      <c r="H665" s="98"/>
      <c r="L665" s="56"/>
    </row>
    <row r="666">
      <c r="D666" s="1"/>
      <c r="F666" s="97"/>
      <c r="H666" s="98"/>
      <c r="L666" s="56"/>
    </row>
    <row r="667">
      <c r="D667" s="1"/>
      <c r="F667" s="97"/>
      <c r="H667" s="98"/>
      <c r="L667" s="56"/>
    </row>
    <row r="668">
      <c r="D668" s="1"/>
      <c r="F668" s="97"/>
      <c r="H668" s="98"/>
      <c r="L668" s="56"/>
    </row>
    <row r="669">
      <c r="D669" s="1"/>
      <c r="F669" s="97"/>
      <c r="H669" s="98"/>
      <c r="L669" s="56"/>
    </row>
    <row r="670">
      <c r="D670" s="1"/>
      <c r="F670" s="97"/>
      <c r="H670" s="98"/>
      <c r="L670" s="56"/>
    </row>
    <row r="671">
      <c r="D671" s="1"/>
      <c r="F671" s="97"/>
      <c r="H671" s="98"/>
      <c r="L671" s="56"/>
    </row>
    <row r="672">
      <c r="D672" s="1"/>
      <c r="F672" s="97"/>
      <c r="H672" s="98"/>
      <c r="L672" s="56"/>
    </row>
    <row r="673">
      <c r="D673" s="1"/>
      <c r="F673" s="97"/>
      <c r="H673" s="98"/>
      <c r="L673" s="56"/>
    </row>
    <row r="674">
      <c r="D674" s="1"/>
      <c r="F674" s="97"/>
      <c r="H674" s="98"/>
      <c r="L674" s="56"/>
    </row>
    <row r="675">
      <c r="D675" s="1"/>
      <c r="F675" s="97"/>
      <c r="H675" s="98"/>
      <c r="L675" s="56"/>
    </row>
    <row r="676">
      <c r="D676" s="1"/>
      <c r="F676" s="97"/>
      <c r="H676" s="98"/>
      <c r="L676" s="56"/>
    </row>
    <row r="677">
      <c r="D677" s="1"/>
      <c r="F677" s="97"/>
      <c r="H677" s="98"/>
      <c r="L677" s="56"/>
    </row>
    <row r="678">
      <c r="D678" s="1"/>
      <c r="F678" s="97"/>
      <c r="H678" s="98"/>
      <c r="L678" s="56"/>
    </row>
    <row r="679">
      <c r="D679" s="1"/>
      <c r="F679" s="97"/>
      <c r="H679" s="98"/>
      <c r="L679" s="56"/>
    </row>
    <row r="680">
      <c r="D680" s="1"/>
      <c r="F680" s="97"/>
      <c r="H680" s="98"/>
      <c r="L680" s="56"/>
    </row>
    <row r="681">
      <c r="D681" s="1"/>
      <c r="F681" s="97"/>
      <c r="H681" s="98"/>
      <c r="L681" s="56"/>
    </row>
    <row r="682">
      <c r="D682" s="1"/>
      <c r="F682" s="97"/>
      <c r="H682" s="98"/>
      <c r="L682" s="56"/>
    </row>
    <row r="683">
      <c r="D683" s="1"/>
      <c r="F683" s="97"/>
      <c r="H683" s="98"/>
      <c r="L683" s="56"/>
    </row>
    <row r="684">
      <c r="D684" s="1"/>
      <c r="F684" s="97"/>
      <c r="H684" s="98"/>
      <c r="L684" s="56"/>
    </row>
    <row r="685">
      <c r="D685" s="1"/>
      <c r="F685" s="97"/>
      <c r="H685" s="98"/>
      <c r="L685" s="56"/>
    </row>
    <row r="686">
      <c r="D686" s="1"/>
      <c r="F686" s="97"/>
      <c r="H686" s="98"/>
      <c r="L686" s="56"/>
    </row>
    <row r="687">
      <c r="D687" s="1"/>
      <c r="F687" s="97"/>
      <c r="H687" s="98"/>
      <c r="L687" s="56"/>
    </row>
    <row r="688">
      <c r="D688" s="1"/>
      <c r="F688" s="97"/>
      <c r="H688" s="98"/>
      <c r="L688" s="56"/>
    </row>
    <row r="689">
      <c r="D689" s="1"/>
      <c r="F689" s="97"/>
      <c r="H689" s="98"/>
      <c r="L689" s="56"/>
    </row>
    <row r="690">
      <c r="D690" s="1"/>
      <c r="F690" s="97"/>
      <c r="H690" s="98"/>
      <c r="L690" s="56"/>
    </row>
    <row r="691">
      <c r="D691" s="1"/>
      <c r="F691" s="97"/>
      <c r="H691" s="98"/>
      <c r="L691" s="56"/>
    </row>
    <row r="692">
      <c r="D692" s="1"/>
      <c r="F692" s="97"/>
      <c r="H692" s="98"/>
      <c r="L692" s="56"/>
    </row>
    <row r="693">
      <c r="D693" s="1"/>
      <c r="F693" s="97"/>
      <c r="H693" s="98"/>
      <c r="L693" s="56"/>
    </row>
    <row r="694">
      <c r="D694" s="1"/>
      <c r="F694" s="97"/>
      <c r="H694" s="98"/>
      <c r="L694" s="56"/>
    </row>
    <row r="695">
      <c r="D695" s="1"/>
      <c r="F695" s="97"/>
      <c r="H695" s="98"/>
      <c r="L695" s="56"/>
    </row>
    <row r="696">
      <c r="D696" s="1"/>
      <c r="F696" s="97"/>
      <c r="H696" s="98"/>
      <c r="L696" s="56"/>
    </row>
    <row r="697">
      <c r="D697" s="1"/>
      <c r="F697" s="97"/>
      <c r="H697" s="98"/>
      <c r="L697" s="56"/>
    </row>
    <row r="698">
      <c r="D698" s="1"/>
      <c r="F698" s="97"/>
      <c r="H698" s="98"/>
      <c r="L698" s="56"/>
    </row>
    <row r="699">
      <c r="D699" s="1"/>
      <c r="F699" s="97"/>
      <c r="H699" s="98"/>
      <c r="L699" s="56"/>
    </row>
    <row r="700">
      <c r="D700" s="1"/>
      <c r="F700" s="97"/>
      <c r="H700" s="98"/>
      <c r="L700" s="56"/>
    </row>
    <row r="701">
      <c r="D701" s="1"/>
      <c r="F701" s="97"/>
      <c r="H701" s="98"/>
      <c r="L701" s="56"/>
    </row>
    <row r="702">
      <c r="D702" s="1"/>
      <c r="F702" s="97"/>
      <c r="H702" s="98"/>
      <c r="L702" s="56"/>
    </row>
    <row r="703">
      <c r="D703" s="1"/>
      <c r="F703" s="97"/>
      <c r="H703" s="98"/>
      <c r="L703" s="56"/>
    </row>
    <row r="704">
      <c r="D704" s="1"/>
      <c r="F704" s="97"/>
      <c r="H704" s="98"/>
      <c r="L704" s="56"/>
    </row>
    <row r="705">
      <c r="D705" s="1"/>
      <c r="F705" s="97"/>
      <c r="H705" s="98"/>
      <c r="L705" s="56"/>
    </row>
    <row r="706">
      <c r="D706" s="1"/>
      <c r="F706" s="97"/>
      <c r="H706" s="98"/>
      <c r="L706" s="56"/>
    </row>
    <row r="707">
      <c r="D707" s="1"/>
      <c r="F707" s="97"/>
      <c r="H707" s="98"/>
      <c r="L707" s="56"/>
    </row>
    <row r="708">
      <c r="D708" s="1"/>
      <c r="F708" s="97"/>
      <c r="H708" s="98"/>
      <c r="L708" s="56"/>
    </row>
    <row r="709">
      <c r="D709" s="1"/>
      <c r="F709" s="97"/>
      <c r="H709" s="98"/>
      <c r="L709" s="56"/>
    </row>
    <row r="710">
      <c r="D710" s="1"/>
      <c r="F710" s="97"/>
      <c r="H710" s="98"/>
      <c r="L710" s="56"/>
    </row>
    <row r="711">
      <c r="D711" s="1"/>
      <c r="F711" s="97"/>
      <c r="H711" s="98"/>
      <c r="L711" s="56"/>
    </row>
    <row r="712">
      <c r="D712" s="1"/>
      <c r="F712" s="97"/>
      <c r="H712" s="98"/>
      <c r="L712" s="56"/>
    </row>
    <row r="713">
      <c r="D713" s="1"/>
      <c r="F713" s="97"/>
      <c r="H713" s="98"/>
      <c r="L713" s="56"/>
    </row>
    <row r="714">
      <c r="D714" s="1"/>
      <c r="F714" s="97"/>
      <c r="H714" s="98"/>
      <c r="L714" s="56"/>
    </row>
    <row r="715">
      <c r="D715" s="1"/>
      <c r="F715" s="97"/>
      <c r="H715" s="98"/>
      <c r="L715" s="56"/>
    </row>
    <row r="716">
      <c r="D716" s="1"/>
      <c r="F716" s="97"/>
      <c r="H716" s="98"/>
      <c r="L716" s="56"/>
    </row>
    <row r="717">
      <c r="D717" s="1"/>
      <c r="F717" s="97"/>
      <c r="H717" s="98"/>
      <c r="L717" s="56"/>
    </row>
    <row r="718">
      <c r="D718" s="1"/>
      <c r="F718" s="97"/>
      <c r="H718" s="98"/>
      <c r="L718" s="56"/>
    </row>
    <row r="719">
      <c r="D719" s="1"/>
      <c r="F719" s="97"/>
      <c r="H719" s="98"/>
      <c r="L719" s="56"/>
    </row>
    <row r="720">
      <c r="D720" s="1"/>
      <c r="F720" s="97"/>
      <c r="H720" s="98"/>
      <c r="L720" s="56"/>
    </row>
    <row r="721">
      <c r="D721" s="1"/>
      <c r="F721" s="97"/>
      <c r="H721" s="98"/>
      <c r="L721" s="56"/>
    </row>
    <row r="722">
      <c r="D722" s="1"/>
      <c r="F722" s="97"/>
      <c r="H722" s="98"/>
      <c r="L722" s="56"/>
    </row>
    <row r="723">
      <c r="D723" s="1"/>
      <c r="F723" s="97"/>
      <c r="H723" s="98"/>
      <c r="L723" s="56"/>
    </row>
    <row r="724">
      <c r="D724" s="1"/>
      <c r="F724" s="97"/>
      <c r="H724" s="98"/>
      <c r="L724" s="56"/>
    </row>
    <row r="725">
      <c r="D725" s="1"/>
      <c r="F725" s="97"/>
      <c r="H725" s="98"/>
      <c r="L725" s="56"/>
    </row>
    <row r="726">
      <c r="D726" s="1"/>
      <c r="F726" s="97"/>
      <c r="H726" s="98"/>
      <c r="L726" s="56"/>
    </row>
    <row r="727">
      <c r="D727" s="1"/>
      <c r="F727" s="97"/>
      <c r="H727" s="98"/>
      <c r="L727" s="56"/>
    </row>
    <row r="728">
      <c r="D728" s="1"/>
      <c r="F728" s="97"/>
      <c r="H728" s="98"/>
      <c r="L728" s="56"/>
    </row>
    <row r="729">
      <c r="D729" s="1"/>
      <c r="F729" s="97"/>
      <c r="H729" s="98"/>
      <c r="L729" s="56"/>
    </row>
    <row r="730">
      <c r="D730" s="1"/>
      <c r="F730" s="97"/>
      <c r="H730" s="98"/>
      <c r="L730" s="56"/>
    </row>
    <row r="731">
      <c r="D731" s="1"/>
      <c r="F731" s="97"/>
      <c r="H731" s="98"/>
      <c r="L731" s="56"/>
    </row>
    <row r="732">
      <c r="D732" s="1"/>
      <c r="F732" s="97"/>
      <c r="H732" s="98"/>
      <c r="L732" s="56"/>
    </row>
    <row r="733">
      <c r="D733" s="1"/>
      <c r="F733" s="97"/>
      <c r="H733" s="98"/>
      <c r="L733" s="56"/>
    </row>
    <row r="734">
      <c r="D734" s="1"/>
      <c r="F734" s="97"/>
      <c r="H734" s="98"/>
      <c r="L734" s="56"/>
    </row>
    <row r="735">
      <c r="D735" s="1"/>
      <c r="F735" s="97"/>
      <c r="H735" s="98"/>
      <c r="L735" s="56"/>
    </row>
    <row r="736">
      <c r="D736" s="1"/>
      <c r="F736" s="97"/>
      <c r="H736" s="98"/>
      <c r="L736" s="56"/>
    </row>
    <row r="737">
      <c r="D737" s="1"/>
      <c r="F737" s="97"/>
      <c r="H737" s="98"/>
      <c r="L737" s="56"/>
    </row>
    <row r="738">
      <c r="D738" s="1"/>
      <c r="F738" s="97"/>
      <c r="H738" s="98"/>
      <c r="L738" s="56"/>
    </row>
    <row r="739">
      <c r="D739" s="1"/>
      <c r="F739" s="97"/>
      <c r="H739" s="98"/>
      <c r="L739" s="56"/>
    </row>
    <row r="740">
      <c r="D740" s="1"/>
      <c r="F740" s="97"/>
      <c r="H740" s="98"/>
      <c r="L740" s="56"/>
    </row>
    <row r="741">
      <c r="D741" s="1"/>
      <c r="F741" s="97"/>
      <c r="H741" s="98"/>
      <c r="L741" s="56"/>
    </row>
    <row r="742">
      <c r="D742" s="1"/>
      <c r="F742" s="97"/>
      <c r="H742" s="98"/>
      <c r="L742" s="56"/>
    </row>
    <row r="743">
      <c r="D743" s="1"/>
      <c r="F743" s="97"/>
      <c r="H743" s="98"/>
      <c r="L743" s="56"/>
    </row>
    <row r="744">
      <c r="D744" s="1"/>
      <c r="F744" s="97"/>
      <c r="H744" s="98"/>
      <c r="L744" s="56"/>
    </row>
    <row r="745">
      <c r="D745" s="1"/>
      <c r="F745" s="97"/>
      <c r="H745" s="98"/>
      <c r="L745" s="56"/>
    </row>
    <row r="746">
      <c r="D746" s="1"/>
      <c r="F746" s="97"/>
      <c r="H746" s="98"/>
      <c r="L746" s="56"/>
    </row>
    <row r="747">
      <c r="D747" s="1"/>
      <c r="F747" s="97"/>
      <c r="H747" s="98"/>
      <c r="L747" s="56"/>
    </row>
    <row r="748">
      <c r="D748" s="1"/>
      <c r="F748" s="97"/>
      <c r="H748" s="98"/>
      <c r="L748" s="56"/>
    </row>
    <row r="749">
      <c r="D749" s="1"/>
      <c r="F749" s="97"/>
      <c r="H749" s="98"/>
      <c r="L749" s="56"/>
    </row>
    <row r="750">
      <c r="D750" s="1"/>
      <c r="F750" s="97"/>
      <c r="H750" s="98"/>
      <c r="L750" s="56"/>
    </row>
    <row r="751">
      <c r="D751" s="1"/>
      <c r="F751" s="97"/>
      <c r="H751" s="98"/>
      <c r="L751" s="56"/>
    </row>
    <row r="752">
      <c r="D752" s="1"/>
      <c r="F752" s="97"/>
      <c r="H752" s="98"/>
      <c r="L752" s="56"/>
    </row>
    <row r="753">
      <c r="D753" s="1"/>
      <c r="F753" s="97"/>
      <c r="H753" s="98"/>
      <c r="L753" s="56"/>
    </row>
    <row r="754">
      <c r="D754" s="1"/>
      <c r="F754" s="97"/>
      <c r="H754" s="98"/>
      <c r="L754" s="56"/>
    </row>
    <row r="755">
      <c r="D755" s="1"/>
      <c r="F755" s="97"/>
      <c r="H755" s="98"/>
      <c r="L755" s="56"/>
    </row>
    <row r="756">
      <c r="D756" s="1"/>
      <c r="F756" s="97"/>
      <c r="H756" s="98"/>
      <c r="L756" s="56"/>
    </row>
    <row r="757">
      <c r="D757" s="1"/>
      <c r="F757" s="97"/>
      <c r="H757" s="98"/>
      <c r="L757" s="56"/>
    </row>
    <row r="758">
      <c r="D758" s="1"/>
      <c r="F758" s="97"/>
      <c r="H758" s="98"/>
      <c r="L758" s="56"/>
    </row>
    <row r="759">
      <c r="D759" s="1"/>
      <c r="F759" s="97"/>
      <c r="H759" s="98"/>
      <c r="L759" s="56"/>
    </row>
    <row r="760">
      <c r="D760" s="1"/>
      <c r="F760" s="97"/>
      <c r="H760" s="98"/>
      <c r="L760" s="56"/>
    </row>
    <row r="761">
      <c r="D761" s="1"/>
      <c r="F761" s="97"/>
      <c r="H761" s="98"/>
      <c r="L761" s="56"/>
    </row>
    <row r="762">
      <c r="D762" s="1"/>
      <c r="F762" s="97"/>
      <c r="H762" s="98"/>
      <c r="L762" s="56"/>
    </row>
    <row r="763">
      <c r="D763" s="1"/>
      <c r="F763" s="97"/>
      <c r="H763" s="98"/>
      <c r="L763" s="56"/>
    </row>
    <row r="764">
      <c r="D764" s="1"/>
      <c r="F764" s="97"/>
      <c r="H764" s="98"/>
      <c r="L764" s="56"/>
    </row>
    <row r="765">
      <c r="D765" s="1"/>
      <c r="F765" s="97"/>
      <c r="H765" s="98"/>
      <c r="L765" s="56"/>
    </row>
    <row r="766">
      <c r="D766" s="1"/>
      <c r="F766" s="97"/>
      <c r="H766" s="98"/>
      <c r="L766" s="56"/>
    </row>
    <row r="767">
      <c r="D767" s="1"/>
      <c r="F767" s="97"/>
      <c r="H767" s="98"/>
      <c r="L767" s="56"/>
    </row>
    <row r="768">
      <c r="D768" s="1"/>
      <c r="F768" s="97"/>
      <c r="H768" s="98"/>
      <c r="L768" s="56"/>
    </row>
    <row r="769">
      <c r="D769" s="1"/>
      <c r="F769" s="97"/>
      <c r="H769" s="98"/>
      <c r="L769" s="56"/>
    </row>
    <row r="770">
      <c r="D770" s="1"/>
      <c r="F770" s="97"/>
      <c r="H770" s="98"/>
      <c r="L770" s="56"/>
    </row>
    <row r="771">
      <c r="D771" s="1"/>
      <c r="F771" s="97"/>
      <c r="H771" s="98"/>
      <c r="L771" s="56"/>
    </row>
    <row r="772">
      <c r="D772" s="1"/>
      <c r="F772" s="97"/>
      <c r="H772" s="98"/>
      <c r="L772" s="56"/>
    </row>
    <row r="773">
      <c r="D773" s="1"/>
      <c r="F773" s="97"/>
      <c r="H773" s="98"/>
      <c r="L773" s="56"/>
    </row>
    <row r="774">
      <c r="D774" s="1"/>
      <c r="F774" s="97"/>
      <c r="H774" s="98"/>
      <c r="L774" s="56"/>
    </row>
    <row r="775">
      <c r="D775" s="1"/>
      <c r="F775" s="97"/>
      <c r="H775" s="98"/>
      <c r="L775" s="56"/>
    </row>
    <row r="776">
      <c r="D776" s="1"/>
      <c r="F776" s="97"/>
      <c r="H776" s="98"/>
      <c r="L776" s="56"/>
    </row>
    <row r="777">
      <c r="D777" s="1"/>
      <c r="F777" s="97"/>
      <c r="H777" s="98"/>
      <c r="L777" s="56"/>
    </row>
    <row r="778">
      <c r="D778" s="1"/>
      <c r="F778" s="97"/>
      <c r="H778" s="98"/>
      <c r="L778" s="56"/>
    </row>
    <row r="779">
      <c r="D779" s="1"/>
      <c r="F779" s="97"/>
      <c r="H779" s="98"/>
      <c r="L779" s="56"/>
    </row>
    <row r="780">
      <c r="D780" s="1"/>
      <c r="F780" s="97"/>
      <c r="H780" s="98"/>
      <c r="L780" s="56"/>
    </row>
    <row r="781">
      <c r="D781" s="1"/>
      <c r="F781" s="97"/>
      <c r="H781" s="98"/>
      <c r="L781" s="56"/>
    </row>
    <row r="782">
      <c r="D782" s="1"/>
      <c r="F782" s="97"/>
      <c r="H782" s="98"/>
      <c r="L782" s="56"/>
    </row>
    <row r="783">
      <c r="D783" s="1"/>
      <c r="F783" s="97"/>
      <c r="H783" s="98"/>
      <c r="L783" s="56"/>
    </row>
    <row r="784">
      <c r="D784" s="1"/>
      <c r="F784" s="97"/>
      <c r="H784" s="98"/>
      <c r="L784" s="56"/>
    </row>
    <row r="785">
      <c r="D785" s="1"/>
      <c r="F785" s="97"/>
      <c r="H785" s="98"/>
      <c r="L785" s="56"/>
    </row>
    <row r="786">
      <c r="D786" s="1"/>
      <c r="F786" s="97"/>
      <c r="H786" s="98"/>
      <c r="L786" s="56"/>
    </row>
    <row r="787">
      <c r="D787" s="1"/>
      <c r="F787" s="97"/>
      <c r="H787" s="98"/>
      <c r="L787" s="56"/>
    </row>
    <row r="788">
      <c r="D788" s="1"/>
      <c r="F788" s="97"/>
      <c r="H788" s="98"/>
      <c r="L788" s="56"/>
    </row>
    <row r="789">
      <c r="D789" s="1"/>
      <c r="F789" s="97"/>
      <c r="H789" s="98"/>
      <c r="L789" s="56"/>
    </row>
    <row r="790">
      <c r="D790" s="1"/>
      <c r="F790" s="97"/>
      <c r="H790" s="98"/>
      <c r="L790" s="56"/>
    </row>
    <row r="791">
      <c r="D791" s="1"/>
      <c r="F791" s="97"/>
      <c r="H791" s="98"/>
      <c r="L791" s="56"/>
    </row>
    <row r="792">
      <c r="D792" s="1"/>
      <c r="F792" s="97"/>
      <c r="H792" s="98"/>
      <c r="L792" s="56"/>
    </row>
    <row r="793">
      <c r="D793" s="1"/>
      <c r="F793" s="97"/>
      <c r="H793" s="98"/>
      <c r="L793" s="56"/>
    </row>
    <row r="794">
      <c r="D794" s="1"/>
      <c r="F794" s="97"/>
      <c r="H794" s="98"/>
      <c r="L794" s="56"/>
    </row>
    <row r="795">
      <c r="D795" s="1"/>
      <c r="F795" s="97"/>
      <c r="H795" s="98"/>
      <c r="L795" s="56"/>
    </row>
    <row r="796">
      <c r="D796" s="1"/>
      <c r="F796" s="97"/>
      <c r="H796" s="98"/>
      <c r="L796" s="56"/>
    </row>
    <row r="797">
      <c r="D797" s="1"/>
      <c r="F797" s="97"/>
      <c r="H797" s="98"/>
      <c r="L797" s="56"/>
    </row>
    <row r="798">
      <c r="D798" s="1"/>
      <c r="F798" s="97"/>
      <c r="H798" s="98"/>
      <c r="L798" s="56"/>
    </row>
    <row r="799">
      <c r="D799" s="1"/>
      <c r="F799" s="97"/>
      <c r="H799" s="98"/>
      <c r="L799" s="56"/>
    </row>
    <row r="800">
      <c r="D800" s="1"/>
      <c r="F800" s="97"/>
      <c r="H800" s="98"/>
      <c r="L800" s="56"/>
    </row>
    <row r="801">
      <c r="D801" s="1"/>
      <c r="F801" s="97"/>
      <c r="H801" s="98"/>
      <c r="L801" s="56"/>
    </row>
    <row r="802">
      <c r="D802" s="1"/>
      <c r="F802" s="97"/>
      <c r="H802" s="98"/>
      <c r="L802" s="56"/>
    </row>
    <row r="803">
      <c r="D803" s="1"/>
      <c r="F803" s="97"/>
      <c r="H803" s="98"/>
      <c r="L803" s="56"/>
    </row>
    <row r="804">
      <c r="D804" s="1"/>
      <c r="F804" s="97"/>
      <c r="H804" s="98"/>
      <c r="L804" s="56"/>
    </row>
    <row r="805">
      <c r="D805" s="1"/>
      <c r="F805" s="97"/>
      <c r="H805" s="98"/>
      <c r="L805" s="56"/>
    </row>
    <row r="806">
      <c r="D806" s="1"/>
      <c r="F806" s="97"/>
      <c r="H806" s="98"/>
      <c r="L806" s="56"/>
    </row>
    <row r="807">
      <c r="D807" s="1"/>
      <c r="F807" s="97"/>
      <c r="H807" s="98"/>
      <c r="L807" s="56"/>
    </row>
    <row r="808">
      <c r="D808" s="1"/>
      <c r="F808" s="97"/>
      <c r="H808" s="98"/>
      <c r="L808" s="56"/>
    </row>
    <row r="809">
      <c r="D809" s="1"/>
      <c r="F809" s="97"/>
      <c r="H809" s="98"/>
      <c r="L809" s="56"/>
    </row>
    <row r="810">
      <c r="D810" s="1"/>
      <c r="F810" s="97"/>
      <c r="H810" s="98"/>
      <c r="L810" s="56"/>
    </row>
    <row r="811">
      <c r="D811" s="1"/>
      <c r="F811" s="97"/>
      <c r="H811" s="98"/>
      <c r="L811" s="56"/>
    </row>
    <row r="812">
      <c r="D812" s="1"/>
      <c r="F812" s="97"/>
      <c r="H812" s="98"/>
      <c r="L812" s="56"/>
    </row>
    <row r="813">
      <c r="D813" s="1"/>
      <c r="F813" s="97"/>
      <c r="H813" s="98"/>
      <c r="L813" s="56"/>
    </row>
    <row r="814">
      <c r="D814" s="1"/>
      <c r="F814" s="97"/>
      <c r="H814" s="98"/>
      <c r="L814" s="56"/>
    </row>
    <row r="815">
      <c r="D815" s="1"/>
      <c r="F815" s="97"/>
      <c r="H815" s="98"/>
      <c r="L815" s="56"/>
    </row>
    <row r="816">
      <c r="D816" s="1"/>
      <c r="F816" s="97"/>
      <c r="H816" s="98"/>
      <c r="L816" s="56"/>
    </row>
    <row r="817">
      <c r="D817" s="1"/>
      <c r="F817" s="97"/>
      <c r="H817" s="98"/>
      <c r="L817" s="56"/>
    </row>
    <row r="818">
      <c r="D818" s="1"/>
      <c r="F818" s="97"/>
      <c r="H818" s="98"/>
      <c r="L818" s="56"/>
    </row>
    <row r="819">
      <c r="D819" s="1"/>
      <c r="F819" s="97"/>
      <c r="H819" s="98"/>
      <c r="L819" s="56"/>
    </row>
    <row r="820">
      <c r="D820" s="1"/>
      <c r="F820" s="97"/>
      <c r="H820" s="98"/>
      <c r="L820" s="56"/>
    </row>
    <row r="821">
      <c r="D821" s="1"/>
      <c r="F821" s="97"/>
      <c r="H821" s="98"/>
      <c r="L821" s="56"/>
    </row>
    <row r="822">
      <c r="D822" s="1"/>
      <c r="F822" s="97"/>
      <c r="H822" s="98"/>
      <c r="L822" s="56"/>
    </row>
    <row r="823">
      <c r="D823" s="1"/>
      <c r="F823" s="97"/>
      <c r="H823" s="98"/>
      <c r="L823" s="56"/>
    </row>
    <row r="824">
      <c r="D824" s="1"/>
      <c r="F824" s="97"/>
      <c r="H824" s="98"/>
      <c r="L824" s="56"/>
    </row>
    <row r="825">
      <c r="D825" s="1"/>
      <c r="F825" s="97"/>
      <c r="H825" s="98"/>
      <c r="L825" s="56"/>
    </row>
    <row r="826">
      <c r="D826" s="1"/>
      <c r="F826" s="97"/>
      <c r="H826" s="98"/>
      <c r="L826" s="56"/>
    </row>
    <row r="827">
      <c r="D827" s="1"/>
      <c r="F827" s="97"/>
      <c r="H827" s="98"/>
      <c r="L827" s="56"/>
    </row>
    <row r="828">
      <c r="D828" s="1"/>
      <c r="F828" s="97"/>
      <c r="H828" s="98"/>
      <c r="L828" s="56"/>
    </row>
    <row r="829">
      <c r="D829" s="1"/>
      <c r="F829" s="97"/>
      <c r="H829" s="98"/>
      <c r="L829" s="56"/>
    </row>
    <row r="830">
      <c r="D830" s="1"/>
      <c r="F830" s="97"/>
      <c r="H830" s="98"/>
      <c r="L830" s="56"/>
    </row>
    <row r="831">
      <c r="D831" s="1"/>
      <c r="F831" s="97"/>
      <c r="H831" s="98"/>
      <c r="L831" s="56"/>
    </row>
    <row r="832">
      <c r="D832" s="1"/>
      <c r="F832" s="97"/>
      <c r="H832" s="98"/>
      <c r="L832" s="56"/>
    </row>
    <row r="833">
      <c r="D833" s="1"/>
      <c r="F833" s="97"/>
      <c r="H833" s="98"/>
      <c r="L833" s="56"/>
    </row>
    <row r="834">
      <c r="D834" s="1"/>
      <c r="F834" s="97"/>
      <c r="H834" s="98"/>
      <c r="L834" s="56"/>
    </row>
    <row r="835">
      <c r="D835" s="1"/>
      <c r="F835" s="97"/>
      <c r="H835" s="98"/>
      <c r="L835" s="56"/>
    </row>
    <row r="836">
      <c r="D836" s="1"/>
      <c r="F836" s="97"/>
      <c r="H836" s="98"/>
      <c r="L836" s="56"/>
    </row>
    <row r="837">
      <c r="D837" s="1"/>
      <c r="F837" s="97"/>
      <c r="H837" s="98"/>
      <c r="L837" s="56"/>
    </row>
    <row r="838">
      <c r="D838" s="1"/>
      <c r="F838" s="97"/>
      <c r="H838" s="98"/>
      <c r="L838" s="56"/>
    </row>
    <row r="839">
      <c r="D839" s="1"/>
      <c r="F839" s="97"/>
      <c r="H839" s="98"/>
      <c r="L839" s="56"/>
    </row>
    <row r="840">
      <c r="D840" s="1"/>
      <c r="F840" s="97"/>
      <c r="H840" s="98"/>
      <c r="L840" s="56"/>
    </row>
    <row r="841">
      <c r="D841" s="1"/>
      <c r="F841" s="97"/>
      <c r="H841" s="98"/>
      <c r="L841" s="56"/>
    </row>
    <row r="842">
      <c r="D842" s="1"/>
      <c r="F842" s="97"/>
      <c r="H842" s="98"/>
      <c r="L842" s="56"/>
    </row>
    <row r="843">
      <c r="D843" s="1"/>
      <c r="F843" s="97"/>
      <c r="H843" s="98"/>
      <c r="L843" s="56"/>
    </row>
    <row r="844">
      <c r="D844" s="1"/>
      <c r="F844" s="97"/>
      <c r="H844" s="98"/>
      <c r="L844" s="56"/>
    </row>
    <row r="845">
      <c r="D845" s="1"/>
      <c r="F845" s="97"/>
      <c r="H845" s="98"/>
      <c r="L845" s="56"/>
    </row>
    <row r="846">
      <c r="D846" s="1"/>
      <c r="F846" s="97"/>
      <c r="H846" s="98"/>
      <c r="L846" s="56"/>
    </row>
    <row r="847">
      <c r="D847" s="1"/>
      <c r="F847" s="97"/>
      <c r="H847" s="98"/>
      <c r="L847" s="56"/>
    </row>
    <row r="848">
      <c r="D848" s="1"/>
      <c r="F848" s="97"/>
      <c r="H848" s="98"/>
      <c r="L848" s="56"/>
    </row>
    <row r="849">
      <c r="D849" s="1"/>
      <c r="F849" s="97"/>
      <c r="H849" s="98"/>
      <c r="L849" s="56"/>
    </row>
    <row r="850">
      <c r="D850" s="1"/>
      <c r="F850" s="97"/>
      <c r="H850" s="98"/>
      <c r="L850" s="56"/>
    </row>
    <row r="851">
      <c r="D851" s="1"/>
      <c r="F851" s="97"/>
      <c r="H851" s="98"/>
      <c r="L851" s="56"/>
    </row>
    <row r="852">
      <c r="D852" s="1"/>
      <c r="F852" s="97"/>
      <c r="H852" s="98"/>
      <c r="L852" s="56"/>
    </row>
    <row r="853">
      <c r="D853" s="1"/>
      <c r="F853" s="97"/>
      <c r="H853" s="98"/>
      <c r="L853" s="56"/>
    </row>
    <row r="854">
      <c r="D854" s="1"/>
      <c r="F854" s="97"/>
      <c r="H854" s="98"/>
      <c r="L854" s="56"/>
    </row>
    <row r="855">
      <c r="D855" s="1"/>
      <c r="F855" s="97"/>
      <c r="H855" s="98"/>
      <c r="L855" s="56"/>
    </row>
    <row r="856">
      <c r="D856" s="1"/>
      <c r="F856" s="97"/>
      <c r="H856" s="98"/>
      <c r="L856" s="56"/>
    </row>
    <row r="857">
      <c r="D857" s="1"/>
      <c r="F857" s="97"/>
      <c r="H857" s="98"/>
      <c r="L857" s="56"/>
    </row>
    <row r="858">
      <c r="D858" s="1"/>
      <c r="F858" s="97"/>
      <c r="H858" s="98"/>
      <c r="L858" s="56"/>
    </row>
    <row r="859">
      <c r="D859" s="1"/>
      <c r="F859" s="97"/>
      <c r="H859" s="98"/>
      <c r="L859" s="56"/>
    </row>
    <row r="860">
      <c r="D860" s="1"/>
      <c r="F860" s="97"/>
      <c r="H860" s="98"/>
      <c r="L860" s="56"/>
    </row>
    <row r="861">
      <c r="D861" s="1"/>
      <c r="F861" s="97"/>
      <c r="H861" s="98"/>
      <c r="L861" s="56"/>
    </row>
    <row r="862">
      <c r="D862" s="1"/>
      <c r="F862" s="97"/>
      <c r="H862" s="98"/>
      <c r="L862" s="56"/>
    </row>
    <row r="863">
      <c r="D863" s="1"/>
      <c r="F863" s="97"/>
      <c r="H863" s="98"/>
      <c r="L863" s="56"/>
    </row>
    <row r="864">
      <c r="D864" s="1"/>
      <c r="F864" s="97"/>
      <c r="H864" s="98"/>
      <c r="L864" s="56"/>
    </row>
    <row r="865">
      <c r="D865" s="1"/>
      <c r="F865" s="97"/>
      <c r="H865" s="98"/>
      <c r="L865" s="56"/>
    </row>
    <row r="866">
      <c r="D866" s="1"/>
      <c r="F866" s="97"/>
      <c r="H866" s="98"/>
      <c r="L866" s="56"/>
    </row>
    <row r="867">
      <c r="D867" s="1"/>
      <c r="F867" s="97"/>
      <c r="H867" s="98"/>
      <c r="L867" s="56"/>
    </row>
    <row r="868">
      <c r="D868" s="1"/>
      <c r="F868" s="97"/>
      <c r="H868" s="98"/>
      <c r="L868" s="56"/>
    </row>
    <row r="869">
      <c r="D869" s="1"/>
      <c r="F869" s="97"/>
      <c r="H869" s="98"/>
      <c r="L869" s="56"/>
    </row>
    <row r="870">
      <c r="D870" s="1"/>
      <c r="F870" s="97"/>
      <c r="H870" s="98"/>
      <c r="L870" s="56"/>
    </row>
    <row r="871">
      <c r="D871" s="1"/>
      <c r="F871" s="97"/>
      <c r="H871" s="98"/>
      <c r="L871" s="56"/>
    </row>
    <row r="872">
      <c r="D872" s="1"/>
      <c r="F872" s="97"/>
      <c r="H872" s="98"/>
      <c r="L872" s="56"/>
    </row>
    <row r="873">
      <c r="D873" s="1"/>
      <c r="F873" s="97"/>
      <c r="H873" s="98"/>
      <c r="L873" s="56"/>
    </row>
    <row r="874">
      <c r="D874" s="1"/>
      <c r="F874" s="97"/>
      <c r="H874" s="98"/>
      <c r="L874" s="56"/>
    </row>
    <row r="875">
      <c r="D875" s="1"/>
      <c r="F875" s="97"/>
      <c r="H875" s="98"/>
      <c r="L875" s="56"/>
    </row>
    <row r="876">
      <c r="D876" s="1"/>
      <c r="F876" s="97"/>
      <c r="H876" s="98"/>
      <c r="L876" s="56"/>
    </row>
    <row r="877">
      <c r="D877" s="1"/>
      <c r="F877" s="97"/>
      <c r="H877" s="98"/>
      <c r="L877" s="56"/>
    </row>
    <row r="878">
      <c r="D878" s="1"/>
      <c r="F878" s="97"/>
      <c r="H878" s="98"/>
      <c r="L878" s="56"/>
    </row>
    <row r="879">
      <c r="D879" s="1"/>
      <c r="F879" s="97"/>
      <c r="H879" s="98"/>
      <c r="L879" s="56"/>
    </row>
    <row r="880">
      <c r="D880" s="1"/>
      <c r="F880" s="97"/>
      <c r="H880" s="98"/>
      <c r="L880" s="56"/>
    </row>
    <row r="881">
      <c r="D881" s="1"/>
      <c r="F881" s="97"/>
      <c r="H881" s="98"/>
      <c r="L881" s="56"/>
    </row>
    <row r="882">
      <c r="D882" s="1"/>
      <c r="F882" s="97"/>
      <c r="H882" s="98"/>
      <c r="L882" s="56"/>
    </row>
    <row r="883">
      <c r="D883" s="1"/>
      <c r="F883" s="97"/>
      <c r="H883" s="98"/>
      <c r="L883" s="56"/>
    </row>
    <row r="884">
      <c r="D884" s="1"/>
      <c r="F884" s="97"/>
      <c r="H884" s="98"/>
      <c r="L884" s="56"/>
    </row>
    <row r="885">
      <c r="D885" s="1"/>
      <c r="F885" s="97"/>
      <c r="H885" s="98"/>
      <c r="L885" s="56"/>
    </row>
    <row r="886">
      <c r="D886" s="1"/>
      <c r="F886" s="97"/>
      <c r="H886" s="98"/>
      <c r="L886" s="56"/>
    </row>
    <row r="887">
      <c r="D887" s="1"/>
      <c r="F887" s="97"/>
      <c r="H887" s="98"/>
      <c r="L887" s="56"/>
    </row>
    <row r="888">
      <c r="D888" s="1"/>
      <c r="F888" s="97"/>
      <c r="H888" s="98"/>
      <c r="L888" s="56"/>
    </row>
    <row r="889">
      <c r="D889" s="1"/>
      <c r="F889" s="97"/>
      <c r="H889" s="98"/>
      <c r="L889" s="56"/>
    </row>
    <row r="890">
      <c r="D890" s="1"/>
      <c r="F890" s="97"/>
      <c r="H890" s="98"/>
      <c r="L890" s="56"/>
    </row>
    <row r="891">
      <c r="D891" s="1"/>
      <c r="F891" s="97"/>
      <c r="H891" s="98"/>
      <c r="L891" s="56"/>
    </row>
    <row r="892">
      <c r="D892" s="1"/>
      <c r="F892" s="97"/>
      <c r="H892" s="98"/>
      <c r="L892" s="56"/>
    </row>
    <row r="893">
      <c r="D893" s="1"/>
      <c r="F893" s="97"/>
      <c r="H893" s="98"/>
      <c r="L893" s="56"/>
    </row>
    <row r="894">
      <c r="D894" s="1"/>
      <c r="F894" s="97"/>
      <c r="H894" s="98"/>
      <c r="L894" s="56"/>
    </row>
    <row r="895">
      <c r="D895" s="1"/>
      <c r="F895" s="97"/>
      <c r="H895" s="98"/>
      <c r="L895" s="56"/>
    </row>
    <row r="896">
      <c r="D896" s="1"/>
      <c r="F896" s="97"/>
      <c r="H896" s="98"/>
      <c r="L896" s="56"/>
    </row>
    <row r="897">
      <c r="D897" s="1"/>
      <c r="F897" s="97"/>
      <c r="H897" s="98"/>
      <c r="L897" s="56"/>
    </row>
    <row r="898">
      <c r="D898" s="1"/>
      <c r="F898" s="97"/>
      <c r="H898" s="98"/>
      <c r="L898" s="56"/>
    </row>
    <row r="899">
      <c r="D899" s="1"/>
      <c r="F899" s="97"/>
      <c r="H899" s="98"/>
      <c r="L899" s="56"/>
    </row>
    <row r="900">
      <c r="D900" s="1"/>
      <c r="F900" s="97"/>
      <c r="H900" s="98"/>
      <c r="L900" s="56"/>
    </row>
    <row r="901">
      <c r="D901" s="1"/>
      <c r="F901" s="97"/>
      <c r="H901" s="98"/>
      <c r="L901" s="56"/>
    </row>
    <row r="902">
      <c r="D902" s="1"/>
      <c r="F902" s="97"/>
      <c r="H902" s="98"/>
      <c r="L902" s="56"/>
    </row>
    <row r="903">
      <c r="D903" s="1"/>
      <c r="F903" s="97"/>
      <c r="H903" s="98"/>
      <c r="L903" s="56"/>
    </row>
    <row r="904">
      <c r="D904" s="1"/>
      <c r="F904" s="97"/>
      <c r="H904" s="98"/>
      <c r="L904" s="56"/>
    </row>
    <row r="905">
      <c r="D905" s="1"/>
      <c r="F905" s="97"/>
      <c r="H905" s="98"/>
      <c r="L905" s="56"/>
    </row>
    <row r="906">
      <c r="D906" s="1"/>
      <c r="F906" s="97"/>
      <c r="H906" s="98"/>
      <c r="L906" s="56"/>
    </row>
    <row r="907">
      <c r="D907" s="1"/>
      <c r="F907" s="97"/>
      <c r="H907" s="98"/>
      <c r="L907" s="56"/>
    </row>
    <row r="908">
      <c r="D908" s="1"/>
      <c r="F908" s="97"/>
      <c r="H908" s="98"/>
      <c r="L908" s="56"/>
    </row>
    <row r="909">
      <c r="D909" s="1"/>
      <c r="F909" s="97"/>
      <c r="H909" s="98"/>
      <c r="L909" s="56"/>
    </row>
    <row r="910">
      <c r="D910" s="1"/>
      <c r="F910" s="97"/>
      <c r="H910" s="98"/>
      <c r="L910" s="56"/>
    </row>
    <row r="911">
      <c r="D911" s="1"/>
      <c r="F911" s="97"/>
      <c r="H911" s="98"/>
      <c r="L911" s="56"/>
    </row>
    <row r="912">
      <c r="D912" s="1"/>
      <c r="F912" s="97"/>
      <c r="H912" s="98"/>
      <c r="L912" s="56"/>
    </row>
    <row r="913">
      <c r="D913" s="1"/>
      <c r="F913" s="97"/>
      <c r="H913" s="98"/>
      <c r="L913" s="56"/>
    </row>
    <row r="914">
      <c r="D914" s="1"/>
      <c r="F914" s="97"/>
      <c r="H914" s="98"/>
      <c r="L914" s="56"/>
    </row>
    <row r="915">
      <c r="D915" s="1"/>
      <c r="F915" s="97"/>
      <c r="H915" s="98"/>
      <c r="L915" s="56"/>
    </row>
    <row r="916">
      <c r="D916" s="1"/>
      <c r="F916" s="97"/>
      <c r="H916" s="98"/>
      <c r="L916" s="56"/>
    </row>
    <row r="917">
      <c r="D917" s="1"/>
      <c r="F917" s="97"/>
      <c r="H917" s="98"/>
      <c r="L917" s="56"/>
    </row>
    <row r="918">
      <c r="D918" s="1"/>
      <c r="F918" s="97"/>
      <c r="H918" s="98"/>
      <c r="L918" s="56"/>
    </row>
    <row r="919">
      <c r="D919" s="1"/>
      <c r="F919" s="97"/>
      <c r="H919" s="98"/>
      <c r="L919" s="56"/>
    </row>
    <row r="920">
      <c r="D920" s="1"/>
      <c r="F920" s="97"/>
      <c r="H920" s="98"/>
      <c r="L920" s="56"/>
    </row>
    <row r="921">
      <c r="D921" s="1"/>
      <c r="F921" s="97"/>
      <c r="H921" s="98"/>
      <c r="L921" s="56"/>
    </row>
    <row r="922">
      <c r="D922" s="1"/>
      <c r="F922" s="97"/>
      <c r="H922" s="98"/>
      <c r="L922" s="56"/>
    </row>
    <row r="923">
      <c r="D923" s="1"/>
      <c r="F923" s="97"/>
      <c r="H923" s="98"/>
      <c r="L923" s="56"/>
    </row>
    <row r="924">
      <c r="D924" s="1"/>
      <c r="F924" s="97"/>
      <c r="H924" s="98"/>
      <c r="L924" s="56"/>
    </row>
    <row r="925">
      <c r="D925" s="1"/>
      <c r="F925" s="97"/>
      <c r="H925" s="98"/>
      <c r="L925" s="56"/>
    </row>
    <row r="926">
      <c r="D926" s="1"/>
      <c r="F926" s="97"/>
      <c r="H926" s="98"/>
      <c r="L926" s="56"/>
    </row>
    <row r="927">
      <c r="D927" s="1"/>
      <c r="F927" s="97"/>
      <c r="H927" s="98"/>
      <c r="L927" s="56"/>
    </row>
    <row r="928">
      <c r="D928" s="1"/>
      <c r="F928" s="97"/>
      <c r="H928" s="98"/>
      <c r="L928" s="56"/>
    </row>
    <row r="929">
      <c r="D929" s="1"/>
      <c r="F929" s="97"/>
      <c r="H929" s="98"/>
      <c r="L929" s="56"/>
    </row>
    <row r="930">
      <c r="D930" s="1"/>
      <c r="F930" s="97"/>
      <c r="H930" s="98"/>
      <c r="L930" s="56"/>
    </row>
    <row r="931">
      <c r="D931" s="1"/>
      <c r="F931" s="97"/>
      <c r="H931" s="98"/>
      <c r="L931" s="56"/>
    </row>
    <row r="932">
      <c r="D932" s="1"/>
      <c r="F932" s="97"/>
      <c r="H932" s="98"/>
      <c r="L932" s="56"/>
    </row>
    <row r="933">
      <c r="D933" s="1"/>
      <c r="F933" s="97"/>
      <c r="H933" s="98"/>
      <c r="L933" s="56"/>
    </row>
    <row r="934">
      <c r="D934" s="1"/>
      <c r="F934" s="97"/>
      <c r="H934" s="98"/>
      <c r="L934" s="56"/>
    </row>
    <row r="935">
      <c r="D935" s="1"/>
      <c r="F935" s="97"/>
      <c r="H935" s="98"/>
      <c r="L935" s="56"/>
    </row>
    <row r="936">
      <c r="D936" s="1"/>
      <c r="F936" s="97"/>
      <c r="H936" s="98"/>
      <c r="L936" s="56"/>
    </row>
    <row r="937">
      <c r="D937" s="1"/>
      <c r="F937" s="97"/>
      <c r="H937" s="98"/>
      <c r="L937" s="56"/>
    </row>
    <row r="938">
      <c r="D938" s="1"/>
      <c r="F938" s="97"/>
      <c r="H938" s="98"/>
      <c r="L938" s="56"/>
    </row>
    <row r="939">
      <c r="D939" s="1"/>
      <c r="F939" s="97"/>
      <c r="H939" s="98"/>
      <c r="L939" s="56"/>
    </row>
    <row r="940">
      <c r="D940" s="1"/>
      <c r="F940" s="97"/>
      <c r="H940" s="98"/>
      <c r="L940" s="56"/>
    </row>
    <row r="941">
      <c r="D941" s="1"/>
      <c r="F941" s="97"/>
      <c r="H941" s="98"/>
      <c r="L941" s="56"/>
    </row>
    <row r="942">
      <c r="D942" s="1"/>
      <c r="F942" s="97"/>
      <c r="H942" s="98"/>
      <c r="L942" s="56"/>
    </row>
    <row r="943">
      <c r="D943" s="1"/>
      <c r="F943" s="97"/>
      <c r="H943" s="98"/>
      <c r="L943" s="56"/>
    </row>
    <row r="944">
      <c r="D944" s="1"/>
      <c r="F944" s="97"/>
      <c r="H944" s="98"/>
      <c r="L944" s="56"/>
    </row>
    <row r="945">
      <c r="D945" s="1"/>
      <c r="F945" s="97"/>
      <c r="H945" s="98"/>
      <c r="L945" s="56"/>
    </row>
    <row r="946">
      <c r="D946" s="1"/>
      <c r="F946" s="97"/>
      <c r="H946" s="98"/>
      <c r="L946" s="56"/>
    </row>
    <row r="947">
      <c r="D947" s="1"/>
      <c r="F947" s="97"/>
      <c r="H947" s="98"/>
      <c r="L947" s="56"/>
    </row>
    <row r="948">
      <c r="D948" s="1"/>
      <c r="F948" s="97"/>
      <c r="H948" s="98"/>
      <c r="L948" s="56"/>
    </row>
    <row r="949">
      <c r="D949" s="1"/>
      <c r="F949" s="97"/>
      <c r="H949" s="98"/>
      <c r="L949" s="56"/>
    </row>
    <row r="950">
      <c r="D950" s="1"/>
      <c r="F950" s="97"/>
      <c r="H950" s="98"/>
      <c r="L950" s="56"/>
    </row>
    <row r="951">
      <c r="D951" s="1"/>
      <c r="F951" s="97"/>
      <c r="H951" s="98"/>
      <c r="L951" s="56"/>
    </row>
    <row r="952">
      <c r="D952" s="1"/>
      <c r="F952" s="97"/>
      <c r="H952" s="98"/>
      <c r="L952" s="56"/>
    </row>
    <row r="953">
      <c r="D953" s="1"/>
      <c r="F953" s="97"/>
      <c r="H953" s="98"/>
      <c r="L953" s="56"/>
    </row>
    <row r="954">
      <c r="D954" s="1"/>
      <c r="F954" s="97"/>
      <c r="H954" s="98"/>
      <c r="L954" s="56"/>
    </row>
    <row r="955">
      <c r="D955" s="1"/>
      <c r="F955" s="97"/>
      <c r="H955" s="98"/>
      <c r="L955" s="56"/>
    </row>
    <row r="956">
      <c r="D956" s="1"/>
      <c r="F956" s="97"/>
      <c r="H956" s="98"/>
      <c r="L956" s="56"/>
    </row>
    <row r="957">
      <c r="D957" s="1"/>
      <c r="F957" s="97"/>
      <c r="H957" s="98"/>
      <c r="L957" s="56"/>
    </row>
    <row r="958">
      <c r="D958" s="1"/>
      <c r="F958" s="97"/>
      <c r="H958" s="98"/>
      <c r="L958" s="56"/>
    </row>
    <row r="959">
      <c r="D959" s="1"/>
      <c r="F959" s="97"/>
      <c r="H959" s="98"/>
      <c r="L959" s="56"/>
    </row>
    <row r="960">
      <c r="D960" s="1"/>
      <c r="F960" s="97"/>
      <c r="H960" s="98"/>
      <c r="L960" s="56"/>
    </row>
    <row r="961">
      <c r="D961" s="1"/>
      <c r="F961" s="97"/>
      <c r="H961" s="98"/>
      <c r="L961" s="56"/>
    </row>
    <row r="962">
      <c r="D962" s="1"/>
      <c r="F962" s="97"/>
      <c r="H962" s="98"/>
      <c r="L962" s="56"/>
    </row>
    <row r="963">
      <c r="D963" s="1"/>
      <c r="F963" s="97"/>
      <c r="H963" s="98"/>
      <c r="L963" s="56"/>
    </row>
    <row r="964">
      <c r="D964" s="1"/>
      <c r="F964" s="97"/>
      <c r="H964" s="98"/>
      <c r="L964" s="56"/>
    </row>
    <row r="965">
      <c r="D965" s="1"/>
      <c r="F965" s="97"/>
      <c r="H965" s="98"/>
      <c r="L965" s="56"/>
    </row>
    <row r="966">
      <c r="D966" s="1"/>
      <c r="F966" s="97"/>
      <c r="H966" s="98"/>
      <c r="L966" s="56"/>
    </row>
    <row r="967">
      <c r="D967" s="1"/>
      <c r="F967" s="97"/>
      <c r="H967" s="98"/>
      <c r="L967" s="56"/>
    </row>
    <row r="968">
      <c r="D968" s="1"/>
      <c r="F968" s="97"/>
      <c r="H968" s="98"/>
      <c r="L968" s="56"/>
    </row>
    <row r="969">
      <c r="D969" s="1"/>
      <c r="F969" s="97"/>
      <c r="H969" s="98"/>
      <c r="L969" s="56"/>
    </row>
    <row r="970">
      <c r="D970" s="1"/>
      <c r="F970" s="97"/>
      <c r="H970" s="98"/>
      <c r="L970" s="56"/>
    </row>
    <row r="971">
      <c r="D971" s="1"/>
      <c r="F971" s="97"/>
      <c r="H971" s="98"/>
      <c r="L971" s="56"/>
    </row>
    <row r="972">
      <c r="D972" s="1"/>
      <c r="F972" s="97"/>
      <c r="H972" s="98"/>
      <c r="L972" s="56"/>
    </row>
    <row r="973">
      <c r="D973" s="1"/>
      <c r="F973" s="97"/>
      <c r="H973" s="98"/>
      <c r="L973" s="56"/>
    </row>
    <row r="974">
      <c r="D974" s="1"/>
      <c r="F974" s="97"/>
      <c r="H974" s="98"/>
      <c r="L974" s="56"/>
    </row>
    <row r="975">
      <c r="D975" s="1"/>
      <c r="F975" s="97"/>
      <c r="H975" s="98"/>
      <c r="L975" s="56"/>
    </row>
    <row r="976">
      <c r="D976" s="1"/>
      <c r="F976" s="97"/>
      <c r="H976" s="98"/>
      <c r="L976" s="56"/>
    </row>
    <row r="977">
      <c r="D977" s="1"/>
      <c r="F977" s="97"/>
      <c r="H977" s="98"/>
      <c r="L977" s="56"/>
    </row>
    <row r="978">
      <c r="D978" s="1"/>
      <c r="F978" s="97"/>
      <c r="H978" s="98"/>
      <c r="L978" s="56"/>
    </row>
  </sheetData>
  <mergeCells count="8">
    <mergeCell ref="D1:E1"/>
    <mergeCell ref="D2:E2"/>
    <mergeCell ref="D3:E3"/>
    <mergeCell ref="D4:E4"/>
    <mergeCell ref="D5:E5"/>
    <mergeCell ref="P6:Q6"/>
    <mergeCell ref="S6:U6"/>
    <mergeCell ref="AE6:AG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21.5"/>
    <col customWidth="1" min="3" max="3" width="12.88"/>
    <col customWidth="1" min="4" max="4" width="8.0"/>
    <col customWidth="1" min="5" max="5" width="9.0"/>
    <col customWidth="1" min="6" max="6" width="14.13"/>
    <col customWidth="1" min="7" max="8" width="12.88"/>
    <col customWidth="1" min="9" max="11" width="6.38"/>
    <col customWidth="1" min="12" max="12" width="10.5"/>
    <col customWidth="1" min="13" max="14" width="6.38"/>
    <col customWidth="1" min="15" max="15" width="8.88"/>
    <col customWidth="1" min="16" max="16" width="9.13"/>
    <col customWidth="1" min="17" max="17" width="8.75"/>
    <col customWidth="1" min="19" max="19" width="14.25"/>
    <col customWidth="1" min="20" max="20" width="8.75"/>
    <col customWidth="1" min="21" max="21" width="9.25"/>
    <col customWidth="1" min="22" max="34" width="15.38"/>
  </cols>
  <sheetData>
    <row r="1">
      <c r="D1" s="4" t="s">
        <v>55</v>
      </c>
      <c r="F1" s="53" t="s">
        <v>56</v>
      </c>
      <c r="G1" s="54"/>
      <c r="H1" s="55"/>
      <c r="L1" s="56"/>
      <c r="P1" s="54"/>
      <c r="Q1" s="54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</row>
    <row r="2">
      <c r="A2" s="25"/>
      <c r="B2" s="25"/>
      <c r="C2" s="25"/>
      <c r="D2" s="58" t="s">
        <v>57</v>
      </c>
      <c r="F2" s="59" t="s">
        <v>84</v>
      </c>
      <c r="G2" s="54"/>
      <c r="H2" s="55"/>
      <c r="I2" s="25"/>
      <c r="J2" s="25"/>
      <c r="K2" s="25"/>
      <c r="L2" s="60"/>
      <c r="M2" s="25"/>
      <c r="N2" s="25"/>
      <c r="O2" s="25"/>
      <c r="P2" s="54"/>
      <c r="Q2" s="54"/>
      <c r="R2" s="61"/>
      <c r="S2" s="61"/>
      <c r="T2" s="62"/>
      <c r="U2" s="27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2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>
      <c r="A3" s="25"/>
      <c r="B3" s="25"/>
      <c r="C3" s="25"/>
      <c r="D3" s="58" t="s">
        <v>59</v>
      </c>
      <c r="F3" s="63" t="s">
        <v>60</v>
      </c>
      <c r="G3" s="64"/>
      <c r="H3" s="65"/>
      <c r="I3" s="25"/>
      <c r="J3" s="25"/>
      <c r="K3" s="25"/>
      <c r="L3" s="60"/>
      <c r="M3" s="25"/>
      <c r="N3" s="25"/>
      <c r="O3" s="25"/>
      <c r="P3" s="64"/>
      <c r="Q3" s="64"/>
      <c r="R3" s="66"/>
      <c r="S3" s="61"/>
      <c r="T3" s="62"/>
      <c r="U3" s="27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2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>
      <c r="A4" s="25"/>
      <c r="B4" s="25"/>
      <c r="C4" s="25"/>
      <c r="D4" s="58" t="s">
        <v>61</v>
      </c>
      <c r="F4" s="59" t="s">
        <v>1</v>
      </c>
      <c r="G4" s="64"/>
      <c r="H4" s="65"/>
      <c r="I4" s="25"/>
      <c r="J4" s="25"/>
      <c r="K4" s="25"/>
      <c r="L4" s="60"/>
      <c r="M4" s="25"/>
      <c r="N4" s="25"/>
      <c r="O4" s="25"/>
      <c r="P4" s="64"/>
      <c r="Q4" s="64"/>
      <c r="R4" s="66"/>
      <c r="S4" s="61" t="s">
        <v>62</v>
      </c>
      <c r="T4" s="62"/>
      <c r="U4" s="27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2"/>
      <c r="AJ4" s="27"/>
      <c r="AK4" s="27"/>
      <c r="AL4" s="27"/>
      <c r="AM4" s="27"/>
      <c r="AN4" s="27"/>
      <c r="AO4" s="27"/>
      <c r="AP4" s="27"/>
      <c r="AQ4" s="27"/>
      <c r="AR4" s="27"/>
      <c r="AS4" s="27"/>
    </row>
    <row r="5">
      <c r="A5" s="67"/>
      <c r="B5" s="67"/>
      <c r="C5" s="67"/>
      <c r="D5" s="9" t="s">
        <v>63</v>
      </c>
      <c r="F5" s="68" t="s">
        <v>64</v>
      </c>
      <c r="G5" s="67"/>
      <c r="H5" s="69"/>
      <c r="I5" s="67"/>
      <c r="J5" s="15"/>
      <c r="K5" s="15"/>
      <c r="L5" s="70"/>
      <c r="M5" s="15"/>
      <c r="N5" s="15"/>
      <c r="O5" s="15"/>
      <c r="P5" s="8"/>
      <c r="Q5" s="8"/>
      <c r="R5" s="66"/>
      <c r="S5" s="71"/>
      <c r="T5" s="4"/>
      <c r="U5" s="4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>
      <c r="A6" s="67"/>
      <c r="B6" s="67"/>
      <c r="C6" s="67"/>
      <c r="D6" s="72"/>
      <c r="E6" s="8"/>
      <c r="F6" s="73"/>
      <c r="G6" s="67"/>
      <c r="H6" s="69"/>
      <c r="I6" s="67"/>
      <c r="J6" s="15"/>
      <c r="K6" s="15"/>
      <c r="L6" s="70"/>
      <c r="M6" s="15"/>
      <c r="N6" s="15"/>
      <c r="O6" s="15"/>
      <c r="P6" s="8" t="s">
        <v>65</v>
      </c>
      <c r="R6" s="66"/>
      <c r="S6" s="8" t="s">
        <v>66</v>
      </c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K6" s="8"/>
      <c r="AL6" s="8"/>
      <c r="AM6" s="8"/>
      <c r="AN6" s="8"/>
      <c r="AO6" s="8"/>
      <c r="AP6" s="8"/>
      <c r="AQ6" s="8"/>
      <c r="AR6" s="8"/>
      <c r="AS6" s="8"/>
    </row>
    <row r="7">
      <c r="A7" s="74" t="s">
        <v>2</v>
      </c>
      <c r="B7" s="8" t="s">
        <v>3</v>
      </c>
      <c r="C7" s="8" t="s">
        <v>4</v>
      </c>
      <c r="D7" s="9" t="s">
        <v>5</v>
      </c>
      <c r="E7" s="8" t="s">
        <v>6</v>
      </c>
      <c r="F7" s="75" t="s">
        <v>67</v>
      </c>
      <c r="G7" s="8" t="s">
        <v>68</v>
      </c>
      <c r="H7" s="76" t="s">
        <v>69</v>
      </c>
      <c r="I7" s="67" t="s">
        <v>10</v>
      </c>
      <c r="J7" s="15" t="s">
        <v>11</v>
      </c>
      <c r="K7" s="15" t="s">
        <v>12</v>
      </c>
      <c r="L7" s="70" t="s">
        <v>70</v>
      </c>
      <c r="M7" s="15" t="s">
        <v>11</v>
      </c>
      <c r="N7" s="15" t="s">
        <v>12</v>
      </c>
      <c r="O7" s="15" t="s">
        <v>13</v>
      </c>
      <c r="P7" s="77" t="s">
        <v>71</v>
      </c>
      <c r="Q7" s="77" t="s">
        <v>72</v>
      </c>
      <c r="R7" s="71"/>
      <c r="S7" s="71" t="s">
        <v>73</v>
      </c>
      <c r="T7" s="4" t="s">
        <v>74</v>
      </c>
      <c r="U7" s="4" t="s">
        <v>75</v>
      </c>
      <c r="V7" s="78" t="s">
        <v>73</v>
      </c>
      <c r="W7" s="78" t="s">
        <v>74</v>
      </c>
      <c r="X7" s="78" t="s">
        <v>75</v>
      </c>
      <c r="Y7" s="78" t="s">
        <v>73</v>
      </c>
      <c r="Z7" s="78" t="s">
        <v>74</v>
      </c>
      <c r="AA7" s="78" t="s">
        <v>75</v>
      </c>
      <c r="AB7" s="78" t="s">
        <v>73</v>
      </c>
      <c r="AC7" s="78" t="s">
        <v>74</v>
      </c>
      <c r="AD7" s="78" t="s">
        <v>75</v>
      </c>
      <c r="AE7" s="78" t="s">
        <v>73</v>
      </c>
      <c r="AF7" s="78" t="s">
        <v>74</v>
      </c>
      <c r="AG7" s="78" t="s">
        <v>75</v>
      </c>
      <c r="AH7" s="78" t="s">
        <v>73</v>
      </c>
      <c r="AI7" s="78" t="s">
        <v>74</v>
      </c>
      <c r="AJ7" s="78" t="s">
        <v>75</v>
      </c>
      <c r="AK7" s="78" t="s">
        <v>73</v>
      </c>
      <c r="AL7" s="78" t="s">
        <v>74</v>
      </c>
      <c r="AM7" s="78" t="s">
        <v>75</v>
      </c>
      <c r="AN7" s="78" t="s">
        <v>73</v>
      </c>
      <c r="AO7" s="78" t="s">
        <v>74</v>
      </c>
      <c r="AP7" s="78" t="s">
        <v>75</v>
      </c>
      <c r="AQ7" s="78" t="s">
        <v>73</v>
      </c>
      <c r="AR7" s="78" t="s">
        <v>74</v>
      </c>
      <c r="AS7" s="78" t="s">
        <v>75</v>
      </c>
    </row>
    <row r="8">
      <c r="A8" s="79">
        <f>if(ISNUMBER(H10),1,"")</f>
        <v>1</v>
      </c>
      <c r="B8" s="18" t="s">
        <v>14</v>
      </c>
      <c r="C8" s="36"/>
      <c r="H8" s="80">
        <f t="shared" ref="H8:H35" si="1">AVERAGE(W8,T8,Z8,AC8,AF8,AI8,AL8,AO8,AR8)</f>
        <v>2.938125</v>
      </c>
      <c r="I8" s="81"/>
      <c r="J8" s="17">
        <f t="array" ref="J8">if(Q8 = 1, iferror(index('Kovats n-alkanes'!G$7:G$40,match(H10,'Kovats n-alkanes'!H$7:H$40,1))),iferror(index('Kovats n-alkanes'!I$7:I$40,match(H10,'Kovats n-alkanes'!J$7:J$40,1))))</f>
        <v>11</v>
      </c>
      <c r="K8" s="25">
        <f t="shared" ref="K8:K183" si="2">if(J8="","",J8+1)</f>
        <v>12</v>
      </c>
      <c r="L8" s="50">
        <f>if(Q8=1,iferror(100*(J8+(H10-vlookup(J8,'Kovats n-alkanes'!G$7:H$40,2,TRUE))/(vlookup(K8,'Kovats n-alkanes'!G$7:H$40,2,TRUE)-vlookup(J8,'Kovats n-alkanes'!G$7:H$40,2,TRUE))),H10),iferror(100*(J8+(H10-vlookup(J8,'Kovats n-alkanes'!I$7:J$40,2,TRUE))/(vlookup(K8,'Kovats n-alkanes'!I$7:J$40,2,TRUE)-vlookup(J8,'Kovats n-alkanes'!I$7:J$40,2,TRUE))),H10))</f>
        <v>1114.134415</v>
      </c>
      <c r="M8" s="24" t="str">
        <f t="array" ref="M8">if(P8 = 1, iferror(index('Kovats n-alkanes'!B$7:B$40,match(I8,'Kovats n-alkanes'!C$7:C$40,1))),iferror(index('Kovats n-alkanes'!D$7:D$40,match(I8,'Kovats n-alkanes'!E$7:E$40,1))))</f>
        <v/>
      </c>
      <c r="N8" s="25" t="str">
        <f t="shared" ref="N8:N15" si="3">if(M8="","",M8+1)</f>
        <v/>
      </c>
      <c r="O8" s="50" t="str">
        <f>if(P8=1,iferror(100*(M8+(I8-vlookup(M8,'Kovats n-alkanes'!B$7:C$40,2,TRUE))/(vlookup(N8,'Kovats n-alkanes'!B$7:C$40,2,TRUE)-vlookup(M8,'Kovats n-alkanes'!B$7:C$40,2,TRUE))),I8),iferror(100*(M8+(I8-vlookup(M8,'Kovats n-alkanes'!D$7:E$40,2,TRUE))/(vlookup(N8,'Kovats n-alkanes'!D$7:E$40,2,TRUE)-vlookup(M8,'Kovats n-alkanes'!D$7:E$40,2,TRUE))),I8))</f>
        <v/>
      </c>
      <c r="P8" s="27">
        <v>2.0</v>
      </c>
      <c r="Q8" s="27">
        <v>1.0</v>
      </c>
      <c r="S8" s="83" t="s">
        <v>85</v>
      </c>
      <c r="T8" s="84">
        <v>2.97767</v>
      </c>
      <c r="U8" s="84">
        <v>0.192642</v>
      </c>
      <c r="V8" s="83" t="s">
        <v>86</v>
      </c>
      <c r="W8" s="84">
        <v>2.919</v>
      </c>
      <c r="X8" s="84">
        <v>0.055313</v>
      </c>
      <c r="Y8" s="83" t="s">
        <v>87</v>
      </c>
      <c r="Z8" s="84">
        <v>2.908</v>
      </c>
      <c r="AA8" s="84">
        <v>0.063896</v>
      </c>
      <c r="AB8" s="83" t="s">
        <v>88</v>
      </c>
      <c r="AC8" s="84">
        <v>2.94783</v>
      </c>
      <c r="AD8" s="84">
        <v>0.031471</v>
      </c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3"/>
      <c r="AR8" s="84"/>
      <c r="AS8" s="84"/>
    </row>
    <row r="9">
      <c r="A9" s="79">
        <f t="shared" ref="A9:A55" si="4">if(ISNUMBER(H9),A8+1,"")</f>
        <v>2</v>
      </c>
      <c r="B9" s="86" t="s">
        <v>15</v>
      </c>
      <c r="C9" s="36"/>
      <c r="D9" s="86"/>
      <c r="H9" s="80">
        <f t="shared" si="1"/>
        <v>2.9780825</v>
      </c>
      <c r="I9" s="81"/>
      <c r="J9" s="17">
        <f t="array" ref="J9">if(Q9 = 1, iferror(index('Kovats n-alkanes'!G$7:G$40,match(H11,'Kovats n-alkanes'!H$7:H$40,1))),iferror(index('Kovats n-alkanes'!I$7:I$40,match(H11,'Kovats n-alkanes'!J$7:J$40,1))))</f>
        <v>11</v>
      </c>
      <c r="K9" s="25">
        <f t="shared" si="2"/>
        <v>12</v>
      </c>
      <c r="L9" s="50">
        <f>if(Q9=1,iferror(100*(J9+(H11-vlookup(J9,'Kovats n-alkanes'!G$7:H$40,2,TRUE))/(vlookup(K9,'Kovats n-alkanes'!G$7:H$40,2,TRUE)-vlookup(J9,'Kovats n-alkanes'!G$7:H$40,2,TRUE))),H11),iferror(100*(J9+(H11-vlookup(J9,'Kovats n-alkanes'!I$7:J$40,2,TRUE))/(vlookup(K9,'Kovats n-alkanes'!I$7:J$40,2,TRUE)-vlookup(J9,'Kovats n-alkanes'!I$7:J$40,2,TRUE))),H11))</f>
        <v>1147.232395</v>
      </c>
      <c r="M9" s="24" t="str">
        <f t="array" ref="M9">if(P9 = 1, iferror(index('Kovats n-alkanes'!B$7:B$40,match(I9,'Kovats n-alkanes'!C$7:C$40,1))),iferror(index('Kovats n-alkanes'!D$7:D$40,match(I9,'Kovats n-alkanes'!E$7:E$40,1))))</f>
        <v/>
      </c>
      <c r="N9" s="25" t="str">
        <f t="shared" si="3"/>
        <v/>
      </c>
      <c r="O9" s="50" t="str">
        <f>if(P9=1,iferror(100*(M9+(I9-vlookup(M9,'Kovats n-alkanes'!B$7:C$40,2,TRUE))/(vlookup(N9,'Kovats n-alkanes'!B$7:C$40,2,TRUE)-vlookup(M9,'Kovats n-alkanes'!B$7:C$40,2,TRUE))),I9),iferror(100*(M9+(I9-vlookup(M9,'Kovats n-alkanes'!D$7:E$40,2,TRUE))/(vlookup(N9,'Kovats n-alkanes'!D$7:E$40,2,TRUE)-vlookup(M9,'Kovats n-alkanes'!D$7:E$40,2,TRUE))),I9))</f>
        <v/>
      </c>
      <c r="P9" s="27">
        <v>2.0</v>
      </c>
      <c r="Q9" s="27">
        <v>1.0</v>
      </c>
      <c r="S9" s="83" t="s">
        <v>85</v>
      </c>
      <c r="T9" s="84">
        <v>3.00783</v>
      </c>
      <c r="U9" s="84">
        <v>0.508308</v>
      </c>
      <c r="V9" s="83" t="s">
        <v>86</v>
      </c>
      <c r="W9" s="84">
        <v>2.96283</v>
      </c>
      <c r="X9" s="84">
        <v>0.337601</v>
      </c>
      <c r="Y9" s="83" t="s">
        <v>87</v>
      </c>
      <c r="Z9" s="84">
        <v>2.94917</v>
      </c>
      <c r="AA9" s="84">
        <v>0.157356</v>
      </c>
      <c r="AB9" s="83" t="s">
        <v>88</v>
      </c>
      <c r="AC9" s="84">
        <v>2.9925</v>
      </c>
      <c r="AD9" s="84">
        <v>0.187874</v>
      </c>
      <c r="AE9" s="85"/>
      <c r="AF9" s="85"/>
      <c r="AG9" s="85"/>
      <c r="AH9" s="83"/>
      <c r="AI9" s="84"/>
      <c r="AJ9" s="84"/>
      <c r="AK9" s="83"/>
      <c r="AL9" s="84"/>
      <c r="AM9" s="84"/>
      <c r="AN9" s="83"/>
      <c r="AO9" s="84"/>
      <c r="AP9" s="84"/>
      <c r="AQ9" s="85"/>
      <c r="AR9" s="85"/>
      <c r="AS9" s="85"/>
    </row>
    <row r="10">
      <c r="A10" s="79">
        <f t="shared" si="4"/>
        <v>3</v>
      </c>
      <c r="B10" s="87" t="s">
        <v>89</v>
      </c>
      <c r="C10" s="36"/>
      <c r="D10" s="3"/>
      <c r="F10" s="91"/>
      <c r="G10" s="79"/>
      <c r="H10" s="89">
        <f t="shared" si="1"/>
        <v>4.1065</v>
      </c>
      <c r="I10" s="81"/>
      <c r="J10" s="17">
        <f t="array" ref="J10">if(Q10 = 1, iferror(index('Kovats n-alkanes'!G$7:G$40,match(H14,'Kovats n-alkanes'!H$7:H$40,1))),iferror(index('Kovats n-alkanes'!I$7:I$40,match(H14,'Kovats n-alkanes'!J$7:J$40,1))))</f>
        <v>11</v>
      </c>
      <c r="K10" s="25">
        <f t="shared" si="2"/>
        <v>12</v>
      </c>
      <c r="L10" s="50">
        <f>if(Q10=1,iferror(100*(J10+(H14-vlookup(J10,'Kovats n-alkanes'!G$7:H$40,2,TRUE))/(vlookup(K10,'Kovats n-alkanes'!G$7:H$40,2,TRUE)-vlookup(J10,'Kovats n-alkanes'!G$7:H$40,2,TRUE))),H14),iferror(100*(J10+(H14-vlookup(J10,'Kovats n-alkanes'!I$7:J$40,2,TRUE))/(vlookup(K10,'Kovats n-alkanes'!I$7:J$40,2,TRUE)-vlookup(J10,'Kovats n-alkanes'!I$7:J$40,2,TRUE))),H14))</f>
        <v>1199.546879</v>
      </c>
      <c r="M10" s="24" t="str">
        <f t="array" ref="M10">if(P10 = 1, iferror(index('Kovats n-alkanes'!B$7:B$40,match(I10,'Kovats n-alkanes'!C$7:C$40,1))),iferror(index('Kovats n-alkanes'!D$7:D$40,match(I10,'Kovats n-alkanes'!E$7:E$40,1))))</f>
        <v/>
      </c>
      <c r="N10" s="25" t="str">
        <f t="shared" si="3"/>
        <v/>
      </c>
      <c r="O10" s="50" t="str">
        <f>if(P10=1,iferror(100*(M10+(I10-vlookup(M10,'Kovats n-alkanes'!B$7:C$40,2,TRUE))/(vlookup(N10,'Kovats n-alkanes'!B$7:C$40,2,TRUE)-vlookup(M10,'Kovats n-alkanes'!B$7:C$40,2,TRUE))),I10),iferror(100*(M10+(I10-vlookup(M10,'Kovats n-alkanes'!D$7:E$40,2,TRUE))/(vlookup(N10,'Kovats n-alkanes'!D$7:E$40,2,TRUE)-vlookup(M10,'Kovats n-alkanes'!D$7:E$40,2,TRUE))),I10))</f>
        <v/>
      </c>
      <c r="P10" s="27">
        <v>2.0</v>
      </c>
      <c r="Q10" s="27">
        <v>1.0</v>
      </c>
      <c r="S10" s="83"/>
      <c r="T10" s="84"/>
      <c r="U10" s="84"/>
      <c r="Y10" s="83" t="s">
        <v>87</v>
      </c>
      <c r="Z10" s="84">
        <v>4.1065</v>
      </c>
      <c r="AA10" s="84">
        <v>0.042915</v>
      </c>
      <c r="AE10" s="83"/>
      <c r="AF10" s="84"/>
      <c r="AG10" s="84"/>
      <c r="AH10" s="83"/>
      <c r="AI10" s="84"/>
      <c r="AJ10" s="84"/>
      <c r="AK10" s="83"/>
      <c r="AL10" s="84"/>
      <c r="AM10" s="84"/>
      <c r="AN10" s="83"/>
      <c r="AO10" s="84"/>
      <c r="AP10" s="84"/>
      <c r="AQ10" s="83"/>
      <c r="AR10" s="84"/>
      <c r="AS10" s="84"/>
    </row>
    <row r="11">
      <c r="A11" s="79">
        <f t="shared" si="4"/>
        <v>4</v>
      </c>
      <c r="B11" s="87" t="s">
        <v>89</v>
      </c>
      <c r="C11" s="36"/>
      <c r="F11" s="88"/>
      <c r="G11" s="79"/>
      <c r="H11" s="89">
        <f t="shared" si="1"/>
        <v>4.53308</v>
      </c>
      <c r="I11" s="81"/>
      <c r="J11" s="17">
        <f t="array" ref="J11">if(Q11 = 1, iferror(index('Kovats n-alkanes'!G$7:G$40,match(H18,'Kovats n-alkanes'!H$7:H$40,1))),iferror(index('Kovats n-alkanes'!I$7:I$40,match(H18,'Kovats n-alkanes'!J$7:J$40,1))))</f>
        <v>12</v>
      </c>
      <c r="K11" s="25">
        <f t="shared" si="2"/>
        <v>13</v>
      </c>
      <c r="L11" s="50">
        <f>if(Q11=1,iferror(100*(J11+(H18-vlookup(J11,'Kovats n-alkanes'!G$7:H$40,2,TRUE))/(vlookup(K11,'Kovats n-alkanes'!G$7:H$40,2,TRUE)-vlookup(J11,'Kovats n-alkanes'!G$7:H$40,2,TRUE))),H18),iferror(100*(J11+(H18-vlookup(J11,'Kovats n-alkanes'!I$7:J$40,2,TRUE))/(vlookup(K11,'Kovats n-alkanes'!I$7:J$40,2,TRUE)-vlookup(J11,'Kovats n-alkanes'!I$7:J$40,2,TRUE))),H18))</f>
        <v>1222.862934</v>
      </c>
      <c r="M11" s="24" t="str">
        <f t="array" ref="M11">if(P11 = 1, iferror(index('Kovats n-alkanes'!B$7:B$40,match(I11,'Kovats n-alkanes'!C$7:C$40,1))),iferror(index('Kovats n-alkanes'!D$7:D$40,match(I11,'Kovats n-alkanes'!E$7:E$40,1))))</f>
        <v/>
      </c>
      <c r="N11" s="25" t="str">
        <f t="shared" si="3"/>
        <v/>
      </c>
      <c r="O11" s="50" t="str">
        <f>if(P11=1,iferror(100*(M11+(I11-vlookup(M11,'Kovats n-alkanes'!B$7:C$40,2,TRUE))/(vlookup(N11,'Kovats n-alkanes'!B$7:C$40,2,TRUE)-vlookup(M11,'Kovats n-alkanes'!B$7:C$40,2,TRUE))),I11),iferror(100*(M11+(I11-vlookup(M11,'Kovats n-alkanes'!D$7:E$40,2,TRUE))/(vlookup(N11,'Kovats n-alkanes'!D$7:E$40,2,TRUE)-vlookup(M11,'Kovats n-alkanes'!D$7:E$40,2,TRUE))),I11))</f>
        <v/>
      </c>
      <c r="P11" s="27">
        <v>2.0</v>
      </c>
      <c r="Q11" s="27">
        <v>1.0</v>
      </c>
      <c r="S11" s="83" t="s">
        <v>85</v>
      </c>
      <c r="T11" s="84">
        <v>4.54733</v>
      </c>
      <c r="U11" s="84">
        <v>0.162125</v>
      </c>
      <c r="Y11" s="83" t="s">
        <v>87</v>
      </c>
      <c r="Z11" s="84">
        <v>4.51883</v>
      </c>
      <c r="AA11" s="84">
        <v>0.051498</v>
      </c>
      <c r="AE11" s="83"/>
      <c r="AF11" s="84"/>
      <c r="AG11" s="84"/>
      <c r="AH11" s="83"/>
      <c r="AI11" s="84"/>
      <c r="AJ11" s="84"/>
      <c r="AK11" s="83"/>
      <c r="AL11" s="84"/>
      <c r="AM11" s="84"/>
      <c r="AN11" s="83"/>
      <c r="AO11" s="84"/>
      <c r="AP11" s="84"/>
      <c r="AQ11" s="83"/>
      <c r="AR11" s="84"/>
      <c r="AS11" s="84"/>
    </row>
    <row r="12">
      <c r="A12" s="79">
        <f t="shared" si="4"/>
        <v>5</v>
      </c>
      <c r="B12" s="86" t="s">
        <v>79</v>
      </c>
      <c r="C12" s="36"/>
      <c r="H12" s="80">
        <f t="shared" si="1"/>
        <v>4.715556667</v>
      </c>
      <c r="I12" s="81"/>
      <c r="J12" s="17">
        <f t="array" ref="J12">if(Q12 = 1, iferror(index('Kovats n-alkanes'!G$7:G$40,match(H19,'Kovats n-alkanes'!H$7:H$40,1))),iferror(index('Kovats n-alkanes'!I$7:I$40,match(H19,'Kovats n-alkanes'!J$7:J$40,1))))</f>
        <v>12</v>
      </c>
      <c r="K12" s="25">
        <f t="shared" si="2"/>
        <v>13</v>
      </c>
      <c r="L12" s="50">
        <f>if(Q12=1,iferror(100*(J12+(H19-vlookup(J12,'Kovats n-alkanes'!G$7:H$40,2,TRUE))/(vlookup(K12,'Kovats n-alkanes'!G$7:H$40,2,TRUE)-vlookup(J12,'Kovats n-alkanes'!G$7:H$40,2,TRUE))),H19),iferror(100*(J12+(H19-vlookup(J12,'Kovats n-alkanes'!I$7:J$40,2,TRUE))/(vlookup(K12,'Kovats n-alkanes'!I$7:J$40,2,TRUE)-vlookup(J12,'Kovats n-alkanes'!I$7:J$40,2,TRUE))),H19))</f>
        <v>1279.838989</v>
      </c>
      <c r="M12" s="24" t="str">
        <f t="array" ref="M12">if(P12 = 1, iferror(index('Kovats n-alkanes'!B$7:B$40,match(I12,'Kovats n-alkanes'!C$7:C$40,1))),iferror(index('Kovats n-alkanes'!D$7:D$40,match(I12,'Kovats n-alkanes'!E$7:E$40,1))))</f>
        <v/>
      </c>
      <c r="N12" s="25" t="str">
        <f t="shared" si="3"/>
        <v/>
      </c>
      <c r="O12" s="50" t="str">
        <f>if(P12=1,iferror(100*(M12+(I12-vlookup(M12,'Kovats n-alkanes'!B$7:C$40,2,TRUE))/(vlookup(N12,'Kovats n-alkanes'!B$7:C$40,2,TRUE)-vlookup(M12,'Kovats n-alkanes'!B$7:C$40,2,TRUE))),I12),iferror(100*(M12+(I12-vlookup(M12,'Kovats n-alkanes'!D$7:E$40,2,TRUE))/(vlookup(N12,'Kovats n-alkanes'!D$7:E$40,2,TRUE)-vlookup(M12,'Kovats n-alkanes'!D$7:E$40,2,TRUE))),I12))</f>
        <v/>
      </c>
      <c r="P12" s="27">
        <v>2.0</v>
      </c>
      <c r="Q12" s="27">
        <v>1.0</v>
      </c>
      <c r="S12" s="83" t="s">
        <v>85</v>
      </c>
      <c r="T12" s="84">
        <v>4.722</v>
      </c>
      <c r="U12" s="84">
        <v>0.096321</v>
      </c>
      <c r="V12" s="83" t="s">
        <v>86</v>
      </c>
      <c r="W12" s="84">
        <v>4.718</v>
      </c>
      <c r="X12" s="84">
        <v>0.083923</v>
      </c>
      <c r="Y12" s="83" t="s">
        <v>87</v>
      </c>
      <c r="Z12" s="84">
        <v>4.70667</v>
      </c>
      <c r="AA12" s="84">
        <v>0.059128</v>
      </c>
      <c r="AE12" s="85"/>
      <c r="AF12" s="85"/>
      <c r="AG12" s="85"/>
      <c r="AH12" s="83"/>
      <c r="AI12" s="84"/>
      <c r="AJ12" s="84"/>
      <c r="AK12" s="85"/>
      <c r="AL12" s="85"/>
      <c r="AM12" s="85"/>
      <c r="AN12" s="83"/>
      <c r="AO12" s="84"/>
      <c r="AP12" s="84"/>
      <c r="AQ12" s="85"/>
      <c r="AR12" s="85"/>
      <c r="AS12" s="85"/>
    </row>
    <row r="13">
      <c r="A13" s="79">
        <f t="shared" si="4"/>
        <v>6</v>
      </c>
      <c r="B13" s="86" t="s">
        <v>26</v>
      </c>
      <c r="C13" s="36"/>
      <c r="H13" s="80">
        <f t="shared" si="1"/>
        <v>4.9472475</v>
      </c>
      <c r="I13" s="81"/>
      <c r="J13" s="17">
        <f t="array" ref="J13">if(Q13 = 1, iferror(index('Kovats n-alkanes'!G$7:G$40,match(H20,'Kovats n-alkanes'!H$7:H$40,1))),iferror(index('Kovats n-alkanes'!I$7:I$40,match(H20,'Kovats n-alkanes'!J$7:J$40,1))))</f>
        <v>12</v>
      </c>
      <c r="K13" s="25">
        <f t="shared" si="2"/>
        <v>13</v>
      </c>
      <c r="L13" s="50">
        <f>if(Q13=1,iferror(100*(J13+(H20-vlookup(J13,'Kovats n-alkanes'!G$7:H$40,2,TRUE))/(vlookup(K13,'Kovats n-alkanes'!G$7:H$40,2,TRUE)-vlookup(J13,'Kovats n-alkanes'!G$7:H$40,2,TRUE))),H20),iferror(100*(J13+(H20-vlookup(J13,'Kovats n-alkanes'!I$7:J$40,2,TRUE))/(vlookup(K13,'Kovats n-alkanes'!I$7:J$40,2,TRUE)-vlookup(J13,'Kovats n-alkanes'!I$7:J$40,2,TRUE))),H20))</f>
        <v>1281.045249</v>
      </c>
      <c r="M13" s="24" t="str">
        <f t="array" ref="M13">if(P13 = 1, iferror(index('Kovats n-alkanes'!B$7:B$40,match(I13,'Kovats n-alkanes'!C$7:C$40,1))),iferror(index('Kovats n-alkanes'!D$7:D$40,match(I13,'Kovats n-alkanes'!E$7:E$40,1))))</f>
        <v/>
      </c>
      <c r="N13" s="25" t="str">
        <f t="shared" si="3"/>
        <v/>
      </c>
      <c r="O13" s="50" t="str">
        <f>if(P13=1,iferror(100*(M13+(I13-vlookup(M13,'Kovats n-alkanes'!B$7:C$40,2,TRUE))/(vlookup(N13,'Kovats n-alkanes'!B$7:C$40,2,TRUE)-vlookup(M13,'Kovats n-alkanes'!B$7:C$40,2,TRUE))),I13),iferror(100*(M13+(I13-vlookup(M13,'Kovats n-alkanes'!D$7:E$40,2,TRUE))/(vlookup(N13,'Kovats n-alkanes'!D$7:E$40,2,TRUE)-vlookup(M13,'Kovats n-alkanes'!D$7:E$40,2,TRUE))),I13))</f>
        <v/>
      </c>
      <c r="P13" s="27">
        <v>2.0</v>
      </c>
      <c r="Q13" s="27">
        <v>1.0</v>
      </c>
      <c r="S13" s="83" t="s">
        <v>85</v>
      </c>
      <c r="T13" s="84">
        <v>4.95533</v>
      </c>
      <c r="U13" s="84">
        <v>0.355721</v>
      </c>
      <c r="V13" s="83" t="s">
        <v>86</v>
      </c>
      <c r="W13" s="84">
        <v>4.93833</v>
      </c>
      <c r="X13" s="84">
        <v>0.12207</v>
      </c>
      <c r="Y13" s="83" t="s">
        <v>87</v>
      </c>
      <c r="Z13" s="84">
        <v>4.944</v>
      </c>
      <c r="AA13" s="84">
        <v>0.062943</v>
      </c>
      <c r="AB13" s="83" t="s">
        <v>88</v>
      </c>
      <c r="AC13" s="84">
        <v>4.95133</v>
      </c>
      <c r="AD13" s="84">
        <v>0.172615</v>
      </c>
      <c r="AE13" s="85"/>
      <c r="AF13" s="85"/>
      <c r="AG13" s="85"/>
      <c r="AH13" s="83"/>
      <c r="AI13" s="84"/>
      <c r="AJ13" s="84"/>
      <c r="AK13" s="83"/>
      <c r="AL13" s="84"/>
      <c r="AM13" s="84"/>
      <c r="AN13" s="85"/>
      <c r="AO13" s="85"/>
      <c r="AP13" s="85"/>
      <c r="AQ13" s="85"/>
      <c r="AR13" s="85"/>
      <c r="AS13" s="85"/>
    </row>
    <row r="14">
      <c r="A14" s="79">
        <f t="shared" si="4"/>
        <v>7</v>
      </c>
      <c r="B14" s="87" t="s">
        <v>89</v>
      </c>
      <c r="C14" s="36"/>
      <c r="F14" s="88"/>
      <c r="G14" s="79"/>
      <c r="H14" s="80">
        <f t="shared" si="1"/>
        <v>5.20733</v>
      </c>
      <c r="I14" s="81"/>
      <c r="J14" s="17">
        <f t="array" ref="J14">if(Q14 = 1, iferror(index('Kovats n-alkanes'!G$7:G$40,match(H24,'Kovats n-alkanes'!H$7:H$40,1))),iferror(index('Kovats n-alkanes'!I$7:I$40,match(H24,'Kovats n-alkanes'!J$7:J$40,1))))</f>
        <v>13</v>
      </c>
      <c r="K14" s="25">
        <f t="shared" si="2"/>
        <v>14</v>
      </c>
      <c r="L14" s="50">
        <f>if(Q14=1,iferror(100*(J14+(H24-vlookup(J14,'Kovats n-alkanes'!G$7:H$40,2,TRUE))/(vlookup(K14,'Kovats n-alkanes'!G$7:H$40,2,TRUE)-vlookup(J14,'Kovats n-alkanes'!G$7:H$40,2,TRUE))),H24),iferror(100*(J14+(H24-vlookup(J14,'Kovats n-alkanes'!I$7:J$40,2,TRUE))/(vlookup(K14,'Kovats n-alkanes'!I$7:J$40,2,TRUE)-vlookup(J14,'Kovats n-alkanes'!I$7:J$40,2,TRUE))),H24))</f>
        <v>1329.620367</v>
      </c>
      <c r="M14" s="24" t="str">
        <f t="array" ref="M14">if(P14 = 1, iferror(index('Kovats n-alkanes'!B$7:B$40,match(I14,'Kovats n-alkanes'!C$7:C$40,1))),iferror(index('Kovats n-alkanes'!D$7:D$40,match(I14,'Kovats n-alkanes'!E$7:E$40,1))))</f>
        <v/>
      </c>
      <c r="N14" s="25" t="str">
        <f t="shared" si="3"/>
        <v/>
      </c>
      <c r="O14" s="50" t="str">
        <f>if(P14=1,iferror(100*(M14+(I14-vlookup(M14,'Kovats n-alkanes'!B$7:C$40,2,TRUE))/(vlookup(N14,'Kovats n-alkanes'!B$7:C$40,2,TRUE)-vlookup(M14,'Kovats n-alkanes'!B$7:C$40,2,TRUE))),I14),iferror(100*(M14+(I14-vlookup(M14,'Kovats n-alkanes'!D$7:E$40,2,TRUE))/(vlookup(N14,'Kovats n-alkanes'!D$7:E$40,2,TRUE)-vlookup(M14,'Kovats n-alkanes'!D$7:E$40,2,TRUE))),I14))</f>
        <v/>
      </c>
      <c r="P14" s="27">
        <v>2.0</v>
      </c>
      <c r="Q14" s="27">
        <v>1.0</v>
      </c>
      <c r="S14" s="83"/>
      <c r="T14" s="84"/>
      <c r="U14" s="84"/>
      <c r="V14" s="83"/>
      <c r="W14" s="84"/>
      <c r="X14" s="84"/>
      <c r="Y14" s="83" t="s">
        <v>87</v>
      </c>
      <c r="Z14" s="84">
        <v>5.20733</v>
      </c>
      <c r="AA14" s="84">
        <v>0.061989</v>
      </c>
      <c r="AE14" s="83"/>
      <c r="AF14" s="84"/>
      <c r="AG14" s="84"/>
      <c r="AH14" s="83"/>
      <c r="AI14" s="84"/>
      <c r="AJ14" s="84"/>
      <c r="AK14" s="83"/>
      <c r="AL14" s="84"/>
      <c r="AM14" s="84"/>
      <c r="AN14" s="83"/>
      <c r="AO14" s="84"/>
      <c r="AP14" s="84"/>
      <c r="AQ14" s="83"/>
      <c r="AR14" s="84"/>
      <c r="AS14" s="84"/>
    </row>
    <row r="15">
      <c r="A15" s="79">
        <f t="shared" si="4"/>
        <v>8</v>
      </c>
      <c r="B15" s="86" t="s">
        <v>30</v>
      </c>
      <c r="C15" s="36"/>
      <c r="H15" s="80">
        <f t="shared" si="1"/>
        <v>5.2747925</v>
      </c>
      <c r="I15" s="81"/>
      <c r="J15" s="17">
        <f t="array" ref="J15">if(Q15 = 1, iferror(index('Kovats n-alkanes'!G$7:G$40,match(H25,'Kovats n-alkanes'!H$7:H$40,1))),iferror(index('Kovats n-alkanes'!I$7:I$40,match(H25,'Kovats n-alkanes'!J$7:J$40,1))))</f>
        <v>14</v>
      </c>
      <c r="K15" s="25">
        <f t="shared" si="2"/>
        <v>15</v>
      </c>
      <c r="L15" s="50">
        <f>if(Q15=1,iferror(100*(J15+(H25-vlookup(J15,'Kovats n-alkanes'!G$7:H$40,2,TRUE))/(vlookup(K15,'Kovats n-alkanes'!G$7:H$40,2,TRUE)-vlookup(J15,'Kovats n-alkanes'!G$7:H$40,2,TRUE))),H25),iferror(100*(J15+(H25-vlookup(J15,'Kovats n-alkanes'!I$7:J$40,2,TRUE))/(vlookup(K15,'Kovats n-alkanes'!I$7:J$40,2,TRUE)-vlookup(J15,'Kovats n-alkanes'!I$7:J$40,2,TRUE))),H25))</f>
        <v>1412.183178</v>
      </c>
      <c r="M15" s="24" t="str">
        <f t="array" ref="M15">if(P15 = 1, iferror(index('Kovats n-alkanes'!B$7:B$40,match(I15,'Kovats n-alkanes'!C$7:C$40,1))),iferror(index('Kovats n-alkanes'!D$7:D$40,match(I15,'Kovats n-alkanes'!E$7:E$40,1))))</f>
        <v/>
      </c>
      <c r="N15" s="25" t="str">
        <f t="shared" si="3"/>
        <v/>
      </c>
      <c r="O15" s="50" t="str">
        <f>if(P15=1,iferror(100*(M15+(I15-vlookup(M15,'Kovats n-alkanes'!B$7:C$40,2,TRUE))/(vlookup(N15,'Kovats n-alkanes'!B$7:C$40,2,TRUE)-vlookup(M15,'Kovats n-alkanes'!B$7:C$40,2,TRUE))),I15),iferror(100*(M15+(I15-vlookup(M15,'Kovats n-alkanes'!D$7:E$40,2,TRUE))/(vlookup(N15,'Kovats n-alkanes'!D$7:E$40,2,TRUE)-vlookup(M15,'Kovats n-alkanes'!D$7:E$40,2,TRUE))),I15))</f>
        <v/>
      </c>
      <c r="P15" s="27">
        <v>2.0</v>
      </c>
      <c r="Q15" s="27">
        <v>1.0</v>
      </c>
      <c r="S15" s="83" t="s">
        <v>85</v>
      </c>
      <c r="T15" s="84">
        <v>5.27417</v>
      </c>
      <c r="U15" s="84">
        <v>0.181198</v>
      </c>
      <c r="V15" s="83" t="s">
        <v>86</v>
      </c>
      <c r="W15" s="84">
        <v>5.27133</v>
      </c>
      <c r="X15" s="84">
        <v>0.124931</v>
      </c>
      <c r="Y15" s="83" t="s">
        <v>87</v>
      </c>
      <c r="Z15" s="84">
        <v>5.27217</v>
      </c>
      <c r="AA15" s="84">
        <v>0.151634</v>
      </c>
      <c r="AB15" s="83" t="s">
        <v>88</v>
      </c>
      <c r="AC15" s="84">
        <v>5.2815</v>
      </c>
      <c r="AD15" s="84">
        <v>0.118256</v>
      </c>
      <c r="AE15" s="83"/>
      <c r="AF15" s="84"/>
      <c r="AG15" s="84"/>
      <c r="AH15" s="83"/>
      <c r="AI15" s="84"/>
      <c r="AJ15" s="84"/>
      <c r="AK15" s="83"/>
      <c r="AL15" s="84"/>
      <c r="AM15" s="84"/>
      <c r="AN15" s="85"/>
      <c r="AO15" s="85"/>
      <c r="AP15" s="85"/>
      <c r="AQ15" s="83"/>
      <c r="AR15" s="84"/>
      <c r="AS15" s="84"/>
    </row>
    <row r="16">
      <c r="A16" s="79">
        <f t="shared" si="4"/>
        <v>9</v>
      </c>
      <c r="B16" s="86" t="s">
        <v>80</v>
      </c>
      <c r="C16" s="36"/>
      <c r="H16" s="80">
        <f t="shared" si="1"/>
        <v>5.3632925</v>
      </c>
      <c r="I16" s="81"/>
      <c r="J16" s="17">
        <f t="array" ref="J16">if(Q16 = 1, iferror(index('Kovats n-alkanes'!G$7:G$40,match(H26,'Kovats n-alkanes'!H$7:H$40,1))),iferror(index('Kovats n-alkanes'!I$7:I$40,match(H26,'Kovats n-alkanes'!J$7:J$40,1))))</f>
        <v>12</v>
      </c>
      <c r="K16" s="25">
        <f t="shared" si="2"/>
        <v>13</v>
      </c>
      <c r="L16" s="50">
        <f>if(Q16=1,iferror(100*(J16+(H26-vlookup(J16,'Kovats n-alkanes'!G$7:H$40,2,TRUE))/(vlookup(K16,'Kovats n-alkanes'!G$7:H$40,2,TRUE)-vlookup(J16,'Kovats n-alkanes'!G$7:H$40,2,TRUE))),H26),iferror(100*(J16+(H26-vlookup(J16,'Kovats n-alkanes'!I$7:J$40,2,TRUE))/(vlookup(K16,'Kovats n-alkanes'!I$7:J$40,2,TRUE)-vlookup(J16,'Kovats n-alkanes'!I$7:J$40,2,TRUE))),H26))</f>
        <v>1275.705511</v>
      </c>
      <c r="M16" s="24"/>
      <c r="N16" s="25"/>
      <c r="O16" s="50"/>
      <c r="P16" s="27"/>
      <c r="Q16" s="27"/>
      <c r="S16" s="83" t="s">
        <v>85</v>
      </c>
      <c r="T16" s="84">
        <v>5.371</v>
      </c>
      <c r="U16" s="84">
        <v>0.185966</v>
      </c>
      <c r="V16" s="83" t="s">
        <v>86</v>
      </c>
      <c r="W16" s="84">
        <v>5.35633</v>
      </c>
      <c r="X16" s="84">
        <v>0.137329</v>
      </c>
      <c r="Y16" s="83" t="s">
        <v>87</v>
      </c>
      <c r="Z16" s="84">
        <v>5.36267</v>
      </c>
      <c r="AA16" s="84">
        <v>0.080109</v>
      </c>
      <c r="AB16" s="83" t="s">
        <v>88</v>
      </c>
      <c r="AC16" s="84">
        <v>5.36317</v>
      </c>
      <c r="AD16" s="84">
        <v>0.031471</v>
      </c>
      <c r="AE16" s="83"/>
      <c r="AF16" s="84"/>
      <c r="AG16" s="84"/>
      <c r="AH16" s="83"/>
      <c r="AI16" s="84"/>
      <c r="AJ16" s="84"/>
      <c r="AK16" s="83"/>
      <c r="AL16" s="84"/>
      <c r="AM16" s="84"/>
      <c r="AN16" s="85"/>
      <c r="AO16" s="85"/>
      <c r="AP16" s="85"/>
      <c r="AQ16" s="83"/>
      <c r="AR16" s="84"/>
      <c r="AS16" s="84"/>
    </row>
    <row r="17">
      <c r="A17" s="79">
        <f t="shared" si="4"/>
        <v>10</v>
      </c>
      <c r="B17" s="86" t="s">
        <v>32</v>
      </c>
      <c r="C17" s="36"/>
      <c r="H17" s="80">
        <f t="shared" si="1"/>
        <v>5.3865425</v>
      </c>
      <c r="I17" s="81"/>
      <c r="J17" s="17">
        <f t="array" ref="J17">if(Q17 = 1, iferror(index('Kovats n-alkanes'!G$7:G$40,match(H27,'Kovats n-alkanes'!H$7:H$40,1))),iferror(index('Kovats n-alkanes'!I$7:I$40,match(H27,'Kovats n-alkanes'!J$7:J$40,1))))</f>
        <v>14</v>
      </c>
      <c r="K17" s="25">
        <f t="shared" si="2"/>
        <v>15</v>
      </c>
      <c r="L17" s="50">
        <f>if(Q17=1,iferror(100*(J17+(H27-vlookup(J17,'Kovats n-alkanes'!G$7:H$40,2,TRUE))/(vlookup(K17,'Kovats n-alkanes'!G$7:H$40,2,TRUE)-vlookup(J17,'Kovats n-alkanes'!G$7:H$40,2,TRUE))),H27),iferror(100*(J17+(H27-vlookup(J17,'Kovats n-alkanes'!I$7:J$40,2,TRUE))/(vlookup(K17,'Kovats n-alkanes'!I$7:J$40,2,TRUE)-vlookup(J17,'Kovats n-alkanes'!I$7:J$40,2,TRUE))),H27))</f>
        <v>1483.516877</v>
      </c>
      <c r="M17" s="24" t="str">
        <f t="array" ref="M17">if(P17 = 1, iferror(index('Kovats n-alkanes'!B$7:B$40,match(I17,'Kovats n-alkanes'!C$7:C$40,1))),iferror(index('Kovats n-alkanes'!D$7:D$40,match(I17,'Kovats n-alkanes'!E$7:E$40,1))))</f>
        <v/>
      </c>
      <c r="N17" s="25" t="str">
        <f t="shared" ref="N17:N183" si="5">if(M17="","",M17+1)</f>
        <v/>
      </c>
      <c r="O17" s="50" t="str">
        <f>if(P17=1,iferror(100*(M17+(I17-vlookup(M17,'Kovats n-alkanes'!B$7:C$40,2,TRUE))/(vlookup(N17,'Kovats n-alkanes'!B$7:C$40,2,TRUE)-vlookup(M17,'Kovats n-alkanes'!B$7:C$40,2,TRUE))),I17),iferror(100*(M17+(I17-vlookup(M17,'Kovats n-alkanes'!D$7:E$40,2,TRUE))/(vlookup(N17,'Kovats n-alkanes'!D$7:E$40,2,TRUE)-vlookup(M17,'Kovats n-alkanes'!D$7:E$40,2,TRUE))),I17))</f>
        <v/>
      </c>
      <c r="P17" s="27">
        <v>2.0</v>
      </c>
      <c r="Q17" s="27">
        <v>1.0</v>
      </c>
      <c r="S17" s="83" t="s">
        <v>85</v>
      </c>
      <c r="T17" s="84">
        <v>5.39483</v>
      </c>
      <c r="U17" s="84">
        <v>0.253677</v>
      </c>
      <c r="V17" s="83" t="s">
        <v>86</v>
      </c>
      <c r="W17" s="84">
        <v>5.37317</v>
      </c>
      <c r="X17" s="84">
        <v>0.103951</v>
      </c>
      <c r="Y17" s="83" t="s">
        <v>87</v>
      </c>
      <c r="Z17" s="84">
        <v>5.38867</v>
      </c>
      <c r="AA17" s="84">
        <v>0.091553</v>
      </c>
      <c r="AB17" s="83" t="s">
        <v>88</v>
      </c>
      <c r="AC17" s="84">
        <v>5.3895</v>
      </c>
      <c r="AD17" s="84">
        <v>0.053406</v>
      </c>
      <c r="AE17" s="83"/>
      <c r="AF17" s="84"/>
      <c r="AG17" s="84"/>
      <c r="AH17" s="83"/>
      <c r="AI17" s="84"/>
      <c r="AJ17" s="84"/>
      <c r="AK17" s="83"/>
      <c r="AL17" s="84"/>
      <c r="AM17" s="84"/>
      <c r="AN17" s="83"/>
      <c r="AO17" s="84"/>
      <c r="AP17" s="84"/>
      <c r="AQ17" s="83"/>
      <c r="AR17" s="84"/>
      <c r="AS17" s="84"/>
    </row>
    <row r="18">
      <c r="A18" s="79">
        <f t="shared" si="4"/>
        <v>11</v>
      </c>
      <c r="B18" s="86" t="s">
        <v>81</v>
      </c>
      <c r="C18" s="36"/>
      <c r="D18" s="86"/>
      <c r="F18" s="88"/>
      <c r="G18" s="79"/>
      <c r="H18" s="80">
        <f t="shared" si="1"/>
        <v>5.5163325</v>
      </c>
      <c r="I18" s="81"/>
      <c r="J18" s="17">
        <f t="array" ref="J18">if(Q18 = 1, iferror(index('Kovats n-alkanes'!G$7:G$40,match(H28,'Kovats n-alkanes'!H$7:H$40,1))),iferror(index('Kovats n-alkanes'!I$7:I$40,match(H28,'Kovats n-alkanes'!J$7:J$40,1))))</f>
        <v>15</v>
      </c>
      <c r="K18" s="25">
        <f t="shared" si="2"/>
        <v>16</v>
      </c>
      <c r="L18" s="50">
        <f>if(Q18=1,iferror(100*(J18+(H28-vlookup(J18,'Kovats n-alkanes'!G$7:H$40,2,TRUE))/(vlookup(K18,'Kovats n-alkanes'!G$7:H$40,2,TRUE)-vlookup(J18,'Kovats n-alkanes'!G$7:H$40,2,TRUE))),H28),iferror(100*(J18+(H28-vlookup(J18,'Kovats n-alkanes'!I$7:J$40,2,TRUE))/(vlookup(K18,'Kovats n-alkanes'!I$7:J$40,2,TRUE)-vlookup(J18,'Kovats n-alkanes'!I$7:J$40,2,TRUE))),H28))</f>
        <v>1551.650637</v>
      </c>
      <c r="M18" s="24" t="str">
        <f t="array" ref="M18">if(P18 = 1, iferror(index('Kovats n-alkanes'!B$7:B$40,match(I18,'Kovats n-alkanes'!C$7:C$40,1))),iferror(index('Kovats n-alkanes'!D$7:D$40,match(I18,'Kovats n-alkanes'!E$7:E$40,1))))</f>
        <v/>
      </c>
      <c r="N18" s="25" t="str">
        <f t="shared" si="5"/>
        <v/>
      </c>
      <c r="O18" s="50" t="str">
        <f>if(P18=1,iferror(100*(M18+(I18-vlookup(M18,'Kovats n-alkanes'!B$7:C$40,2,TRUE))/(vlookup(N18,'Kovats n-alkanes'!B$7:C$40,2,TRUE)-vlookup(M18,'Kovats n-alkanes'!B$7:C$40,2,TRUE))),I18),iferror(100*(M18+(I18-vlookup(M18,'Kovats n-alkanes'!D$7:E$40,2,TRUE))/(vlookup(N18,'Kovats n-alkanes'!D$7:E$40,2,TRUE)-vlookup(M18,'Kovats n-alkanes'!D$7:E$40,2,TRUE))),I18))</f>
        <v/>
      </c>
      <c r="P18" s="27">
        <v>2.0</v>
      </c>
      <c r="Q18" s="27">
        <v>1.0</v>
      </c>
      <c r="S18" s="83" t="s">
        <v>85</v>
      </c>
      <c r="T18" s="84">
        <v>5.52433</v>
      </c>
      <c r="U18" s="84">
        <v>0.134468</v>
      </c>
      <c r="V18" s="83" t="s">
        <v>86</v>
      </c>
      <c r="W18" s="84">
        <v>5.4995</v>
      </c>
      <c r="X18" s="84">
        <v>0.141144</v>
      </c>
      <c r="Y18" s="83" t="s">
        <v>87</v>
      </c>
      <c r="Z18" s="84">
        <v>5.51817</v>
      </c>
      <c r="AA18" s="84">
        <v>0.085831</v>
      </c>
      <c r="AB18" s="83" t="s">
        <v>88</v>
      </c>
      <c r="AC18" s="84">
        <v>5.52333</v>
      </c>
      <c r="AD18" s="84">
        <v>0.066757</v>
      </c>
      <c r="AE18" s="85"/>
      <c r="AF18" s="85"/>
      <c r="AG18" s="85"/>
      <c r="AH18" s="85"/>
      <c r="AI18" s="85"/>
      <c r="AJ18" s="85"/>
      <c r="AK18" s="85"/>
      <c r="AL18" s="85"/>
      <c r="AM18" s="85"/>
      <c r="AN18" s="83"/>
      <c r="AO18" s="84"/>
      <c r="AP18" s="84"/>
      <c r="AQ18" s="83"/>
      <c r="AR18" s="84"/>
      <c r="AS18" s="84"/>
    </row>
    <row r="19">
      <c r="A19" s="79">
        <f t="shared" si="4"/>
        <v>12</v>
      </c>
      <c r="B19" s="92" t="s">
        <v>35</v>
      </c>
      <c r="C19" s="36"/>
      <c r="F19" s="88"/>
      <c r="G19" s="79"/>
      <c r="H19" s="89">
        <f t="shared" si="1"/>
        <v>6.271835</v>
      </c>
      <c r="I19" s="81"/>
      <c r="J19" s="17">
        <f t="array" ref="J19">if(Q19 = 1, iferror(index('Kovats n-alkanes'!G$7:G$40,match(H29,'Kovats n-alkanes'!H$7:H$40,1))),iferror(index('Kovats n-alkanes'!I$7:I$40,match(H29,'Kovats n-alkanes'!J$7:J$40,1))))</f>
        <v>13</v>
      </c>
      <c r="K19" s="25">
        <f t="shared" si="2"/>
        <v>14</v>
      </c>
      <c r="L19" s="50">
        <f>if(Q19=1,iferror(100*(J19+(H29-vlookup(J19,'Kovats n-alkanes'!G$7:H$40,2,TRUE))/(vlookup(K19,'Kovats n-alkanes'!G$7:H$40,2,TRUE)-vlookup(J19,'Kovats n-alkanes'!G$7:H$40,2,TRUE))),H29),iferror(100*(J19+(H29-vlookup(J19,'Kovats n-alkanes'!I$7:J$40,2,TRUE))/(vlookup(K19,'Kovats n-alkanes'!I$7:J$40,2,TRUE)-vlookup(J19,'Kovats n-alkanes'!I$7:J$40,2,TRUE))),H29))</f>
        <v>1359.921045</v>
      </c>
      <c r="M19" s="24" t="str">
        <f t="array" ref="M19">if(P19 = 1, iferror(index('Kovats n-alkanes'!B$7:B$40,match(I19,'Kovats n-alkanes'!C$7:C$40,1))),iferror(index('Kovats n-alkanes'!D$7:D$40,match(I19,'Kovats n-alkanes'!E$7:E$40,1))))</f>
        <v/>
      </c>
      <c r="N19" s="25" t="str">
        <f t="shared" si="5"/>
        <v/>
      </c>
      <c r="O19" s="50" t="str">
        <f>if(P19=1,iferror(100*(M19+(I19-vlookup(M19,'Kovats n-alkanes'!B$7:C$40,2,TRUE))/(vlookup(N19,'Kovats n-alkanes'!B$7:C$40,2,TRUE)-vlookup(M19,'Kovats n-alkanes'!B$7:C$40,2,TRUE))),I19),iferror(100*(M19+(I19-vlookup(M19,'Kovats n-alkanes'!D$7:E$40,2,TRUE))/(vlookup(N19,'Kovats n-alkanes'!D$7:E$40,2,TRUE)-vlookup(M19,'Kovats n-alkanes'!D$7:E$40,2,TRUE))),I19))</f>
        <v/>
      </c>
      <c r="P19" s="27"/>
      <c r="Q19" s="27"/>
      <c r="S19" s="83" t="s">
        <v>85</v>
      </c>
      <c r="T19" s="84">
        <v>6.284</v>
      </c>
      <c r="U19" s="84">
        <v>0.126839</v>
      </c>
      <c r="Y19" s="83" t="s">
        <v>87</v>
      </c>
      <c r="Z19" s="84">
        <v>6.25967</v>
      </c>
      <c r="AA19" s="84">
        <v>0.041008</v>
      </c>
      <c r="AE19" s="83"/>
      <c r="AF19" s="84"/>
      <c r="AG19" s="84"/>
      <c r="AH19" s="83"/>
      <c r="AI19" s="84"/>
      <c r="AJ19" s="84"/>
      <c r="AK19" s="83"/>
      <c r="AL19" s="84"/>
      <c r="AM19" s="84"/>
      <c r="AN19" s="83"/>
      <c r="AO19" s="84"/>
      <c r="AP19" s="84"/>
      <c r="AQ19" s="83"/>
      <c r="AR19" s="84"/>
      <c r="AS19" s="84"/>
    </row>
    <row r="20">
      <c r="A20" s="79">
        <f t="shared" si="4"/>
        <v>13</v>
      </c>
      <c r="B20" s="87" t="s">
        <v>89</v>
      </c>
      <c r="C20" s="36"/>
      <c r="D20" s="86"/>
      <c r="F20" s="88"/>
      <c r="G20" s="79"/>
      <c r="H20" s="89">
        <f t="shared" si="1"/>
        <v>6.28783</v>
      </c>
      <c r="I20" s="81"/>
      <c r="J20" s="17">
        <f t="array" ref="J20">if(Q20 = 1, iferror(index('Kovats n-alkanes'!G$7:G$40,match(H30,'Kovats n-alkanes'!H$7:H$40,1))),iferror(index('Kovats n-alkanes'!I$7:I$40,match(H30,'Kovats n-alkanes'!J$7:J$40,1))))</f>
        <v>13</v>
      </c>
      <c r="K20" s="25">
        <f t="shared" si="2"/>
        <v>14</v>
      </c>
      <c r="L20" s="50">
        <f>if(Q20=1,iferror(100*(J20+(H30-vlookup(J20,'Kovats n-alkanes'!G$7:H$40,2,TRUE))/(vlookup(K20,'Kovats n-alkanes'!G$7:H$40,2,TRUE)-vlookup(J20,'Kovats n-alkanes'!G$7:H$40,2,TRUE))),H30),iferror(100*(J20+(H30-vlookup(J20,'Kovats n-alkanes'!I$7:J$40,2,TRUE))/(vlookup(K20,'Kovats n-alkanes'!I$7:J$40,2,TRUE)-vlookup(J20,'Kovats n-alkanes'!I$7:J$40,2,TRUE))),H30))</f>
        <v>1392.911871</v>
      </c>
      <c r="M20" s="24" t="str">
        <f t="array" ref="M20">if(P20 = 1, iferror(index('Kovats n-alkanes'!B$7:B$40,match(I20,'Kovats n-alkanes'!C$7:C$40,1))),iferror(index('Kovats n-alkanes'!D$7:D$40,match(I20,'Kovats n-alkanes'!E$7:E$40,1))))</f>
        <v/>
      </c>
      <c r="N20" s="25" t="str">
        <f t="shared" si="5"/>
        <v/>
      </c>
      <c r="O20" s="25" t="str">
        <f>iferror(100*(M20+(I20-vlookup(M20,'Kovats n-alkanes'!B$7:C$31,2,TRUE))/(vlookup(N20,'Kovats n-alkanes'!B$7:C$31,2,TRUE)-vlookup(M20,'Kovats n-alkanes'!B$7:C$31,2,TRUE))),"")</f>
        <v/>
      </c>
      <c r="P20" s="90"/>
      <c r="Q20" s="90"/>
      <c r="S20" s="83"/>
      <c r="T20" s="84"/>
      <c r="U20" s="84"/>
      <c r="Y20" s="83" t="s">
        <v>87</v>
      </c>
      <c r="Z20" s="84">
        <v>6.28783</v>
      </c>
      <c r="AA20" s="84">
        <v>0.048637</v>
      </c>
      <c r="AE20" s="85"/>
      <c r="AF20" s="85"/>
      <c r="AG20" s="85"/>
      <c r="AH20" s="83"/>
      <c r="AI20" s="84"/>
      <c r="AJ20" s="84"/>
      <c r="AK20" s="83"/>
      <c r="AL20" s="84"/>
      <c r="AM20" s="84"/>
      <c r="AN20" s="85"/>
      <c r="AO20" s="85"/>
      <c r="AP20" s="85"/>
      <c r="AQ20" s="85"/>
      <c r="AR20" s="85"/>
      <c r="AS20" s="85"/>
    </row>
    <row r="21">
      <c r="A21" s="79">
        <f t="shared" si="4"/>
        <v>14</v>
      </c>
      <c r="B21" s="87"/>
      <c r="C21" s="36"/>
      <c r="D21" s="92"/>
      <c r="H21" s="89">
        <f t="shared" si="1"/>
        <v>6.474166667</v>
      </c>
      <c r="I21" s="81"/>
      <c r="J21" s="17">
        <f t="array" ref="J21">if(Q21 = 1, iferror(index('Kovats n-alkanes'!G$7:G$40,match(H31,'Kovats n-alkanes'!H$7:H$40,1))),iferror(index('Kovats n-alkanes'!I$7:I$40,match(H31,'Kovats n-alkanes'!J$7:J$40,1))))</f>
        <v>13</v>
      </c>
      <c r="K21" s="25">
        <f t="shared" si="2"/>
        <v>14</v>
      </c>
      <c r="L21" s="50">
        <f>if(Q21=1,iferror(100*(J21+(H31-vlookup(J21,'Kovats n-alkanes'!G$7:H$40,2,TRUE))/(vlookup(K21,'Kovats n-alkanes'!G$7:H$40,2,TRUE)-vlookup(J21,'Kovats n-alkanes'!G$7:H$40,2,TRUE))),H31),iferror(100*(J21+(H31-vlookup(J21,'Kovats n-alkanes'!I$7:J$40,2,TRUE))/(vlookup(K21,'Kovats n-alkanes'!I$7:J$40,2,TRUE)-vlookup(J21,'Kovats n-alkanes'!I$7:J$40,2,TRUE))),H31))</f>
        <v>1395.44491</v>
      </c>
      <c r="M21" s="25" t="str">
        <f t="array" ref="M21">iferror(index('Kovats n-alkanes'!B$7:B$31,match(I21,'Kovats n-alkanes'!C$7:C$31,1)),"")</f>
        <v/>
      </c>
      <c r="N21" s="25" t="str">
        <f t="shared" si="5"/>
        <v/>
      </c>
      <c r="O21" s="25" t="str">
        <f>iferror(100*(M21+(I21-vlookup(M21,'Kovats n-alkanes'!B$7:C$31,2,TRUE))/(vlookup(N21,'Kovats n-alkanes'!B$7:C$31,2,TRUE)-vlookup(M21,'Kovats n-alkanes'!B$7:C$31,2,TRUE))),"")</f>
        <v/>
      </c>
      <c r="P21" s="90"/>
      <c r="Q21" s="90"/>
      <c r="S21" s="83" t="s">
        <v>85</v>
      </c>
      <c r="T21" s="84">
        <v>6.46317</v>
      </c>
      <c r="U21" s="84">
        <v>0.146866</v>
      </c>
      <c r="Y21" s="83" t="s">
        <v>87</v>
      </c>
      <c r="Z21" s="84">
        <v>6.46933</v>
      </c>
      <c r="AA21" s="84">
        <v>0.029564</v>
      </c>
      <c r="AB21" s="83" t="s">
        <v>88</v>
      </c>
      <c r="AC21" s="84">
        <v>6.49</v>
      </c>
      <c r="AD21" s="84">
        <v>0.021935</v>
      </c>
      <c r="AE21" s="83"/>
      <c r="AF21" s="84"/>
      <c r="AG21" s="84"/>
      <c r="AH21" s="83"/>
      <c r="AI21" s="84"/>
      <c r="AJ21" s="84"/>
      <c r="AK21" s="85"/>
      <c r="AL21" s="85"/>
      <c r="AM21" s="85"/>
      <c r="AN21" s="85"/>
      <c r="AO21" s="85"/>
      <c r="AP21" s="85"/>
      <c r="AQ21" s="85"/>
      <c r="AR21" s="85"/>
      <c r="AS21" s="85"/>
    </row>
    <row r="22">
      <c r="A22" s="79">
        <f t="shared" si="4"/>
        <v>15</v>
      </c>
      <c r="B22" s="86" t="s">
        <v>36</v>
      </c>
      <c r="C22" s="36"/>
      <c r="D22" s="3"/>
      <c r="H22" s="89">
        <f t="shared" si="1"/>
        <v>6.587375</v>
      </c>
      <c r="I22" s="81"/>
      <c r="J22" s="17">
        <f t="array" ref="J22">if(Q22 = 1, iferror(index('Kovats n-alkanes'!G$7:G$40,match(H32,'Kovats n-alkanes'!H$7:H$40,1))),iferror(index('Kovats n-alkanes'!I$7:I$40,match(H32,'Kovats n-alkanes'!J$7:J$40,1))))</f>
        <v>14</v>
      </c>
      <c r="K22" s="25">
        <f t="shared" si="2"/>
        <v>15</v>
      </c>
      <c r="L22" s="50">
        <f>if(Q22=1,iferror(100*(J22+(H32-vlookup(J22,'Kovats n-alkanes'!G$7:H$40,2,TRUE))/(vlookup(K22,'Kovats n-alkanes'!G$7:H$40,2,TRUE)-vlookup(J22,'Kovats n-alkanes'!G$7:H$40,2,TRUE))),H32),iferror(100*(J22+(H32-vlookup(J22,'Kovats n-alkanes'!I$7:J$40,2,TRUE))/(vlookup(K22,'Kovats n-alkanes'!I$7:J$40,2,TRUE)-vlookup(J22,'Kovats n-alkanes'!I$7:J$40,2,TRUE))),H32))</f>
        <v>1441.500344</v>
      </c>
      <c r="M22" s="25" t="str">
        <f t="array" ref="M22">iferror(index('Kovats n-alkanes'!B$7:B$31,match(I22,'Kovats n-alkanes'!C$7:C$31,1)),"")</f>
        <v/>
      </c>
      <c r="N22" s="25" t="str">
        <f t="shared" si="5"/>
        <v/>
      </c>
      <c r="O22" s="25" t="str">
        <f>iferror(100*(M22+(I22-vlookup(M22,'Kovats n-alkanes'!B$7:C$31,2,TRUE))/(vlookup(N22,'Kovats n-alkanes'!B$7:C$31,2,TRUE)-vlookup(M22,'Kovats n-alkanes'!B$7:C$31,2,TRUE))),"")</f>
        <v/>
      </c>
      <c r="P22" s="90"/>
      <c r="Q22" s="90"/>
      <c r="S22" s="83" t="s">
        <v>85</v>
      </c>
      <c r="T22" s="84">
        <v>6.5755</v>
      </c>
      <c r="U22" s="84">
        <v>0.255585</v>
      </c>
      <c r="V22" s="83" t="s">
        <v>86</v>
      </c>
      <c r="W22" s="36">
        <v>6.58583</v>
      </c>
      <c r="X22" s="36">
        <v>0.11158</v>
      </c>
      <c r="Y22" s="83" t="s">
        <v>87</v>
      </c>
      <c r="Z22" s="84">
        <v>6.59417</v>
      </c>
      <c r="AA22" s="84">
        <v>0.054359</v>
      </c>
      <c r="AB22" s="83" t="s">
        <v>88</v>
      </c>
      <c r="AC22" s="84">
        <v>6.594</v>
      </c>
      <c r="AD22" s="84">
        <v>0.032425</v>
      </c>
      <c r="AE22" s="83"/>
      <c r="AF22" s="84"/>
      <c r="AG22" s="84"/>
      <c r="AH22" s="83"/>
      <c r="AI22" s="84"/>
      <c r="AJ22" s="84"/>
      <c r="AK22" s="85"/>
      <c r="AL22" s="85"/>
      <c r="AM22" s="85"/>
      <c r="AN22" s="85"/>
      <c r="AO22" s="85"/>
      <c r="AP22" s="85"/>
      <c r="AQ22" s="85"/>
      <c r="AR22" s="85"/>
      <c r="AS22" s="85"/>
    </row>
    <row r="23">
      <c r="A23" s="79">
        <f t="shared" si="4"/>
        <v>16</v>
      </c>
      <c r="B23" s="18" t="s">
        <v>38</v>
      </c>
      <c r="C23" s="36"/>
      <c r="H23" s="89">
        <f t="shared" si="1"/>
        <v>6.715946667</v>
      </c>
      <c r="I23" s="81"/>
      <c r="J23" s="17">
        <f t="array" ref="J23">if(Q23 = 1, iferror(index('Kovats n-alkanes'!G$7:G$40,match(H33,'Kovats n-alkanes'!H$7:H$40,1))),iferror(index('Kovats n-alkanes'!I$7:I$40,match(H33,'Kovats n-alkanes'!J$7:J$40,1))))</f>
        <v>17</v>
      </c>
      <c r="K23" s="25">
        <f t="shared" si="2"/>
        <v>18</v>
      </c>
      <c r="L23" s="50">
        <f>if(Q23=1,iferror(100*(J23+(H33-vlookup(J23,'Kovats n-alkanes'!G$7:H$40,2,TRUE))/(vlookup(K23,'Kovats n-alkanes'!G$7:H$40,2,TRUE)-vlookup(J23,'Kovats n-alkanes'!G$7:H$40,2,TRUE))),H33),iferror(100*(J23+(H33-vlookup(J23,'Kovats n-alkanes'!I$7:J$40,2,TRUE))/(vlookup(K23,'Kovats n-alkanes'!I$7:J$40,2,TRUE)-vlookup(J23,'Kovats n-alkanes'!I$7:J$40,2,TRUE))),H33))</f>
        <v>1792.88833</v>
      </c>
      <c r="M23" s="25" t="str">
        <f t="array" ref="M23">iferror(index('Kovats n-alkanes'!B$7:B$31,match(I23,'Kovats n-alkanes'!C$7:C$31,1)),"")</f>
        <v/>
      </c>
      <c r="N23" s="25" t="str">
        <f t="shared" si="5"/>
        <v/>
      </c>
      <c r="O23" s="25" t="str">
        <f>iferror(100*(M23+(I23-vlookup(M23,'Kovats n-alkanes'!B$7:C$31,2,TRUE))/(vlookup(N23,'Kovats n-alkanes'!B$7:C$31,2,TRUE)-vlookup(M23,'Kovats n-alkanes'!B$7:C$31,2,TRUE))),"")</f>
        <v/>
      </c>
      <c r="P23" s="90"/>
      <c r="Q23" s="90"/>
      <c r="S23" s="83" t="s">
        <v>85</v>
      </c>
      <c r="T23" s="36">
        <v>6.7115</v>
      </c>
      <c r="U23" s="36">
        <v>0.171661</v>
      </c>
      <c r="Y23" s="83" t="s">
        <v>87</v>
      </c>
      <c r="Z23" s="84">
        <v>6.71717</v>
      </c>
      <c r="AA23" s="84">
        <v>0.055313</v>
      </c>
      <c r="AB23" s="83" t="s">
        <v>88</v>
      </c>
      <c r="AC23" s="84">
        <v>6.71917</v>
      </c>
      <c r="AD23" s="84">
        <v>0.083923</v>
      </c>
      <c r="AE23" s="85"/>
      <c r="AF23" s="85"/>
      <c r="AG23" s="85"/>
      <c r="AH23" s="83"/>
      <c r="AI23" s="84"/>
      <c r="AJ23" s="84"/>
      <c r="AK23" s="85"/>
      <c r="AL23" s="85"/>
      <c r="AM23" s="85"/>
      <c r="AN23" s="85"/>
      <c r="AO23" s="85"/>
      <c r="AP23" s="85"/>
      <c r="AQ23" s="85"/>
      <c r="AR23" s="85"/>
      <c r="AS23" s="85"/>
    </row>
    <row r="24">
      <c r="A24" s="79">
        <f t="shared" si="4"/>
        <v>17</v>
      </c>
      <c r="B24" s="44" t="s">
        <v>40</v>
      </c>
      <c r="C24" s="36"/>
      <c r="F24" s="91"/>
      <c r="G24" s="79"/>
      <c r="H24" s="80">
        <f t="shared" si="1"/>
        <v>6.9267525</v>
      </c>
      <c r="I24" s="81"/>
      <c r="J24" s="17" t="str">
        <f t="array" ref="J24">if(Q24 = 1, iferror(index('Kovats n-alkanes'!G$7:G$40,match(H34,'Kovats n-alkanes'!H$7:H$40,1))),iferror(index('Kovats n-alkanes'!I$7:I$40,match(H34,'Kovats n-alkanes'!J$7:J$40,1))))</f>
        <v/>
      </c>
      <c r="K24" s="25" t="str">
        <f t="shared" si="2"/>
        <v/>
      </c>
      <c r="L24" s="50" t="str">
        <f>if(Q24=1,iferror(100*(J24+(H34-vlookup(J24,'Kovats n-alkanes'!G$7:H$40,2,TRUE))/(vlookup(K24,'Kovats n-alkanes'!G$7:H$40,2,TRUE)-vlookup(J24,'Kovats n-alkanes'!G$7:H$40,2,TRUE))),H34),iferror(100*(J24+(H34-vlookup(J24,'Kovats n-alkanes'!I$7:J$40,2,TRUE))/(vlookup(K24,'Kovats n-alkanes'!I$7:J$40,2,TRUE)-vlookup(J24,'Kovats n-alkanes'!I$7:J$40,2,TRUE))),H34))</f>
        <v>#DIV/0!</v>
      </c>
      <c r="M24" s="25" t="str">
        <f t="array" ref="M24">iferror(index('Kovats n-alkanes'!B$7:B$31,match(I24,'Kovats n-alkanes'!C$7:C$31,1)),"")</f>
        <v/>
      </c>
      <c r="N24" s="25" t="str">
        <f t="shared" si="5"/>
        <v/>
      </c>
      <c r="O24" s="25" t="str">
        <f>iferror(100*(M24+(I24-vlookup(M24,'Kovats n-alkanes'!B$7:C$31,2,TRUE))/(vlookup(N24,'Kovats n-alkanes'!B$7:C$31,2,TRUE)-vlookup(M24,'Kovats n-alkanes'!B$7:C$31,2,TRUE))),"")</f>
        <v/>
      </c>
      <c r="P24" s="90"/>
      <c r="Q24" s="90"/>
      <c r="S24" s="83" t="s">
        <v>85</v>
      </c>
      <c r="T24" s="84">
        <v>6.91867</v>
      </c>
      <c r="U24" s="84">
        <v>0.733376</v>
      </c>
      <c r="V24" s="83" t="s">
        <v>86</v>
      </c>
      <c r="W24" s="84">
        <v>6.918</v>
      </c>
      <c r="X24" s="84">
        <v>0.188828</v>
      </c>
      <c r="Y24" s="83" t="s">
        <v>87</v>
      </c>
      <c r="Z24" s="84">
        <v>6.93317</v>
      </c>
      <c r="AA24" s="84">
        <v>0.208855</v>
      </c>
      <c r="AB24" s="83" t="s">
        <v>88</v>
      </c>
      <c r="AC24" s="84">
        <v>6.93717</v>
      </c>
      <c r="AD24" s="84">
        <v>0.282288</v>
      </c>
      <c r="AE24" s="83"/>
      <c r="AF24" s="84"/>
      <c r="AG24" s="84"/>
      <c r="AH24" s="83"/>
      <c r="AI24" s="84"/>
      <c r="AJ24" s="84"/>
      <c r="AK24" s="85"/>
      <c r="AL24" s="85"/>
      <c r="AM24" s="85"/>
      <c r="AN24" s="83"/>
      <c r="AO24" s="84"/>
      <c r="AP24" s="84"/>
      <c r="AQ24" s="83"/>
      <c r="AR24" s="84"/>
      <c r="AS24" s="84"/>
    </row>
    <row r="25">
      <c r="A25" s="79">
        <f t="shared" si="4"/>
        <v>18</v>
      </c>
      <c r="B25" s="87" t="s">
        <v>89</v>
      </c>
      <c r="C25" s="36"/>
      <c r="F25" s="88"/>
      <c r="G25" s="79"/>
      <c r="H25" s="89">
        <f t="shared" si="1"/>
        <v>8.00067</v>
      </c>
      <c r="I25" s="81"/>
      <c r="J25" s="17" t="str">
        <f t="array" ref="J25">if(Q25 = 1, iferror(index('Kovats n-alkanes'!G$7:G$40,match(H35,'Kovats n-alkanes'!H$7:H$40,1))),iferror(index('Kovats n-alkanes'!I$7:I$40,match(H35,'Kovats n-alkanes'!J$7:J$40,1))))</f>
        <v/>
      </c>
      <c r="K25" s="25" t="str">
        <f t="shared" si="2"/>
        <v/>
      </c>
      <c r="L25" s="50" t="str">
        <f>if(Q25=1,iferror(100*(J25+(H35-vlookup(J25,'Kovats n-alkanes'!G$7:H$40,2,TRUE))/(vlookup(K25,'Kovats n-alkanes'!G$7:H$40,2,TRUE)-vlookup(J25,'Kovats n-alkanes'!G$7:H$40,2,TRUE))),H35),iferror(100*(J25+(H35-vlookup(J25,'Kovats n-alkanes'!I$7:J$40,2,TRUE))/(vlookup(K25,'Kovats n-alkanes'!I$7:J$40,2,TRUE)-vlookup(J25,'Kovats n-alkanes'!I$7:J$40,2,TRUE))),H35))</f>
        <v>#DIV/0!</v>
      </c>
      <c r="M25" s="25" t="str">
        <f t="array" ref="M25">iferror(index('Kovats n-alkanes'!B$7:B$31,match(I25,'Kovats n-alkanes'!C$7:C$31,1)),"")</f>
        <v/>
      </c>
      <c r="N25" s="25" t="str">
        <f t="shared" si="5"/>
        <v/>
      </c>
      <c r="O25" s="25" t="str">
        <f>iferror(100*(M25+(I25-vlookup(M25,'Kovats n-alkanes'!B$7:C$31,2,TRUE))/(vlookup(N25,'Kovats n-alkanes'!B$7:C$31,2,TRUE)-vlookup(M25,'Kovats n-alkanes'!B$7:C$31,2,TRUE))),"")</f>
        <v/>
      </c>
      <c r="P25" s="90"/>
      <c r="Q25" s="90"/>
      <c r="S25" s="83"/>
      <c r="T25" s="84"/>
      <c r="U25" s="84"/>
      <c r="Y25" s="83"/>
      <c r="Z25" s="84"/>
      <c r="AA25" s="84"/>
      <c r="AB25" s="83" t="s">
        <v>88</v>
      </c>
      <c r="AC25" s="84">
        <v>8.00067</v>
      </c>
      <c r="AD25" s="84">
        <v>0.087738</v>
      </c>
      <c r="AE25" s="83"/>
      <c r="AF25" s="84"/>
      <c r="AG25" s="84"/>
      <c r="AH25" s="83"/>
      <c r="AI25" s="84"/>
      <c r="AJ25" s="84"/>
      <c r="AK25" s="83"/>
      <c r="AL25" s="84"/>
      <c r="AM25" s="84"/>
      <c r="AN25" s="83"/>
      <c r="AO25" s="84"/>
      <c r="AP25" s="84"/>
      <c r="AQ25" s="83"/>
      <c r="AR25" s="84"/>
      <c r="AS25" s="84"/>
    </row>
    <row r="26">
      <c r="A26" s="79">
        <f t="shared" si="4"/>
        <v>19</v>
      </c>
      <c r="B26" s="87" t="s">
        <v>89</v>
      </c>
      <c r="C26" s="36"/>
      <c r="H26" s="89">
        <f t="shared" si="1"/>
        <v>8.59233</v>
      </c>
      <c r="I26" s="81"/>
      <c r="J26" s="17" t="str">
        <f t="array" ref="J26">if(Q26 = 1, iferror(index('Kovats n-alkanes'!G$7:G$40,match(H36,'Kovats n-alkanes'!H$7:H$40,1))),iferror(index('Kovats n-alkanes'!I$7:I$40,match(H36,'Kovats n-alkanes'!J$7:J$40,1))))</f>
        <v/>
      </c>
      <c r="K26" s="25" t="str">
        <f t="shared" si="2"/>
        <v/>
      </c>
      <c r="L26" s="50" t="str">
        <f>if(Q26=1,iferror(100*(J26+(H36-vlookup(J26,'Kovats n-alkanes'!G$7:H$40,2,TRUE))/(vlookup(K26,'Kovats n-alkanes'!G$7:H$40,2,TRUE)-vlookup(J26,'Kovats n-alkanes'!G$7:H$40,2,TRUE))),H36),iferror(100*(J26+(H36-vlookup(J26,'Kovats n-alkanes'!I$7:J$40,2,TRUE))/(vlookup(K26,'Kovats n-alkanes'!I$7:J$40,2,TRUE)-vlookup(J26,'Kovats n-alkanes'!I$7:J$40,2,TRUE))),H36))</f>
        <v/>
      </c>
      <c r="M26" s="25" t="str">
        <f t="array" ref="M26">iferror(index('Kovats n-alkanes'!B$7:B$31,match(I26,'Kovats n-alkanes'!C$7:C$31,1)),"")</f>
        <v/>
      </c>
      <c r="N26" s="25" t="str">
        <f t="shared" si="5"/>
        <v/>
      </c>
      <c r="O26" s="25" t="str">
        <f>iferror(100*(M26+(I26-vlookup(M26,'Kovats n-alkanes'!B$7:C$31,2,TRUE))/(vlookup(N26,'Kovats n-alkanes'!B$7:C$31,2,TRUE)-vlookup(M26,'Kovats n-alkanes'!B$7:C$31,2,TRUE))),"")</f>
        <v/>
      </c>
      <c r="P26" s="90"/>
      <c r="Q26" s="90"/>
      <c r="S26" s="83"/>
      <c r="T26" s="84"/>
      <c r="U26" s="84"/>
      <c r="Y26" s="83" t="s">
        <v>87</v>
      </c>
      <c r="Z26" s="84">
        <v>8.59233</v>
      </c>
      <c r="AA26" s="84">
        <v>0.102043</v>
      </c>
      <c r="AE26" s="83"/>
      <c r="AF26" s="84"/>
      <c r="AG26" s="84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85"/>
    </row>
    <row r="27">
      <c r="A27" s="79">
        <f t="shared" si="4"/>
        <v>20</v>
      </c>
      <c r="B27" s="94" t="s">
        <v>82</v>
      </c>
      <c r="D27" s="1"/>
      <c r="F27" s="97"/>
      <c r="H27" s="89">
        <f t="shared" si="1"/>
        <v>8.8965</v>
      </c>
      <c r="I27" s="61"/>
      <c r="J27" s="17" t="str">
        <f t="array" ref="J27">if(Q27 = 1, iferror(index('Kovats n-alkanes'!G$7:G$40,match(H37,'Kovats n-alkanes'!H$7:H$40,1))),iferror(index('Kovats n-alkanes'!I$7:I$40,match(H37,'Kovats n-alkanes'!J$7:J$40,1))))</f>
        <v/>
      </c>
      <c r="K27" s="25" t="str">
        <f t="shared" si="2"/>
        <v/>
      </c>
      <c r="L27" s="50" t="str">
        <f>if(Q27=1,iferror(100*(J27+(H37-vlookup(J27,'Kovats n-alkanes'!G$7:H$40,2,TRUE))/(vlookup(K27,'Kovats n-alkanes'!G$7:H$40,2,TRUE)-vlookup(J27,'Kovats n-alkanes'!G$7:H$40,2,TRUE))),H37),iferror(100*(J27+(H37-vlookup(J27,'Kovats n-alkanes'!I$7:J$40,2,TRUE))/(vlookup(K27,'Kovats n-alkanes'!I$7:J$40,2,TRUE)-vlookup(J27,'Kovats n-alkanes'!I$7:J$40,2,TRUE))),H37))</f>
        <v/>
      </c>
      <c r="M27" s="25" t="str">
        <f t="array" ref="M27">iferror(index('Kovats n-alkanes'!B$7:B$31,match(I27,'Kovats n-alkanes'!C$7:C$31,1)),"")</f>
        <v/>
      </c>
      <c r="N27" s="25" t="str">
        <f t="shared" si="5"/>
        <v/>
      </c>
      <c r="O27" s="25" t="str">
        <f>iferror(100*(M27+(I27-vlookup(M27,'Kovats n-alkanes'!B$7:C$31,2,TRUE))/(vlookup(N27,'Kovats n-alkanes'!B$7:C$31,2,TRUE)-vlookup(M27,'Kovats n-alkanes'!B$7:C$31,2,TRUE))),"")</f>
        <v/>
      </c>
      <c r="S27" s="83" t="s">
        <v>85</v>
      </c>
      <c r="T27" s="84">
        <v>8.88567</v>
      </c>
      <c r="U27" s="84">
        <v>0.344276</v>
      </c>
      <c r="Y27" s="83" t="s">
        <v>87</v>
      </c>
      <c r="Z27" s="84">
        <v>8.898</v>
      </c>
      <c r="AA27" s="84">
        <v>0.06485</v>
      </c>
      <c r="AB27" s="83" t="s">
        <v>88</v>
      </c>
      <c r="AC27" s="84">
        <v>8.90583</v>
      </c>
      <c r="AD27" s="84">
        <v>0.091553</v>
      </c>
      <c r="AE27" s="87"/>
      <c r="AF27" s="87"/>
      <c r="AG27" s="87"/>
      <c r="AH27" s="87"/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</row>
    <row r="28">
      <c r="A28" s="79">
        <f t="shared" si="4"/>
        <v>21</v>
      </c>
      <c r="B28" s="87" t="s">
        <v>89</v>
      </c>
      <c r="D28" s="1"/>
      <c r="F28" s="97"/>
      <c r="H28" s="89">
        <f t="shared" si="1"/>
        <v>9.73183</v>
      </c>
      <c r="I28" s="61"/>
      <c r="J28" s="17" t="str">
        <f t="array" ref="J28">if(Q28 = 1, iferror(index('Kovats n-alkanes'!G$7:G$40,match(H38,'Kovats n-alkanes'!H$7:H$40,1))),iferror(index('Kovats n-alkanes'!I$7:I$40,match(H38,'Kovats n-alkanes'!J$7:J$40,1))))</f>
        <v/>
      </c>
      <c r="K28" s="25" t="str">
        <f t="shared" si="2"/>
        <v/>
      </c>
      <c r="L28" s="50" t="str">
        <f>if(Q28=1,iferror(100*(J28+(H38-vlookup(J28,'Kovats n-alkanes'!G$7:H$40,2,TRUE))/(vlookup(K28,'Kovats n-alkanes'!G$7:H$40,2,TRUE)-vlookup(J28,'Kovats n-alkanes'!G$7:H$40,2,TRUE))),H38),iferror(100*(J28+(H38-vlookup(J28,'Kovats n-alkanes'!I$7:J$40,2,TRUE))/(vlookup(K28,'Kovats n-alkanes'!I$7:J$40,2,TRUE)-vlookup(J28,'Kovats n-alkanes'!I$7:J$40,2,TRUE))),H38))</f>
        <v/>
      </c>
      <c r="M28" s="25" t="str">
        <f t="array" ref="M28">iferror(index('Kovats n-alkanes'!B$7:B$31,match(I28,'Kovats n-alkanes'!C$7:C$31,1)),"")</f>
        <v/>
      </c>
      <c r="N28" s="25" t="str">
        <f t="shared" si="5"/>
        <v/>
      </c>
      <c r="O28" s="25" t="str">
        <f>iferror(100*(M28+(I28-vlookup(M28,'Kovats n-alkanes'!B$7:C$31,2,TRUE))/(vlookup(N28,'Kovats n-alkanes'!B$7:C$31,2,TRUE)-vlookup(M28,'Kovats n-alkanes'!B$7:C$31,2,TRUE))),"")</f>
        <v/>
      </c>
      <c r="S28" s="83" t="s">
        <v>85</v>
      </c>
      <c r="T28" s="84">
        <v>9.73183</v>
      </c>
      <c r="U28" s="84">
        <v>0.134468</v>
      </c>
      <c r="AE28" s="87"/>
      <c r="AF28" s="87"/>
      <c r="AG28" s="87"/>
      <c r="AH28" s="87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</row>
    <row r="29">
      <c r="A29" s="79">
        <f t="shared" si="4"/>
        <v>22</v>
      </c>
      <c r="B29" s="86" t="s">
        <v>83</v>
      </c>
      <c r="D29" s="1"/>
      <c r="F29" s="97"/>
      <c r="H29" s="80">
        <f t="shared" si="1"/>
        <v>10.0689</v>
      </c>
      <c r="I29" s="61"/>
      <c r="J29" s="17" t="str">
        <f t="array" ref="J29">if(Q29 = 1, iferror(index('Kovats n-alkanes'!G$7:G$40,match(H39,'Kovats n-alkanes'!H$7:H$40,1))),iferror(index('Kovats n-alkanes'!I$7:I$40,match(H39,'Kovats n-alkanes'!J$7:J$40,1))))</f>
        <v/>
      </c>
      <c r="K29" s="25" t="str">
        <f t="shared" si="2"/>
        <v/>
      </c>
      <c r="L29" s="50" t="str">
        <f>if(Q29=1,iferror(100*(J29+(H39-vlookup(J29,'Kovats n-alkanes'!G$7:H$40,2,TRUE))/(vlookup(K29,'Kovats n-alkanes'!G$7:H$40,2,TRUE)-vlookup(J29,'Kovats n-alkanes'!G$7:H$40,2,TRUE))),H39),iferror(100*(J29+(H39-vlookup(J29,'Kovats n-alkanes'!I$7:J$40,2,TRUE))/(vlookup(K29,'Kovats n-alkanes'!I$7:J$40,2,TRUE)-vlookup(J29,'Kovats n-alkanes'!I$7:J$40,2,TRUE))),H39))</f>
        <v/>
      </c>
      <c r="M29" s="25" t="str">
        <f t="array" ref="M29">iferror(index('Kovats n-alkanes'!B$7:B$31,match(I29,'Kovats n-alkanes'!C$7:C$31,1)),"")</f>
        <v/>
      </c>
      <c r="N29" s="25" t="str">
        <f t="shared" si="5"/>
        <v/>
      </c>
      <c r="O29" s="25" t="str">
        <f>iferror(100*(M29+(I29-vlookup(M29,'Kovats n-alkanes'!B$7:C$31,2,TRUE))/(vlookup(N29,'Kovats n-alkanes'!B$7:C$31,2,TRUE)-vlookup(M29,'Kovats n-alkanes'!B$7:C$31,2,TRUE))),"")</f>
        <v/>
      </c>
      <c r="S29" s="83" t="s">
        <v>85</v>
      </c>
      <c r="T29" s="84">
        <v>10.0707</v>
      </c>
      <c r="U29" s="84">
        <v>0.244141</v>
      </c>
      <c r="V29" s="83" t="s">
        <v>86</v>
      </c>
      <c r="W29" s="84">
        <v>10.0742</v>
      </c>
      <c r="X29" s="84">
        <v>0.119209</v>
      </c>
      <c r="AB29" s="83" t="s">
        <v>88</v>
      </c>
      <c r="AC29" s="84">
        <v>10.0618</v>
      </c>
      <c r="AD29" s="84">
        <v>0.059128</v>
      </c>
      <c r="AE29" s="87"/>
      <c r="AF29" s="87"/>
      <c r="AG29" s="87"/>
      <c r="AH29" s="87"/>
      <c r="AI29" s="90"/>
      <c r="AJ29" s="90"/>
      <c r="AK29" s="90"/>
      <c r="AL29" s="90"/>
      <c r="AM29" s="90"/>
      <c r="AN29" s="90"/>
      <c r="AO29" s="90"/>
      <c r="AP29" s="90"/>
      <c r="AQ29" s="90"/>
      <c r="AR29" s="90"/>
      <c r="AS29" s="90"/>
    </row>
    <row r="30">
      <c r="A30" s="79">
        <f t="shared" si="4"/>
        <v>23</v>
      </c>
      <c r="B30" s="18" t="s">
        <v>50</v>
      </c>
      <c r="D30" s="1"/>
      <c r="F30" s="97"/>
      <c r="H30" s="80">
        <f t="shared" si="1"/>
        <v>10.633825</v>
      </c>
      <c r="I30" s="61"/>
      <c r="J30" s="17" t="str">
        <f t="array" ref="J30">if(Q30 = 1, iferror(index('Kovats n-alkanes'!G$7:G$40,match(H40,'Kovats n-alkanes'!H$7:H$40,1))),iferror(index('Kovats n-alkanes'!I$7:I$40,match(H40,'Kovats n-alkanes'!J$7:J$40,1))))</f>
        <v/>
      </c>
      <c r="K30" s="25" t="str">
        <f t="shared" si="2"/>
        <v/>
      </c>
      <c r="L30" s="50" t="str">
        <f>if(Q30=1,iferror(100*(J30+(H40-vlookup(J30,'Kovats n-alkanes'!G$7:H$40,2,TRUE))/(vlookup(K30,'Kovats n-alkanes'!G$7:H$40,2,TRUE)-vlookup(J30,'Kovats n-alkanes'!G$7:H$40,2,TRUE))),H40),iferror(100*(J30+(H40-vlookup(J30,'Kovats n-alkanes'!I$7:J$40,2,TRUE))/(vlookup(K30,'Kovats n-alkanes'!I$7:J$40,2,TRUE)-vlookup(J30,'Kovats n-alkanes'!I$7:J$40,2,TRUE))),H40))</f>
        <v/>
      </c>
      <c r="M30" s="25" t="str">
        <f t="array" ref="M30">iferror(index('Kovats n-alkanes'!B$7:B$31,match(I30,'Kovats n-alkanes'!C$7:C$31,1)),"")</f>
        <v/>
      </c>
      <c r="N30" s="25" t="str">
        <f t="shared" si="5"/>
        <v/>
      </c>
      <c r="O30" s="25" t="str">
        <f>iferror(100*(M30+(I30-vlookup(M30,'Kovats n-alkanes'!B$7:C$31,2,TRUE))/(vlookup(N30,'Kovats n-alkanes'!B$7:C$31,2,TRUE)-vlookup(M30,'Kovats n-alkanes'!B$7:C$31,2,TRUE))),"")</f>
        <v/>
      </c>
      <c r="S30" s="83" t="s">
        <v>85</v>
      </c>
      <c r="T30" s="84">
        <v>10.6147</v>
      </c>
      <c r="U30" s="84">
        <v>0.268936</v>
      </c>
      <c r="V30" s="83" t="s">
        <v>86</v>
      </c>
      <c r="W30" s="84">
        <v>10.6288</v>
      </c>
      <c r="X30" s="84">
        <v>0.138283</v>
      </c>
      <c r="Y30" s="86" t="s">
        <v>87</v>
      </c>
      <c r="Z30" s="36">
        <v>10.643</v>
      </c>
      <c r="AA30" s="36">
        <v>0.152588</v>
      </c>
      <c r="AB30" s="83" t="s">
        <v>88</v>
      </c>
      <c r="AC30" s="84">
        <v>10.6488</v>
      </c>
      <c r="AD30" s="84">
        <v>0.212669</v>
      </c>
      <c r="AE30" s="87"/>
      <c r="AF30" s="87"/>
      <c r="AG30" s="87"/>
      <c r="AH30" s="87"/>
      <c r="AI30" s="90"/>
      <c r="AJ30" s="90"/>
      <c r="AK30" s="90"/>
      <c r="AL30" s="90"/>
      <c r="AM30" s="90"/>
      <c r="AN30" s="90"/>
      <c r="AO30" s="90"/>
      <c r="AP30" s="90"/>
      <c r="AQ30" s="90"/>
      <c r="AR30" s="90"/>
      <c r="AS30" s="90"/>
    </row>
    <row r="31">
      <c r="A31" s="79">
        <f t="shared" si="4"/>
        <v>24</v>
      </c>
      <c r="B31" s="87" t="s">
        <v>89</v>
      </c>
      <c r="D31" s="1"/>
      <c r="F31" s="97"/>
      <c r="H31" s="89">
        <f t="shared" si="1"/>
        <v>10.6772</v>
      </c>
      <c r="I31" s="61"/>
      <c r="J31" s="17" t="str">
        <f t="array" ref="J31">if(Q31 = 1, iferror(index('Kovats n-alkanes'!G$7:G$40,match(H41,'Kovats n-alkanes'!H$7:H$40,1))),iferror(index('Kovats n-alkanes'!I$7:I$40,match(H41,'Kovats n-alkanes'!J$7:J$40,1))))</f>
        <v/>
      </c>
      <c r="K31" s="25" t="str">
        <f t="shared" si="2"/>
        <v/>
      </c>
      <c r="L31" s="50" t="str">
        <f>if(Q31=1,iferror(100*(J31+(H41-vlookup(J31,'Kovats n-alkanes'!G$7:H$40,2,TRUE))/(vlookup(K31,'Kovats n-alkanes'!G$7:H$40,2,TRUE)-vlookup(J31,'Kovats n-alkanes'!G$7:H$40,2,TRUE))),H41),iferror(100*(J31+(H41-vlookup(J31,'Kovats n-alkanes'!I$7:J$40,2,TRUE))/(vlookup(K31,'Kovats n-alkanes'!I$7:J$40,2,TRUE)-vlookup(J31,'Kovats n-alkanes'!I$7:J$40,2,TRUE))),H41))</f>
        <v/>
      </c>
      <c r="M31" s="25" t="str">
        <f t="array" ref="M31">iferror(index('Kovats n-alkanes'!B$7:B$31,match(I31,'Kovats n-alkanes'!C$7:C$31,1)),"")</f>
        <v/>
      </c>
      <c r="N31" s="25" t="str">
        <f t="shared" si="5"/>
        <v/>
      </c>
      <c r="O31" s="25" t="str">
        <f>iferror(100*(M31+(I31-vlookup(M31,'Kovats n-alkanes'!B$7:C$31,2,TRUE))/(vlookup(N31,'Kovats n-alkanes'!B$7:C$31,2,TRUE)-vlookup(M31,'Kovats n-alkanes'!B$7:C$31,2,TRUE))),"")</f>
        <v/>
      </c>
      <c r="S31" s="83" t="s">
        <v>85</v>
      </c>
      <c r="T31" s="84">
        <v>10.6772</v>
      </c>
      <c r="U31" s="84">
        <v>0.197411</v>
      </c>
      <c r="AE31" s="87"/>
      <c r="AF31" s="87"/>
      <c r="AG31" s="87"/>
      <c r="AH31" s="87"/>
      <c r="AI31" s="90"/>
      <c r="AJ31" s="90"/>
      <c r="AK31" s="90"/>
      <c r="AL31" s="90"/>
      <c r="AM31" s="90"/>
      <c r="AN31" s="90"/>
      <c r="AO31" s="90"/>
      <c r="AP31" s="90"/>
      <c r="AQ31" s="90"/>
      <c r="AR31" s="90"/>
      <c r="AS31" s="90"/>
    </row>
    <row r="32">
      <c r="A32" s="79">
        <f t="shared" si="4"/>
        <v>25</v>
      </c>
      <c r="B32" s="86" t="s">
        <v>52</v>
      </c>
      <c r="D32" s="1"/>
      <c r="F32" s="97"/>
      <c r="H32" s="80">
        <f t="shared" si="1"/>
        <v>11.4185</v>
      </c>
      <c r="I32" s="61"/>
      <c r="J32" s="17" t="str">
        <f t="array" ref="J32">if(Q32 = 1, iferror(index('Kovats n-alkanes'!G$7:G$40,match(H42,'Kovats n-alkanes'!H$7:H$40,1))),iferror(index('Kovats n-alkanes'!I$7:I$40,match(H42,'Kovats n-alkanes'!J$7:J$40,1))))</f>
        <v/>
      </c>
      <c r="K32" s="25" t="str">
        <f t="shared" si="2"/>
        <v/>
      </c>
      <c r="L32" s="50" t="str">
        <f>if(Q32=1,iferror(100*(J32+(H42-vlookup(J32,'Kovats n-alkanes'!G$7:H$40,2,TRUE))/(vlookup(K32,'Kovats n-alkanes'!G$7:H$40,2,TRUE)-vlookup(J32,'Kovats n-alkanes'!G$7:H$40,2,TRUE))),H42),iferror(100*(J32+(H42-vlookup(J32,'Kovats n-alkanes'!I$7:J$40,2,TRUE))/(vlookup(K32,'Kovats n-alkanes'!I$7:J$40,2,TRUE)-vlookup(J32,'Kovats n-alkanes'!I$7:J$40,2,TRUE))),H42))</f>
        <v/>
      </c>
      <c r="M32" s="25" t="str">
        <f t="array" ref="M32">iferror(index('Kovats n-alkanes'!B$7:B$31,match(I32,'Kovats n-alkanes'!C$7:C$31,1)),"")</f>
        <v/>
      </c>
      <c r="N32" s="25" t="str">
        <f t="shared" si="5"/>
        <v/>
      </c>
      <c r="O32" s="25" t="str">
        <f>iferror(100*(M32+(I32-vlookup(M32,'Kovats n-alkanes'!B$7:C$31,2,TRUE))/(vlookup(N32,'Kovats n-alkanes'!B$7:C$31,2,TRUE)-vlookup(M32,'Kovats n-alkanes'!B$7:C$31,2,TRUE))),"")</f>
        <v/>
      </c>
      <c r="S32" s="86" t="s">
        <v>85</v>
      </c>
      <c r="T32" s="36">
        <v>11.3633</v>
      </c>
      <c r="U32" s="36">
        <v>0.1688</v>
      </c>
      <c r="V32" s="83" t="s">
        <v>86</v>
      </c>
      <c r="W32" s="84">
        <v>11.4312</v>
      </c>
      <c r="X32" s="84">
        <v>0.135422</v>
      </c>
      <c r="Y32" s="86" t="s">
        <v>87</v>
      </c>
      <c r="Z32" s="36">
        <v>11.4297</v>
      </c>
      <c r="AA32" s="36">
        <v>0.073433</v>
      </c>
      <c r="AB32" s="83" t="s">
        <v>88</v>
      </c>
      <c r="AC32" s="84">
        <v>11.4498</v>
      </c>
      <c r="AD32" s="84">
        <v>0.04673</v>
      </c>
      <c r="AE32" s="87"/>
      <c r="AF32" s="87"/>
      <c r="AG32" s="87"/>
      <c r="AH32" s="87"/>
      <c r="AI32" s="90"/>
      <c r="AJ32" s="90"/>
      <c r="AK32" s="90"/>
      <c r="AL32" s="90"/>
      <c r="AM32" s="90"/>
      <c r="AN32" s="90"/>
      <c r="AO32" s="90"/>
      <c r="AP32" s="90"/>
      <c r="AQ32" s="90"/>
      <c r="AR32" s="90"/>
      <c r="AS32" s="90"/>
    </row>
    <row r="33">
      <c r="A33" s="79">
        <f t="shared" si="4"/>
        <v>26</v>
      </c>
      <c r="B33" s="87" t="s">
        <v>89</v>
      </c>
      <c r="D33" s="1"/>
      <c r="F33" s="97"/>
      <c r="H33" s="89">
        <f t="shared" si="1"/>
        <v>16.5397</v>
      </c>
      <c r="I33" s="61"/>
      <c r="J33" s="17" t="str">
        <f t="array" ref="J33">if(Q33 = 1, iferror(index('Kovats n-alkanes'!G$7:G$40,match(H43,'Kovats n-alkanes'!H$7:H$40,1))),iferror(index('Kovats n-alkanes'!I$7:I$40,match(H43,'Kovats n-alkanes'!J$7:J$40,1))))</f>
        <v/>
      </c>
      <c r="K33" s="25" t="str">
        <f t="shared" si="2"/>
        <v/>
      </c>
      <c r="L33" s="50" t="str">
        <f>if(Q33=1,iferror(100*(J33+(H43-vlookup(J33,'Kovats n-alkanes'!G$7:H$40,2,TRUE))/(vlookup(K33,'Kovats n-alkanes'!G$7:H$40,2,TRUE)-vlookup(J33,'Kovats n-alkanes'!G$7:H$40,2,TRUE))),H43),iferror(100*(J33+(H43-vlookup(J33,'Kovats n-alkanes'!I$7:J$40,2,TRUE))/(vlookup(K33,'Kovats n-alkanes'!I$7:J$40,2,TRUE)-vlookup(J33,'Kovats n-alkanes'!I$7:J$40,2,TRUE))),H43))</f>
        <v/>
      </c>
      <c r="M33" s="25" t="str">
        <f t="array" ref="M33">iferror(index('Kovats n-alkanes'!B$7:B$31,match(I33,'Kovats n-alkanes'!C$7:C$31,1)),"")</f>
        <v/>
      </c>
      <c r="N33" s="25" t="str">
        <f t="shared" si="5"/>
        <v/>
      </c>
      <c r="O33" s="25" t="str">
        <f>iferror(100*(M33+(I33-vlookup(M33,'Kovats n-alkanes'!B$7:C$31,2,TRUE))/(vlookup(N33,'Kovats n-alkanes'!B$7:C$31,2,TRUE)-vlookup(M33,'Kovats n-alkanes'!B$7:C$31,2,TRUE))),"")</f>
        <v/>
      </c>
      <c r="S33" s="87"/>
      <c r="T33" s="90"/>
      <c r="U33" s="90"/>
      <c r="V33" s="87"/>
      <c r="W33" s="90"/>
      <c r="X33" s="90"/>
      <c r="Y33" s="87"/>
      <c r="Z33" s="87"/>
      <c r="AA33" s="87"/>
      <c r="AB33" s="83" t="s">
        <v>88</v>
      </c>
      <c r="AC33" s="84">
        <v>16.5397</v>
      </c>
      <c r="AD33" s="84">
        <v>0.53215</v>
      </c>
      <c r="AE33" s="87"/>
      <c r="AF33" s="87"/>
      <c r="AG33" s="87"/>
      <c r="AH33" s="87"/>
      <c r="AI33" s="90"/>
      <c r="AJ33" s="90"/>
      <c r="AK33" s="90"/>
      <c r="AL33" s="90"/>
      <c r="AM33" s="90"/>
      <c r="AN33" s="90"/>
      <c r="AO33" s="90"/>
      <c r="AP33" s="90"/>
      <c r="AQ33" s="90"/>
      <c r="AR33" s="90"/>
      <c r="AS33" s="90"/>
    </row>
    <row r="34">
      <c r="A34" s="79" t="str">
        <f t="shared" si="4"/>
        <v/>
      </c>
      <c r="D34" s="1"/>
      <c r="F34" s="97"/>
      <c r="H34" s="89" t="str">
        <f t="shared" si="1"/>
        <v>#DIV/0!</v>
      </c>
      <c r="I34" s="61"/>
      <c r="J34" s="17" t="str">
        <f t="array" ref="J34">if(Q34 = 1, iferror(index('Kovats n-alkanes'!G$7:G$40,match(H44,'Kovats n-alkanes'!H$7:H$40,1))),iferror(index('Kovats n-alkanes'!I$7:I$40,match(H44,'Kovats n-alkanes'!J$7:J$40,1))))</f>
        <v/>
      </c>
      <c r="K34" s="25" t="str">
        <f t="shared" si="2"/>
        <v/>
      </c>
      <c r="L34" s="50" t="str">
        <f>if(Q34=1,iferror(100*(J34+(H44-vlookup(J34,'Kovats n-alkanes'!G$7:H$40,2,TRUE))/(vlookup(K34,'Kovats n-alkanes'!G$7:H$40,2,TRUE)-vlookup(J34,'Kovats n-alkanes'!G$7:H$40,2,TRUE))),H44),iferror(100*(J34+(H44-vlookup(J34,'Kovats n-alkanes'!I$7:J$40,2,TRUE))/(vlookup(K34,'Kovats n-alkanes'!I$7:J$40,2,TRUE)-vlookup(J34,'Kovats n-alkanes'!I$7:J$40,2,TRUE))),H44))</f>
        <v/>
      </c>
      <c r="M34" s="25" t="str">
        <f t="array" ref="M34">iferror(index('Kovats n-alkanes'!B$7:B$31,match(I34,'Kovats n-alkanes'!C$7:C$31,1)),"")</f>
        <v/>
      </c>
      <c r="N34" s="25" t="str">
        <f t="shared" si="5"/>
        <v/>
      </c>
      <c r="O34" s="25" t="str">
        <f>iferror(100*(M34+(I34-vlookup(M34,'Kovats n-alkanes'!B$7:C$31,2,TRUE))/(vlookup(N34,'Kovats n-alkanes'!B$7:C$31,2,TRUE)-vlookup(M34,'Kovats n-alkanes'!B$7:C$31,2,TRUE))),"")</f>
        <v/>
      </c>
      <c r="R34" s="87"/>
      <c r="S34" s="87"/>
      <c r="T34" s="90"/>
      <c r="U34" s="90"/>
      <c r="V34" s="87"/>
      <c r="W34" s="90"/>
      <c r="X34" s="90"/>
      <c r="Y34" s="87"/>
      <c r="Z34" s="87"/>
      <c r="AA34" s="87"/>
      <c r="AB34" s="87"/>
      <c r="AC34" s="87"/>
      <c r="AD34" s="87"/>
      <c r="AE34" s="87"/>
      <c r="AF34" s="87"/>
      <c r="AG34" s="87"/>
      <c r="AH34" s="87"/>
      <c r="AI34" s="90"/>
      <c r="AJ34" s="90"/>
      <c r="AK34" s="90"/>
      <c r="AL34" s="90"/>
      <c r="AM34" s="90"/>
      <c r="AN34" s="90"/>
      <c r="AO34" s="90"/>
      <c r="AP34" s="90"/>
      <c r="AQ34" s="90"/>
      <c r="AR34" s="90"/>
      <c r="AS34" s="90"/>
    </row>
    <row r="35">
      <c r="A35" s="79" t="str">
        <f t="shared" si="4"/>
        <v/>
      </c>
      <c r="D35" s="1"/>
      <c r="F35" s="97"/>
      <c r="H35" s="89" t="str">
        <f t="shared" si="1"/>
        <v>#DIV/0!</v>
      </c>
      <c r="I35" s="61"/>
      <c r="J35" s="17" t="str">
        <f t="array" ref="J35">if(Q35 = 1, iferror(index('Kovats n-alkanes'!G$7:G$40,match(H45,'Kovats n-alkanes'!H$7:H$40,1))),iferror(index('Kovats n-alkanes'!I$7:I$40,match(H45,'Kovats n-alkanes'!J$7:J$40,1))))</f>
        <v/>
      </c>
      <c r="K35" s="25" t="str">
        <f t="shared" si="2"/>
        <v/>
      </c>
      <c r="L35" s="50" t="str">
        <f>if(Q35=1,iferror(100*(J35+(H45-vlookup(J35,'Kovats n-alkanes'!G$7:H$40,2,TRUE))/(vlookup(K35,'Kovats n-alkanes'!G$7:H$40,2,TRUE)-vlookup(J35,'Kovats n-alkanes'!G$7:H$40,2,TRUE))),H45),iferror(100*(J35+(H45-vlookup(J35,'Kovats n-alkanes'!I$7:J$40,2,TRUE))/(vlookup(K35,'Kovats n-alkanes'!I$7:J$40,2,TRUE)-vlookup(J35,'Kovats n-alkanes'!I$7:J$40,2,TRUE))),H45))</f>
        <v/>
      </c>
      <c r="M35" s="25" t="str">
        <f t="array" ref="M35">iferror(index('Kovats n-alkanes'!B$7:B$31,match(I35,'Kovats n-alkanes'!C$7:C$31,1)),"")</f>
        <v/>
      </c>
      <c r="N35" s="25" t="str">
        <f t="shared" si="5"/>
        <v/>
      </c>
      <c r="O35" s="25" t="str">
        <f>iferror(100*(M35+(I35-vlookup(M35,'Kovats n-alkanes'!B$7:C$31,2,TRUE))/(vlookup(N35,'Kovats n-alkanes'!B$7:C$31,2,TRUE)-vlookup(M35,'Kovats n-alkanes'!B$7:C$31,2,TRUE))),"")</f>
        <v/>
      </c>
      <c r="R35" s="87"/>
      <c r="S35" s="87"/>
      <c r="T35" s="90"/>
      <c r="U35" s="90"/>
      <c r="V35" s="87"/>
      <c r="W35" s="90"/>
      <c r="X35" s="90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90"/>
      <c r="AJ35" s="90"/>
      <c r="AK35" s="90"/>
      <c r="AL35" s="90"/>
      <c r="AM35" s="90"/>
      <c r="AN35" s="90"/>
      <c r="AO35" s="90"/>
      <c r="AP35" s="90"/>
      <c r="AQ35" s="90"/>
      <c r="AR35" s="90"/>
      <c r="AS35" s="90"/>
    </row>
    <row r="36">
      <c r="A36" s="79" t="str">
        <f t="shared" si="4"/>
        <v/>
      </c>
      <c r="D36" s="1"/>
      <c r="F36" s="97"/>
      <c r="H36" s="98"/>
      <c r="I36" s="61"/>
      <c r="J36" s="17" t="str">
        <f t="array" ref="J36">if(Q36 = 1, iferror(index('Kovats n-alkanes'!G$7:G$40,match(H36,'Kovats n-alkanes'!H$7:H$40,1))),iferror(index('Kovats n-alkanes'!I$7:I$40,match(H36,'Kovats n-alkanes'!J$7:J$40,1))))</f>
        <v/>
      </c>
      <c r="K36" s="25" t="str">
        <f t="shared" si="2"/>
        <v/>
      </c>
      <c r="L36" s="50" t="str">
        <f>iferror(100*(J36+(H36-vlookup(J36,'Kovats n-alkanes'!G$7:H$31,2,TRUE))/(vlookup(K36,'Kovats n-alkanes'!G$7:H$31,2,TRUE)-vlookup(J36,'Kovats n-alkanes'!G$7:H$31,2,TRUE))),H36)</f>
        <v/>
      </c>
      <c r="M36" s="25" t="str">
        <f t="array" ref="M36">iferror(index('Kovats n-alkanes'!B$7:B$31,match(I36,'Kovats n-alkanes'!C$7:C$31,1)),"")</f>
        <v/>
      </c>
      <c r="N36" s="25" t="str">
        <f t="shared" si="5"/>
        <v/>
      </c>
      <c r="O36" s="25" t="str">
        <f>iferror(100*(M36+(I36-vlookup(M36,'Kovats n-alkanes'!B$7:C$31,2,TRUE))/(vlookup(N36,'Kovats n-alkanes'!B$7:C$31,2,TRUE)-vlookup(M36,'Kovats n-alkanes'!B$7:C$31,2,TRUE))),"")</f>
        <v/>
      </c>
      <c r="R36" s="87"/>
      <c r="S36" s="87"/>
      <c r="T36" s="90"/>
      <c r="U36" s="90"/>
      <c r="V36" s="87"/>
      <c r="W36" s="90"/>
      <c r="X36" s="90"/>
      <c r="Y36" s="87"/>
      <c r="Z36" s="87"/>
      <c r="AA36" s="87"/>
      <c r="AB36" s="87"/>
      <c r="AC36" s="87"/>
      <c r="AD36" s="87"/>
      <c r="AE36" s="87"/>
      <c r="AF36" s="87"/>
      <c r="AG36" s="87"/>
      <c r="AH36" s="87"/>
      <c r="AI36" s="90"/>
      <c r="AJ36" s="90"/>
      <c r="AK36" s="90"/>
      <c r="AL36" s="90"/>
      <c r="AM36" s="90"/>
      <c r="AN36" s="90"/>
      <c r="AO36" s="90"/>
      <c r="AP36" s="90"/>
      <c r="AQ36" s="90"/>
      <c r="AR36" s="90"/>
      <c r="AS36" s="90"/>
    </row>
    <row r="37">
      <c r="A37" s="79" t="str">
        <f t="shared" si="4"/>
        <v/>
      </c>
      <c r="D37" s="1"/>
      <c r="F37" s="97"/>
      <c r="H37" s="98"/>
      <c r="I37" s="61"/>
      <c r="J37" s="17" t="str">
        <f t="array" ref="J37">if(Q37 = 1, iferror(index('Kovats n-alkanes'!G$7:G$40,match(H37,'Kovats n-alkanes'!H$7:H$40,1))),iferror(index('Kovats n-alkanes'!I$7:I$40,match(H37,'Kovats n-alkanes'!J$7:J$40,1))))</f>
        <v/>
      </c>
      <c r="K37" s="25" t="str">
        <f t="shared" si="2"/>
        <v/>
      </c>
      <c r="L37" s="50" t="str">
        <f>iferror(100*(J37+(H37-vlookup(J37,'Kovats n-alkanes'!G$7:H$31,2,TRUE))/(vlookup(K37,'Kovats n-alkanes'!G$7:H$31,2,TRUE)-vlookup(J37,'Kovats n-alkanes'!G$7:H$31,2,TRUE))),H37)</f>
        <v/>
      </c>
      <c r="M37" s="25" t="str">
        <f t="array" ref="M37">iferror(index('Kovats n-alkanes'!B$7:B$31,match(I37,'Kovats n-alkanes'!C$7:C$31,1)),"")</f>
        <v/>
      </c>
      <c r="N37" s="25" t="str">
        <f t="shared" si="5"/>
        <v/>
      </c>
      <c r="O37" s="25" t="str">
        <f>iferror(100*(M37+(I37-vlookup(M37,'Kovats n-alkanes'!B$7:C$31,2,TRUE))/(vlookup(N37,'Kovats n-alkanes'!B$7:C$31,2,TRUE)-vlookup(M37,'Kovats n-alkanes'!B$7:C$31,2,TRUE))),"")</f>
        <v/>
      </c>
      <c r="R37" s="87"/>
      <c r="S37" s="87"/>
      <c r="T37" s="90"/>
      <c r="U37" s="90"/>
      <c r="V37" s="87"/>
      <c r="W37" s="90"/>
      <c r="X37" s="90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90"/>
      <c r="AJ37" s="90"/>
      <c r="AK37" s="90"/>
      <c r="AL37" s="90"/>
      <c r="AM37" s="90"/>
      <c r="AN37" s="90"/>
      <c r="AO37" s="90"/>
      <c r="AP37" s="90"/>
      <c r="AQ37" s="90"/>
      <c r="AR37" s="90"/>
      <c r="AS37" s="90"/>
    </row>
    <row r="38">
      <c r="A38" s="79" t="str">
        <f t="shared" si="4"/>
        <v/>
      </c>
      <c r="D38" s="1"/>
      <c r="F38" s="97"/>
      <c r="H38" s="98"/>
      <c r="I38" s="61"/>
      <c r="J38" s="17" t="str">
        <f t="array" ref="J38">if(Q38 = 1, iferror(index('Kovats n-alkanes'!G$7:G$40,match(H38,'Kovats n-alkanes'!H$7:H$40,1))),iferror(index('Kovats n-alkanes'!I$7:I$40,match(H38,'Kovats n-alkanes'!J$7:J$40,1))))</f>
        <v/>
      </c>
      <c r="K38" s="25" t="str">
        <f t="shared" si="2"/>
        <v/>
      </c>
      <c r="L38" s="50" t="str">
        <f>iferror(100*(J38+(H38-vlookup(J38,'Kovats n-alkanes'!G$7:H$31,2,TRUE))/(vlookup(K38,'Kovats n-alkanes'!G$7:H$31,2,TRUE)-vlookup(J38,'Kovats n-alkanes'!G$7:H$31,2,TRUE))),H38)</f>
        <v/>
      </c>
      <c r="M38" s="25" t="str">
        <f t="array" ref="M38">iferror(index('Kovats n-alkanes'!B$7:B$31,match(I38,'Kovats n-alkanes'!C$7:C$31,1)),"")</f>
        <v/>
      </c>
      <c r="N38" s="25" t="str">
        <f t="shared" si="5"/>
        <v/>
      </c>
      <c r="O38" s="25" t="str">
        <f>iferror(100*(M38+(I38-vlookup(M38,'Kovats n-alkanes'!B$7:C$31,2,TRUE))/(vlookup(N38,'Kovats n-alkanes'!B$7:C$31,2,TRUE)-vlookup(M38,'Kovats n-alkanes'!B$7:C$31,2,TRUE))),"")</f>
        <v/>
      </c>
      <c r="R38" s="87"/>
      <c r="S38" s="87"/>
      <c r="T38" s="90"/>
      <c r="U38" s="90"/>
      <c r="V38" s="87"/>
      <c r="W38" s="90"/>
      <c r="X38" s="90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90"/>
      <c r="AJ38" s="90"/>
      <c r="AK38" s="90"/>
      <c r="AL38" s="90"/>
      <c r="AM38" s="90"/>
      <c r="AN38" s="90"/>
      <c r="AO38" s="90"/>
      <c r="AP38" s="90"/>
      <c r="AQ38" s="90"/>
      <c r="AR38" s="90"/>
      <c r="AS38" s="90"/>
    </row>
    <row r="39">
      <c r="A39" s="79" t="str">
        <f t="shared" si="4"/>
        <v/>
      </c>
      <c r="D39" s="1"/>
      <c r="F39" s="97"/>
      <c r="H39" s="98"/>
      <c r="I39" s="61"/>
      <c r="J39" s="17" t="str">
        <f t="array" ref="J39">if(Q39 = 1, iferror(index('Kovats n-alkanes'!G$7:G$40,match(H39,'Kovats n-alkanes'!H$7:H$40,1))),iferror(index('Kovats n-alkanes'!I$7:I$40,match(H39,'Kovats n-alkanes'!J$7:J$40,1))))</f>
        <v/>
      </c>
      <c r="K39" s="25" t="str">
        <f t="shared" si="2"/>
        <v/>
      </c>
      <c r="L39" s="50" t="str">
        <f>iferror(100*(J39+(H39-vlookup(J39,'Kovats n-alkanes'!G$7:H$31,2,TRUE))/(vlookup(K39,'Kovats n-alkanes'!G$7:H$31,2,TRUE)-vlookup(J39,'Kovats n-alkanes'!G$7:H$31,2,TRUE))),H39)</f>
        <v/>
      </c>
      <c r="M39" s="25" t="str">
        <f t="array" ref="M39">iferror(index('Kovats n-alkanes'!B$7:B$31,match(I39,'Kovats n-alkanes'!C$7:C$31,1)),"")</f>
        <v/>
      </c>
      <c r="N39" s="25" t="str">
        <f t="shared" si="5"/>
        <v/>
      </c>
      <c r="O39" s="25" t="str">
        <f>iferror(100*(M39+(I39-vlookup(M39,'Kovats n-alkanes'!B$7:C$31,2,TRUE))/(vlookup(N39,'Kovats n-alkanes'!B$7:C$31,2,TRUE)-vlookup(M39,'Kovats n-alkanes'!B$7:C$31,2,TRUE))),"")</f>
        <v/>
      </c>
      <c r="R39" s="87"/>
      <c r="S39" s="87"/>
      <c r="T39" s="90"/>
      <c r="U39" s="90"/>
      <c r="V39" s="87"/>
      <c r="W39" s="90"/>
      <c r="X39" s="90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90"/>
      <c r="AJ39" s="90"/>
      <c r="AK39" s="90"/>
      <c r="AL39" s="90"/>
      <c r="AM39" s="90"/>
      <c r="AN39" s="90"/>
      <c r="AO39" s="90"/>
      <c r="AP39" s="90"/>
      <c r="AQ39" s="90"/>
      <c r="AR39" s="90"/>
      <c r="AS39" s="90"/>
    </row>
    <row r="40">
      <c r="A40" s="79" t="str">
        <f t="shared" si="4"/>
        <v/>
      </c>
      <c r="D40" s="1"/>
      <c r="F40" s="97"/>
      <c r="H40" s="98"/>
      <c r="I40" s="61"/>
      <c r="J40" s="17" t="str">
        <f t="array" ref="J40">if(Q40 = 1, iferror(index('Kovats n-alkanes'!G$7:G$40,match(H40,'Kovats n-alkanes'!H$7:H$40,1))),iferror(index('Kovats n-alkanes'!I$7:I$40,match(H40,'Kovats n-alkanes'!J$7:J$40,1))))</f>
        <v/>
      </c>
      <c r="K40" s="25" t="str">
        <f t="shared" si="2"/>
        <v/>
      </c>
      <c r="L40" s="50" t="str">
        <f>iferror(100*(J40+(H40-vlookup(J40,'Kovats n-alkanes'!G$7:H$31,2,TRUE))/(vlookup(K40,'Kovats n-alkanes'!G$7:H$31,2,TRUE)-vlookup(J40,'Kovats n-alkanes'!G$7:H$31,2,TRUE))),H40)</f>
        <v/>
      </c>
      <c r="M40" s="25" t="str">
        <f t="array" ref="M40">iferror(index('Kovats n-alkanes'!B$7:B$31,match(I40,'Kovats n-alkanes'!C$7:C$31,1)),"")</f>
        <v/>
      </c>
      <c r="N40" s="25" t="str">
        <f t="shared" si="5"/>
        <v/>
      </c>
      <c r="O40" s="25" t="str">
        <f>iferror(100*(M40+(I40-vlookup(M40,'Kovats n-alkanes'!B$7:C$31,2,TRUE))/(vlookup(N40,'Kovats n-alkanes'!B$7:C$31,2,TRUE)-vlookup(M40,'Kovats n-alkanes'!B$7:C$31,2,TRUE))),"")</f>
        <v/>
      </c>
      <c r="R40" s="87"/>
      <c r="S40" s="87"/>
      <c r="T40" s="90"/>
      <c r="U40" s="90"/>
      <c r="V40" s="87"/>
      <c r="W40" s="90"/>
      <c r="X40" s="90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90"/>
      <c r="AJ40" s="90"/>
      <c r="AK40" s="90"/>
      <c r="AL40" s="90"/>
      <c r="AM40" s="90"/>
      <c r="AN40" s="90"/>
      <c r="AO40" s="90"/>
      <c r="AP40" s="90"/>
      <c r="AQ40" s="90"/>
      <c r="AR40" s="90"/>
      <c r="AS40" s="90"/>
    </row>
    <row r="41">
      <c r="A41" s="79" t="str">
        <f t="shared" si="4"/>
        <v/>
      </c>
      <c r="D41" s="1"/>
      <c r="F41" s="97"/>
      <c r="H41" s="98"/>
      <c r="I41" s="61"/>
      <c r="J41" s="25"/>
      <c r="K41" s="25" t="str">
        <f t="shared" si="2"/>
        <v/>
      </c>
      <c r="L41" s="50" t="str">
        <f>iferror(100*(J41+(H41-vlookup(J41,'Kovats n-alkanes'!G$7:H$31,2,TRUE))/(vlookup(K41,'Kovats n-alkanes'!G$7:H$31,2,TRUE)-vlookup(J41,'Kovats n-alkanes'!G$7:H$31,2,TRUE))),H41)</f>
        <v/>
      </c>
      <c r="M41" s="25" t="str">
        <f t="array" ref="M41">iferror(index('Kovats n-alkanes'!B$7:B$31,match(I41,'Kovats n-alkanes'!C$7:C$31,1)),"")</f>
        <v/>
      </c>
      <c r="N41" s="25" t="str">
        <f t="shared" si="5"/>
        <v/>
      </c>
      <c r="O41" s="25" t="str">
        <f>iferror(100*(M41+(I41-vlookup(M41,'Kovats n-alkanes'!B$7:C$31,2,TRUE))/(vlookup(N41,'Kovats n-alkanes'!B$7:C$31,2,TRUE)-vlookup(M41,'Kovats n-alkanes'!B$7:C$31,2,TRUE))),"")</f>
        <v/>
      </c>
      <c r="R41" s="87"/>
      <c r="S41" s="87"/>
      <c r="T41" s="90"/>
      <c r="U41" s="90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90"/>
      <c r="AJ41" s="90"/>
      <c r="AK41" s="90"/>
      <c r="AL41" s="90"/>
      <c r="AM41" s="90"/>
      <c r="AN41" s="90"/>
      <c r="AO41" s="90"/>
      <c r="AP41" s="90"/>
      <c r="AQ41" s="90"/>
      <c r="AR41" s="90"/>
      <c r="AS41" s="90"/>
    </row>
    <row r="42">
      <c r="A42" s="79" t="str">
        <f t="shared" si="4"/>
        <v/>
      </c>
      <c r="D42" s="1"/>
      <c r="F42" s="97"/>
      <c r="H42" s="98"/>
      <c r="I42" s="61"/>
      <c r="J42" s="25"/>
      <c r="K42" s="25" t="str">
        <f t="shared" si="2"/>
        <v/>
      </c>
      <c r="L42" s="50" t="str">
        <f>iferror(100*(J42+(H42-vlookup(J42,'Kovats n-alkanes'!G$7:H$31,2,TRUE))/(vlookup(K42,'Kovats n-alkanes'!G$7:H$31,2,TRUE)-vlookup(J42,'Kovats n-alkanes'!G$7:H$31,2,TRUE))),H42)</f>
        <v/>
      </c>
      <c r="M42" s="25" t="str">
        <f t="array" ref="M42">iferror(index('Kovats n-alkanes'!B$7:B$31,match(I42,'Kovats n-alkanes'!C$7:C$31,1)),"")</f>
        <v/>
      </c>
      <c r="N42" s="25" t="str">
        <f t="shared" si="5"/>
        <v/>
      </c>
      <c r="O42" s="25" t="str">
        <f>iferror(100*(M42+(I42-vlookup(M42,'Kovats n-alkanes'!B$7:C$31,2,TRUE))/(vlookup(N42,'Kovats n-alkanes'!B$7:C$31,2,TRUE)-vlookup(M42,'Kovats n-alkanes'!B$7:C$31,2,TRUE))),"")</f>
        <v/>
      </c>
      <c r="R42" s="87"/>
      <c r="S42" s="87"/>
      <c r="T42" s="90"/>
      <c r="U42" s="90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90"/>
      <c r="AJ42" s="90"/>
      <c r="AK42" s="90"/>
      <c r="AL42" s="90"/>
      <c r="AM42" s="90"/>
      <c r="AN42" s="90"/>
      <c r="AO42" s="90"/>
      <c r="AP42" s="90"/>
      <c r="AQ42" s="90"/>
      <c r="AR42" s="90"/>
      <c r="AS42" s="90"/>
    </row>
    <row r="43">
      <c r="A43" s="79" t="str">
        <f t="shared" si="4"/>
        <v/>
      </c>
      <c r="D43" s="1"/>
      <c r="F43" s="97"/>
      <c r="H43" s="98"/>
      <c r="I43" s="61"/>
      <c r="J43" s="25"/>
      <c r="K43" s="25" t="str">
        <f t="shared" si="2"/>
        <v/>
      </c>
      <c r="L43" s="50" t="str">
        <f>iferror(100*(J43+(H43-vlookup(J43,'Kovats n-alkanes'!G$7:H$31,2,TRUE))/(vlookup(K43,'Kovats n-alkanes'!G$7:H$31,2,TRUE)-vlookup(J43,'Kovats n-alkanes'!G$7:H$31,2,TRUE))),H43)</f>
        <v/>
      </c>
      <c r="M43" s="25" t="str">
        <f t="array" ref="M43">iferror(index('Kovats n-alkanes'!B$7:B$31,match(I43,'Kovats n-alkanes'!C$7:C$31,1)),"")</f>
        <v/>
      </c>
      <c r="N43" s="25" t="str">
        <f t="shared" si="5"/>
        <v/>
      </c>
      <c r="O43" s="25" t="str">
        <f>iferror(100*(M43+(I43-vlookup(M43,'Kovats n-alkanes'!B$7:C$31,2,TRUE))/(vlookup(N43,'Kovats n-alkanes'!B$7:C$31,2,TRUE)-vlookup(M43,'Kovats n-alkanes'!B$7:C$31,2,TRUE))),"")</f>
        <v/>
      </c>
      <c r="R43" s="87"/>
      <c r="S43" s="87"/>
      <c r="T43" s="90"/>
      <c r="U43" s="90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90"/>
      <c r="AJ43" s="90"/>
      <c r="AK43" s="90"/>
      <c r="AL43" s="90"/>
      <c r="AM43" s="90"/>
      <c r="AN43" s="90"/>
      <c r="AO43" s="90"/>
      <c r="AP43" s="90"/>
      <c r="AQ43" s="90"/>
      <c r="AR43" s="90"/>
      <c r="AS43" s="90"/>
    </row>
    <row r="44">
      <c r="A44" s="79" t="str">
        <f t="shared" si="4"/>
        <v/>
      </c>
      <c r="D44" s="1"/>
      <c r="F44" s="97"/>
      <c r="H44" s="98"/>
      <c r="I44" s="61"/>
      <c r="J44" s="25"/>
      <c r="K44" s="25" t="str">
        <f t="shared" si="2"/>
        <v/>
      </c>
      <c r="L44" s="50" t="str">
        <f>iferror(100*(J44+(H44-vlookup(J44,'Kovats n-alkanes'!G$7:H$31,2,TRUE))/(vlookup(K44,'Kovats n-alkanes'!G$7:H$31,2,TRUE)-vlookup(J44,'Kovats n-alkanes'!G$7:H$31,2,TRUE))),H44)</f>
        <v/>
      </c>
      <c r="M44" s="25" t="str">
        <f t="array" ref="M44">iferror(index('Kovats n-alkanes'!B$7:B$31,match(I44,'Kovats n-alkanes'!C$7:C$31,1)),"")</f>
        <v/>
      </c>
      <c r="N44" s="25" t="str">
        <f t="shared" si="5"/>
        <v/>
      </c>
      <c r="O44" s="25" t="str">
        <f>iferror(100*(M44+(I44-vlookup(M44,'Kovats n-alkanes'!B$7:C$31,2,TRUE))/(vlookup(N44,'Kovats n-alkanes'!B$7:C$31,2,TRUE)-vlookup(M44,'Kovats n-alkanes'!B$7:C$31,2,TRUE))),"")</f>
        <v/>
      </c>
      <c r="R44" s="87"/>
      <c r="S44" s="87"/>
      <c r="T44" s="90"/>
      <c r="U44" s="90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</row>
    <row r="45">
      <c r="A45" s="79" t="str">
        <f t="shared" si="4"/>
        <v/>
      </c>
      <c r="D45" s="1"/>
      <c r="F45" s="97"/>
      <c r="H45" s="98"/>
      <c r="I45" s="61"/>
      <c r="J45" s="25"/>
      <c r="K45" s="25" t="str">
        <f t="shared" si="2"/>
        <v/>
      </c>
      <c r="L45" s="50" t="str">
        <f>iferror(100*(J45+(H45-vlookup(J45,'Kovats n-alkanes'!G$7:H$31,2,TRUE))/(vlookup(K45,'Kovats n-alkanes'!G$7:H$31,2,TRUE)-vlookup(J45,'Kovats n-alkanes'!G$7:H$31,2,TRUE))),H45)</f>
        <v/>
      </c>
      <c r="M45" s="25" t="str">
        <f t="array" ref="M45">iferror(index('Kovats n-alkanes'!B$7:B$31,match(I45,'Kovats n-alkanes'!C$7:C$31,1)),"")</f>
        <v/>
      </c>
      <c r="N45" s="25" t="str">
        <f t="shared" si="5"/>
        <v/>
      </c>
      <c r="O45" s="25" t="str">
        <f>iferror(100*(M45+(I45-vlookup(M45,'Kovats n-alkanes'!B$7:C$31,2,TRUE))/(vlookup(N45,'Kovats n-alkanes'!B$7:C$31,2,TRUE)-vlookup(M45,'Kovats n-alkanes'!B$7:C$31,2,TRUE))),"")</f>
        <v/>
      </c>
      <c r="R45" s="87"/>
      <c r="S45" s="87"/>
      <c r="T45" s="90"/>
      <c r="U45" s="90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</row>
    <row r="46">
      <c r="A46" s="79" t="str">
        <f t="shared" si="4"/>
        <v/>
      </c>
      <c r="D46" s="1"/>
      <c r="F46" s="97"/>
      <c r="H46" s="98"/>
      <c r="I46" s="61"/>
      <c r="J46" s="25"/>
      <c r="K46" s="25" t="str">
        <f t="shared" si="2"/>
        <v/>
      </c>
      <c r="L46" s="50" t="str">
        <f>iferror(100*(J46+(H46-vlookup(J46,'Kovats n-alkanes'!G$7:H$31,2,TRUE))/(vlookup(K46,'Kovats n-alkanes'!G$7:H$31,2,TRUE)-vlookup(J46,'Kovats n-alkanes'!G$7:H$31,2,TRUE))),H46)</f>
        <v/>
      </c>
      <c r="M46" s="25" t="str">
        <f t="array" ref="M46">iferror(index('Kovats n-alkanes'!B$7:B$31,match(I46,'Kovats n-alkanes'!C$7:C$31,1)),"")</f>
        <v/>
      </c>
      <c r="N46" s="25" t="str">
        <f t="shared" si="5"/>
        <v/>
      </c>
      <c r="O46" s="25" t="str">
        <f>iferror(100*(M46+(I46-vlookup(M46,'Kovats n-alkanes'!B$7:C$31,2,TRUE))/(vlookup(N46,'Kovats n-alkanes'!B$7:C$31,2,TRUE)-vlookup(M46,'Kovats n-alkanes'!B$7:C$31,2,TRUE))),"")</f>
        <v/>
      </c>
      <c r="R46" s="87"/>
      <c r="S46" s="87"/>
      <c r="T46" s="90"/>
      <c r="U46" s="90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</row>
    <row r="47">
      <c r="A47" s="79" t="str">
        <f t="shared" si="4"/>
        <v/>
      </c>
      <c r="D47" s="1"/>
      <c r="F47" s="97"/>
      <c r="H47" s="98"/>
      <c r="I47" s="61"/>
      <c r="J47" s="25"/>
      <c r="K47" s="25" t="str">
        <f t="shared" si="2"/>
        <v/>
      </c>
      <c r="L47" s="50" t="str">
        <f>iferror(100*(J47+(H47-vlookup(J47,'Kovats n-alkanes'!G$7:H$31,2,TRUE))/(vlookup(K47,'Kovats n-alkanes'!G$7:H$31,2,TRUE)-vlookup(J47,'Kovats n-alkanes'!G$7:H$31,2,TRUE))),H47)</f>
        <v/>
      </c>
      <c r="M47" s="25" t="str">
        <f t="array" ref="M47">iferror(index('Kovats n-alkanes'!B$7:B$31,match(I47,'Kovats n-alkanes'!C$7:C$31,1)),"")</f>
        <v/>
      </c>
      <c r="N47" s="25" t="str">
        <f t="shared" si="5"/>
        <v/>
      </c>
      <c r="O47" s="25" t="str">
        <f>iferror(100*(M47+(I47-vlookup(M47,'Kovats n-alkanes'!B$7:C$31,2,TRUE))/(vlookup(N47,'Kovats n-alkanes'!B$7:C$31,2,TRUE)-vlookup(M47,'Kovats n-alkanes'!B$7:C$31,2,TRUE))),"")</f>
        <v/>
      </c>
      <c r="R47" s="87"/>
      <c r="S47" s="87"/>
      <c r="T47" s="90"/>
      <c r="U47" s="90"/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</row>
    <row r="48">
      <c r="A48" s="79" t="str">
        <f t="shared" si="4"/>
        <v/>
      </c>
      <c r="D48" s="1"/>
      <c r="F48" s="97"/>
      <c r="H48" s="98"/>
      <c r="I48" s="61"/>
      <c r="J48" s="25"/>
      <c r="K48" s="25" t="str">
        <f t="shared" si="2"/>
        <v/>
      </c>
      <c r="L48" s="50" t="str">
        <f>iferror(100*(J48+(H48-vlookup(J48,'Kovats n-alkanes'!G$7:H$31,2,TRUE))/(vlookup(K48,'Kovats n-alkanes'!G$7:H$31,2,TRUE)-vlookup(J48,'Kovats n-alkanes'!G$7:H$31,2,TRUE))),H48)</f>
        <v/>
      </c>
      <c r="M48" s="25" t="str">
        <f t="array" ref="M48">iferror(index('Kovats n-alkanes'!B$7:B$31,match(I48,'Kovats n-alkanes'!C$7:C$31,1)),"")</f>
        <v/>
      </c>
      <c r="N48" s="25" t="str">
        <f t="shared" si="5"/>
        <v/>
      </c>
      <c r="O48" s="25" t="str">
        <f>iferror(100*(M48+(I48-vlookup(M48,'Kovats n-alkanes'!B$7:C$31,2,TRUE))/(vlookup(N48,'Kovats n-alkanes'!B$7:C$31,2,TRUE)-vlookup(M48,'Kovats n-alkanes'!B$7:C$31,2,TRUE))),"")</f>
        <v/>
      </c>
      <c r="R48" s="87"/>
      <c r="S48" s="87"/>
      <c r="T48" s="90"/>
      <c r="U48" s="90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90"/>
      <c r="AJ48" s="90"/>
      <c r="AK48" s="90"/>
      <c r="AL48" s="90"/>
      <c r="AM48" s="90"/>
      <c r="AN48" s="90"/>
      <c r="AO48" s="90"/>
      <c r="AP48" s="90"/>
      <c r="AQ48" s="90"/>
      <c r="AR48" s="90"/>
      <c r="AS48" s="90"/>
    </row>
    <row r="49">
      <c r="A49" s="79" t="str">
        <f t="shared" si="4"/>
        <v/>
      </c>
      <c r="D49" s="1"/>
      <c r="F49" s="97"/>
      <c r="H49" s="98"/>
      <c r="I49" s="61"/>
      <c r="J49" s="25"/>
      <c r="K49" s="25" t="str">
        <f t="shared" si="2"/>
        <v/>
      </c>
      <c r="L49" s="50" t="str">
        <f>iferror(100*(J49+(H49-vlookup(J49,'Kovats n-alkanes'!G$7:H$31,2,TRUE))/(vlookup(K49,'Kovats n-alkanes'!G$7:H$31,2,TRUE)-vlookup(J49,'Kovats n-alkanes'!G$7:H$31,2,TRUE))),H49)</f>
        <v/>
      </c>
      <c r="M49" s="25" t="str">
        <f t="array" ref="M49">iferror(index('Kovats n-alkanes'!B$7:B$31,match(I49,'Kovats n-alkanes'!C$7:C$31,1)),"")</f>
        <v/>
      </c>
      <c r="N49" s="25" t="str">
        <f t="shared" si="5"/>
        <v/>
      </c>
      <c r="O49" s="25" t="str">
        <f>iferror(100*(M49+(I49-vlookup(M49,'Kovats n-alkanes'!B$7:C$31,2,TRUE))/(vlookup(N49,'Kovats n-alkanes'!B$7:C$31,2,TRUE)-vlookup(M49,'Kovats n-alkanes'!B$7:C$31,2,TRUE))),"")</f>
        <v/>
      </c>
      <c r="R49" s="87"/>
      <c r="S49" s="87"/>
      <c r="T49" s="90"/>
      <c r="U49" s="90"/>
      <c r="V49" s="87"/>
      <c r="W49" s="87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H49" s="87"/>
      <c r="AI49" s="90"/>
      <c r="AJ49" s="90"/>
      <c r="AK49" s="90"/>
      <c r="AL49" s="90"/>
      <c r="AM49" s="90"/>
      <c r="AN49" s="90"/>
      <c r="AO49" s="90"/>
      <c r="AP49" s="90"/>
      <c r="AQ49" s="90"/>
      <c r="AR49" s="90"/>
      <c r="AS49" s="90"/>
    </row>
    <row r="50">
      <c r="A50" s="79" t="str">
        <f t="shared" si="4"/>
        <v/>
      </c>
      <c r="D50" s="1"/>
      <c r="F50" s="97"/>
      <c r="H50" s="98"/>
      <c r="I50" s="61"/>
      <c r="J50" s="25"/>
      <c r="K50" s="25" t="str">
        <f t="shared" si="2"/>
        <v/>
      </c>
      <c r="L50" s="50" t="str">
        <f>iferror(100*(J50+(H50-vlookup(J50,'Kovats n-alkanes'!G$7:H$31,2,TRUE))/(vlookup(K50,'Kovats n-alkanes'!G$7:H$31,2,TRUE)-vlookup(J50,'Kovats n-alkanes'!G$7:H$31,2,TRUE))),H50)</f>
        <v/>
      </c>
      <c r="M50" s="25" t="str">
        <f t="array" ref="M50">iferror(index('Kovats n-alkanes'!B$7:B$31,match(I50,'Kovats n-alkanes'!C$7:C$31,1)),"")</f>
        <v/>
      </c>
      <c r="N50" s="25" t="str">
        <f t="shared" si="5"/>
        <v/>
      </c>
      <c r="O50" s="25" t="str">
        <f>iferror(100*(M50+(I50-vlookup(M50,'Kovats n-alkanes'!B$7:C$31,2,TRUE))/(vlookup(N50,'Kovats n-alkanes'!B$7:C$31,2,TRUE)-vlookup(M50,'Kovats n-alkanes'!B$7:C$31,2,TRUE))),"")</f>
        <v/>
      </c>
      <c r="R50" s="87"/>
      <c r="S50" s="87"/>
      <c r="T50" s="90"/>
      <c r="U50" s="90"/>
      <c r="V50" s="87"/>
      <c r="W50" s="87"/>
      <c r="X50" s="87"/>
      <c r="Y50" s="87"/>
      <c r="Z50" s="87"/>
      <c r="AA50" s="87"/>
      <c r="AB50" s="87"/>
      <c r="AC50" s="87"/>
      <c r="AD50" s="87"/>
      <c r="AE50" s="87"/>
      <c r="AF50" s="87"/>
      <c r="AG50" s="87"/>
      <c r="AH50" s="87"/>
      <c r="AI50" s="90"/>
      <c r="AJ50" s="90"/>
      <c r="AK50" s="90"/>
      <c r="AL50" s="90"/>
      <c r="AM50" s="90"/>
      <c r="AN50" s="90"/>
      <c r="AO50" s="90"/>
      <c r="AP50" s="90"/>
      <c r="AQ50" s="90"/>
      <c r="AR50" s="90"/>
      <c r="AS50" s="90"/>
    </row>
    <row r="51">
      <c r="A51" s="79" t="str">
        <f t="shared" si="4"/>
        <v/>
      </c>
      <c r="D51" s="1"/>
      <c r="F51" s="97"/>
      <c r="H51" s="98"/>
      <c r="I51" s="61"/>
      <c r="J51" s="25"/>
      <c r="K51" s="25" t="str">
        <f t="shared" si="2"/>
        <v/>
      </c>
      <c r="L51" s="50" t="str">
        <f>iferror(100*(J51+(H51-vlookup(J51,'Kovats n-alkanes'!G$7:H$31,2,TRUE))/(vlookup(K51,'Kovats n-alkanes'!G$7:H$31,2,TRUE)-vlookup(J51,'Kovats n-alkanes'!G$7:H$31,2,TRUE))),H51)</f>
        <v/>
      </c>
      <c r="M51" s="25" t="str">
        <f t="array" ref="M51">iferror(index('Kovats n-alkanes'!B$7:B$31,match(I51,'Kovats n-alkanes'!C$7:C$31,1)),"")</f>
        <v/>
      </c>
      <c r="N51" s="25" t="str">
        <f t="shared" si="5"/>
        <v/>
      </c>
      <c r="O51" s="25" t="str">
        <f>iferror(100*(M51+(I51-vlookup(M51,'Kovats n-alkanes'!B$7:C$31,2,TRUE))/(vlookup(N51,'Kovats n-alkanes'!B$7:C$31,2,TRUE)-vlookup(M51,'Kovats n-alkanes'!B$7:C$31,2,TRUE))),"")</f>
        <v/>
      </c>
      <c r="R51" s="87"/>
      <c r="S51" s="87"/>
      <c r="T51" s="90"/>
      <c r="U51" s="90"/>
      <c r="V51" s="87"/>
      <c r="W51" s="87"/>
      <c r="X51" s="87"/>
      <c r="Y51" s="87"/>
      <c r="Z51" s="87"/>
      <c r="AA51" s="87"/>
      <c r="AB51" s="87"/>
      <c r="AC51" s="87"/>
      <c r="AD51" s="87"/>
      <c r="AE51" s="87"/>
      <c r="AF51" s="87"/>
      <c r="AG51" s="87"/>
      <c r="AH51" s="87"/>
      <c r="AI51" s="90"/>
      <c r="AJ51" s="90"/>
      <c r="AK51" s="90"/>
      <c r="AL51" s="90"/>
      <c r="AM51" s="90"/>
      <c r="AN51" s="90"/>
      <c r="AO51" s="90"/>
      <c r="AP51" s="90"/>
      <c r="AQ51" s="90"/>
      <c r="AR51" s="90"/>
      <c r="AS51" s="90"/>
    </row>
    <row r="52">
      <c r="A52" s="79" t="str">
        <f t="shared" si="4"/>
        <v/>
      </c>
      <c r="D52" s="1"/>
      <c r="F52" s="97"/>
      <c r="H52" s="98"/>
      <c r="I52" s="61"/>
      <c r="J52" s="25"/>
      <c r="K52" s="25" t="str">
        <f t="shared" si="2"/>
        <v/>
      </c>
      <c r="L52" s="50" t="str">
        <f>iferror(100*(J52+(H52-vlookup(J52,'Kovats n-alkanes'!G$7:H$31,2,TRUE))/(vlookup(K52,'Kovats n-alkanes'!G$7:H$31,2,TRUE)-vlookup(J52,'Kovats n-alkanes'!G$7:H$31,2,TRUE))),H52)</f>
        <v/>
      </c>
      <c r="M52" s="25" t="str">
        <f t="array" ref="M52">iferror(index('Kovats n-alkanes'!B$7:B$31,match(I52,'Kovats n-alkanes'!C$7:C$31,1)),"")</f>
        <v/>
      </c>
      <c r="N52" s="25" t="str">
        <f t="shared" si="5"/>
        <v/>
      </c>
      <c r="O52" s="25" t="str">
        <f>iferror(100*(M52+(I52-vlookup(M52,'Kovats n-alkanes'!B$7:C$31,2,TRUE))/(vlookup(N52,'Kovats n-alkanes'!B$7:C$31,2,TRUE)-vlookup(M52,'Kovats n-alkanes'!B$7:C$31,2,TRUE))),"")</f>
        <v/>
      </c>
      <c r="R52" s="87"/>
      <c r="S52" s="87"/>
      <c r="T52" s="90"/>
      <c r="U52" s="90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87"/>
      <c r="AG52" s="87"/>
      <c r="AH52" s="87"/>
      <c r="AI52" s="90"/>
      <c r="AJ52" s="90"/>
      <c r="AK52" s="90"/>
      <c r="AL52" s="90"/>
      <c r="AM52" s="90"/>
      <c r="AN52" s="90"/>
      <c r="AO52" s="90"/>
      <c r="AP52" s="90"/>
      <c r="AQ52" s="90"/>
      <c r="AR52" s="90"/>
      <c r="AS52" s="90"/>
    </row>
    <row r="53">
      <c r="A53" s="79" t="str">
        <f t="shared" si="4"/>
        <v/>
      </c>
      <c r="D53" s="1"/>
      <c r="F53" s="97"/>
      <c r="H53" s="98"/>
      <c r="I53" s="61"/>
      <c r="J53" s="25"/>
      <c r="K53" s="25" t="str">
        <f t="shared" si="2"/>
        <v/>
      </c>
      <c r="L53" s="50" t="str">
        <f>iferror(100*(J53+(H53-vlookup(J53,'Kovats n-alkanes'!G$7:H$31,2,TRUE))/(vlookup(K53,'Kovats n-alkanes'!G$7:H$31,2,TRUE)-vlookup(J53,'Kovats n-alkanes'!G$7:H$31,2,TRUE))),H53)</f>
        <v/>
      </c>
      <c r="M53" s="25" t="str">
        <f t="array" ref="M53">iferror(index('Kovats n-alkanes'!B$7:B$31,match(I53,'Kovats n-alkanes'!C$7:C$31,1)),"")</f>
        <v/>
      </c>
      <c r="N53" s="25" t="str">
        <f t="shared" si="5"/>
        <v/>
      </c>
      <c r="O53" s="25" t="str">
        <f>iferror(100*(M53+(I53-vlookup(M53,'Kovats n-alkanes'!B$7:C$31,2,TRUE))/(vlookup(N53,'Kovats n-alkanes'!B$7:C$31,2,TRUE)-vlookup(M53,'Kovats n-alkanes'!B$7:C$31,2,TRUE))),"")</f>
        <v/>
      </c>
      <c r="R53" s="87"/>
      <c r="S53" s="87"/>
      <c r="T53" s="90"/>
      <c r="U53" s="90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90"/>
      <c r="AJ53" s="90"/>
      <c r="AK53" s="90"/>
      <c r="AL53" s="90"/>
      <c r="AM53" s="90"/>
      <c r="AN53" s="90"/>
      <c r="AO53" s="90"/>
      <c r="AP53" s="90"/>
      <c r="AQ53" s="90"/>
      <c r="AR53" s="90"/>
      <c r="AS53" s="90"/>
    </row>
    <row r="54">
      <c r="A54" s="79" t="str">
        <f t="shared" si="4"/>
        <v/>
      </c>
      <c r="D54" s="1"/>
      <c r="F54" s="97"/>
      <c r="H54" s="98"/>
      <c r="I54" s="61"/>
      <c r="J54" s="25"/>
      <c r="K54" s="25" t="str">
        <f t="shared" si="2"/>
        <v/>
      </c>
      <c r="L54" s="50" t="str">
        <f>iferror(100*(J54+(H54-vlookup(J54,'Kovats n-alkanes'!G$7:H$31,2,TRUE))/(vlookup(K54,'Kovats n-alkanes'!G$7:H$31,2,TRUE)-vlookup(J54,'Kovats n-alkanes'!G$7:H$31,2,TRUE))),H54)</f>
        <v/>
      </c>
      <c r="M54" s="25" t="str">
        <f t="array" ref="M54">iferror(index('Kovats n-alkanes'!B$7:B$31,match(I54,'Kovats n-alkanes'!C$7:C$31,1)),"")</f>
        <v/>
      </c>
      <c r="N54" s="25" t="str">
        <f t="shared" si="5"/>
        <v/>
      </c>
      <c r="O54" s="25" t="str">
        <f>iferror(100*(M54+(I54-vlookup(M54,'Kovats n-alkanes'!B$7:C$31,2,TRUE))/(vlookup(N54,'Kovats n-alkanes'!B$7:C$31,2,TRUE)-vlookup(M54,'Kovats n-alkanes'!B$7:C$31,2,TRUE))),"")</f>
        <v/>
      </c>
      <c r="R54" s="87"/>
      <c r="S54" s="87"/>
      <c r="T54" s="90"/>
      <c r="U54" s="90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  <c r="AH54" s="87"/>
      <c r="AI54" s="90"/>
      <c r="AJ54" s="90"/>
      <c r="AK54" s="90"/>
      <c r="AL54" s="90"/>
      <c r="AM54" s="90"/>
      <c r="AN54" s="90"/>
      <c r="AO54" s="90"/>
      <c r="AP54" s="90"/>
      <c r="AQ54" s="90"/>
      <c r="AR54" s="90"/>
      <c r="AS54" s="90"/>
    </row>
    <row r="55">
      <c r="A55" s="79" t="str">
        <f t="shared" si="4"/>
        <v/>
      </c>
      <c r="D55" s="1"/>
      <c r="F55" s="97"/>
      <c r="H55" s="98"/>
      <c r="I55" s="61"/>
      <c r="J55" s="25"/>
      <c r="K55" s="25" t="str">
        <f t="shared" si="2"/>
        <v/>
      </c>
      <c r="L55" s="50" t="str">
        <f>iferror(100*(J55+(H55-vlookup(J55,'Kovats n-alkanes'!G$7:H$31,2,TRUE))/(vlookup(K55,'Kovats n-alkanes'!G$7:H$31,2,TRUE)-vlookup(J55,'Kovats n-alkanes'!G$7:H$31,2,TRUE))),H55)</f>
        <v/>
      </c>
      <c r="M55" s="25" t="str">
        <f t="array" ref="M55">iferror(index('Kovats n-alkanes'!B$7:B$31,match(I55,'Kovats n-alkanes'!C$7:C$31,1)),"")</f>
        <v/>
      </c>
      <c r="N55" s="25" t="str">
        <f t="shared" si="5"/>
        <v/>
      </c>
      <c r="O55" s="25" t="str">
        <f>iferror(100*(M55+(I55-vlookup(M55,'Kovats n-alkanes'!B$7:C$31,2,TRUE))/(vlookup(N55,'Kovats n-alkanes'!B$7:C$31,2,TRUE)-vlookup(M55,'Kovats n-alkanes'!B$7:C$31,2,TRUE))),"")</f>
        <v/>
      </c>
      <c r="R55" s="87"/>
      <c r="S55" s="87"/>
      <c r="T55" s="90"/>
      <c r="U55" s="90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90"/>
      <c r="AJ55" s="90"/>
      <c r="AK55" s="90"/>
      <c r="AL55" s="90"/>
      <c r="AM55" s="90"/>
      <c r="AN55" s="90"/>
      <c r="AO55" s="90"/>
      <c r="AP55" s="90"/>
      <c r="AQ55" s="90"/>
      <c r="AR55" s="90"/>
      <c r="AS55" s="90"/>
    </row>
    <row r="56">
      <c r="D56" s="1"/>
      <c r="F56" s="97"/>
      <c r="H56" s="98"/>
      <c r="I56" s="61"/>
      <c r="J56" s="25"/>
      <c r="K56" s="25" t="str">
        <f t="shared" si="2"/>
        <v/>
      </c>
      <c r="L56" s="50" t="str">
        <f>iferror(100*(J56+(H56-vlookup(J56,'Kovats n-alkanes'!G$7:H$31,2,TRUE))/(vlookup(K56,'Kovats n-alkanes'!G$7:H$31,2,TRUE)-vlookup(J56,'Kovats n-alkanes'!G$7:H$31,2,TRUE))),H56)</f>
        <v/>
      </c>
      <c r="M56" s="25" t="str">
        <f t="array" ref="M56">iferror(index('Kovats n-alkanes'!B$7:B$31,match(I56,'Kovats n-alkanes'!C$7:C$31,1)),"")</f>
        <v/>
      </c>
      <c r="N56" s="25" t="str">
        <f t="shared" si="5"/>
        <v/>
      </c>
      <c r="O56" s="25" t="str">
        <f>iferror(100*(M56+(I56-vlookup(M56,'Kovats n-alkanes'!B$7:C$31,2,TRUE))/(vlookup(N56,'Kovats n-alkanes'!B$7:C$31,2,TRUE)-vlookup(M56,'Kovats n-alkanes'!B$7:C$31,2,TRUE))),"")</f>
        <v/>
      </c>
      <c r="R56" s="87"/>
      <c r="S56" s="87"/>
      <c r="T56" s="90"/>
      <c r="U56" s="90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90"/>
      <c r="AJ56" s="90"/>
      <c r="AK56" s="90"/>
      <c r="AL56" s="90"/>
      <c r="AM56" s="90"/>
      <c r="AN56" s="90"/>
      <c r="AO56" s="90"/>
      <c r="AP56" s="90"/>
      <c r="AQ56" s="90"/>
      <c r="AR56" s="90"/>
      <c r="AS56" s="90"/>
    </row>
    <row r="57">
      <c r="D57" s="1"/>
      <c r="F57" s="97"/>
      <c r="H57" s="98"/>
      <c r="I57" s="61"/>
      <c r="J57" s="25"/>
      <c r="K57" s="25" t="str">
        <f t="shared" si="2"/>
        <v/>
      </c>
      <c r="L57" s="50" t="str">
        <f>iferror(100*(J57+(H57-vlookup(J57,'Kovats n-alkanes'!G$7:H$31,2,TRUE))/(vlookup(K57,'Kovats n-alkanes'!G$7:H$31,2,TRUE)-vlookup(J57,'Kovats n-alkanes'!G$7:H$31,2,TRUE))),H57)</f>
        <v/>
      </c>
      <c r="M57" s="25" t="str">
        <f t="array" ref="M57">iferror(index('Kovats n-alkanes'!B$7:B$31,match(I57,'Kovats n-alkanes'!C$7:C$31,1)),"")</f>
        <v/>
      </c>
      <c r="N57" s="25" t="str">
        <f t="shared" si="5"/>
        <v/>
      </c>
      <c r="O57" s="25" t="str">
        <f>iferror(100*(M57+(I57-vlookup(M57,'Kovats n-alkanes'!B$7:C$31,2,TRUE))/(vlookup(N57,'Kovats n-alkanes'!B$7:C$31,2,TRUE)-vlookup(M57,'Kovats n-alkanes'!B$7:C$31,2,TRUE))),"")</f>
        <v/>
      </c>
      <c r="R57" s="87"/>
      <c r="S57" s="87"/>
      <c r="T57" s="90"/>
      <c r="U57" s="90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90"/>
      <c r="AJ57" s="90"/>
      <c r="AK57" s="90"/>
      <c r="AL57" s="90"/>
      <c r="AM57" s="90"/>
      <c r="AN57" s="90"/>
      <c r="AO57" s="90"/>
      <c r="AP57" s="90"/>
      <c r="AQ57" s="90"/>
      <c r="AR57" s="90"/>
      <c r="AS57" s="90"/>
    </row>
    <row r="58">
      <c r="D58" s="1"/>
      <c r="F58" s="97"/>
      <c r="H58" s="98"/>
      <c r="I58" s="61"/>
      <c r="J58" s="25"/>
      <c r="K58" s="25" t="str">
        <f t="shared" si="2"/>
        <v/>
      </c>
      <c r="L58" s="50" t="str">
        <f>iferror(100*(J58+(H58-vlookup(J58,'Kovats n-alkanes'!G$7:H$31,2,TRUE))/(vlookup(K58,'Kovats n-alkanes'!G$7:H$31,2,TRUE)-vlookup(J58,'Kovats n-alkanes'!G$7:H$31,2,TRUE))),H58)</f>
        <v/>
      </c>
      <c r="M58" s="25" t="str">
        <f t="array" ref="M58">iferror(index('Kovats n-alkanes'!B$7:B$31,match(I58,'Kovats n-alkanes'!C$7:C$31,1)),"")</f>
        <v/>
      </c>
      <c r="N58" s="25" t="str">
        <f t="shared" si="5"/>
        <v/>
      </c>
      <c r="O58" s="25" t="str">
        <f>iferror(100*(M58+(I58-vlookup(M58,'Kovats n-alkanes'!B$7:C$31,2,TRUE))/(vlookup(N58,'Kovats n-alkanes'!B$7:C$31,2,TRUE)-vlookup(M58,'Kovats n-alkanes'!B$7:C$31,2,TRUE))),"")</f>
        <v/>
      </c>
      <c r="R58" s="87"/>
      <c r="S58" s="87"/>
      <c r="T58" s="90"/>
      <c r="U58" s="90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90"/>
      <c r="AJ58" s="90"/>
      <c r="AK58" s="90"/>
      <c r="AL58" s="90"/>
      <c r="AM58" s="90"/>
      <c r="AN58" s="90"/>
      <c r="AO58" s="90"/>
      <c r="AP58" s="90"/>
      <c r="AQ58" s="90"/>
      <c r="AR58" s="90"/>
      <c r="AS58" s="90"/>
    </row>
    <row r="59">
      <c r="D59" s="1"/>
      <c r="F59" s="97"/>
      <c r="H59" s="98"/>
      <c r="I59" s="61"/>
      <c r="J59" s="25"/>
      <c r="K59" s="25" t="str">
        <f t="shared" si="2"/>
        <v/>
      </c>
      <c r="L59" s="50" t="str">
        <f>iferror(100*(J59+(H59-vlookup(J59,'Kovats n-alkanes'!G$7:H$31,2,TRUE))/(vlookup(K59,'Kovats n-alkanes'!G$7:H$31,2,TRUE)-vlookup(J59,'Kovats n-alkanes'!G$7:H$31,2,TRUE))),H59)</f>
        <v/>
      </c>
      <c r="M59" s="25" t="str">
        <f t="array" ref="M59">iferror(index('Kovats n-alkanes'!B$7:B$31,match(I59,'Kovats n-alkanes'!C$7:C$31,1)),"")</f>
        <v/>
      </c>
      <c r="N59" s="25" t="str">
        <f t="shared" si="5"/>
        <v/>
      </c>
      <c r="O59" s="25" t="str">
        <f>iferror(100*(M59+(I59-vlookup(M59,'Kovats n-alkanes'!B$7:C$31,2,TRUE))/(vlookup(N59,'Kovats n-alkanes'!B$7:C$31,2,TRUE)-vlookup(M59,'Kovats n-alkanes'!B$7:C$31,2,TRUE))),"")</f>
        <v/>
      </c>
      <c r="R59" s="87"/>
      <c r="S59" s="87"/>
      <c r="T59" s="90"/>
      <c r="U59" s="90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87"/>
      <c r="AG59" s="87"/>
      <c r="AH59" s="87"/>
      <c r="AI59" s="90"/>
      <c r="AJ59" s="90"/>
      <c r="AK59" s="90"/>
      <c r="AL59" s="90"/>
      <c r="AM59" s="90"/>
      <c r="AN59" s="90"/>
      <c r="AO59" s="90"/>
      <c r="AP59" s="90"/>
      <c r="AQ59" s="90"/>
      <c r="AR59" s="90"/>
      <c r="AS59" s="90"/>
    </row>
    <row r="60">
      <c r="D60" s="1"/>
      <c r="F60" s="97"/>
      <c r="H60" s="98"/>
      <c r="I60" s="61"/>
      <c r="J60" s="25"/>
      <c r="K60" s="25" t="str">
        <f t="shared" si="2"/>
        <v/>
      </c>
      <c r="L60" s="50" t="str">
        <f>iferror(100*(J60+(H60-vlookup(J60,'Kovats n-alkanes'!G$7:H$31,2,TRUE))/(vlookup(K60,'Kovats n-alkanes'!G$7:H$31,2,TRUE)-vlookup(J60,'Kovats n-alkanes'!G$7:H$31,2,TRUE))),H60)</f>
        <v/>
      </c>
      <c r="M60" s="25" t="str">
        <f t="array" ref="M60">iferror(index('Kovats n-alkanes'!B$7:B$31,match(I60,'Kovats n-alkanes'!C$7:C$31,1)),"")</f>
        <v/>
      </c>
      <c r="N60" s="25" t="str">
        <f t="shared" si="5"/>
        <v/>
      </c>
      <c r="O60" s="25" t="str">
        <f>iferror(100*(M60+(I60-vlookup(M60,'Kovats n-alkanes'!B$7:C$31,2,TRUE))/(vlookup(N60,'Kovats n-alkanes'!B$7:C$31,2,TRUE)-vlookup(M60,'Kovats n-alkanes'!B$7:C$31,2,TRUE))),"")</f>
        <v/>
      </c>
      <c r="R60" s="87"/>
      <c r="S60" s="87"/>
      <c r="T60" s="90"/>
      <c r="U60" s="90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90"/>
      <c r="AJ60" s="90"/>
      <c r="AK60" s="90"/>
      <c r="AL60" s="90"/>
      <c r="AM60" s="90"/>
      <c r="AN60" s="90"/>
      <c r="AO60" s="90"/>
      <c r="AP60" s="90"/>
      <c r="AQ60" s="90"/>
      <c r="AR60" s="90"/>
      <c r="AS60" s="90"/>
    </row>
    <row r="61">
      <c r="D61" s="1"/>
      <c r="F61" s="97"/>
      <c r="H61" s="98"/>
      <c r="I61" s="61"/>
      <c r="J61" s="25"/>
      <c r="K61" s="25" t="str">
        <f t="shared" si="2"/>
        <v/>
      </c>
      <c r="L61" s="50" t="str">
        <f>iferror(100*(J61+(H61-vlookup(J61,'Kovats n-alkanes'!G$7:H$31,2,TRUE))/(vlookup(K61,'Kovats n-alkanes'!G$7:H$31,2,TRUE)-vlookup(J61,'Kovats n-alkanes'!G$7:H$31,2,TRUE))),H61)</f>
        <v/>
      </c>
      <c r="M61" s="25" t="str">
        <f t="array" ref="M61">iferror(index('Kovats n-alkanes'!B$7:B$31,match(I61,'Kovats n-alkanes'!C$7:C$31,1)),"")</f>
        <v/>
      </c>
      <c r="N61" s="25" t="str">
        <f t="shared" si="5"/>
        <v/>
      </c>
      <c r="O61" s="25" t="str">
        <f>iferror(100*(M61+(I61-vlookup(M61,'Kovats n-alkanes'!B$7:C$31,2,TRUE))/(vlookup(N61,'Kovats n-alkanes'!B$7:C$31,2,TRUE)-vlookup(M61,'Kovats n-alkanes'!B$7:C$31,2,TRUE))),"")</f>
        <v/>
      </c>
      <c r="R61" s="87"/>
      <c r="S61" s="87"/>
      <c r="T61" s="90"/>
      <c r="U61" s="90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90"/>
      <c r="AJ61" s="90"/>
      <c r="AK61" s="90"/>
      <c r="AL61" s="90"/>
      <c r="AM61" s="90"/>
      <c r="AN61" s="90"/>
      <c r="AO61" s="90"/>
      <c r="AP61" s="90"/>
      <c r="AQ61" s="90"/>
      <c r="AR61" s="90"/>
      <c r="AS61" s="90"/>
    </row>
    <row r="62">
      <c r="D62" s="1"/>
      <c r="F62" s="97"/>
      <c r="H62" s="98"/>
      <c r="I62" s="61"/>
      <c r="J62" s="25"/>
      <c r="K62" s="25" t="str">
        <f t="shared" si="2"/>
        <v/>
      </c>
      <c r="L62" s="50" t="str">
        <f>iferror(100*(J62+(H62-vlookup(J62,'Kovats n-alkanes'!G$7:H$31,2,TRUE))/(vlookup(K62,'Kovats n-alkanes'!G$7:H$31,2,TRUE)-vlookup(J62,'Kovats n-alkanes'!G$7:H$31,2,TRUE))),H62)</f>
        <v/>
      </c>
      <c r="M62" s="25" t="str">
        <f t="array" ref="M62">iferror(index('Kovats n-alkanes'!B$7:B$31,match(I62,'Kovats n-alkanes'!C$7:C$31,1)),"")</f>
        <v/>
      </c>
      <c r="N62" s="25" t="str">
        <f t="shared" si="5"/>
        <v/>
      </c>
      <c r="O62" s="25" t="str">
        <f>iferror(100*(M62+(I62-vlookup(M62,'Kovats n-alkanes'!B$7:C$31,2,TRUE))/(vlookup(N62,'Kovats n-alkanes'!B$7:C$31,2,TRUE)-vlookup(M62,'Kovats n-alkanes'!B$7:C$31,2,TRUE))),"")</f>
        <v/>
      </c>
      <c r="R62" s="87"/>
      <c r="S62" s="87"/>
      <c r="T62" s="90"/>
      <c r="U62" s="90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90"/>
      <c r="AJ62" s="90"/>
      <c r="AK62" s="90"/>
      <c r="AL62" s="90"/>
      <c r="AM62" s="90"/>
      <c r="AN62" s="90"/>
      <c r="AO62" s="90"/>
      <c r="AP62" s="90"/>
      <c r="AQ62" s="90"/>
      <c r="AR62" s="90"/>
      <c r="AS62" s="90"/>
    </row>
    <row r="63">
      <c r="D63" s="1"/>
      <c r="F63" s="97"/>
      <c r="H63" s="98"/>
      <c r="I63" s="61"/>
      <c r="J63" s="25"/>
      <c r="K63" s="25" t="str">
        <f t="shared" si="2"/>
        <v/>
      </c>
      <c r="L63" s="50" t="str">
        <f>iferror(100*(J63+(H63-vlookup(J63,'Kovats n-alkanes'!G$7:H$31,2,TRUE))/(vlookup(K63,'Kovats n-alkanes'!G$7:H$31,2,TRUE)-vlookup(J63,'Kovats n-alkanes'!G$7:H$31,2,TRUE))),H63)</f>
        <v/>
      </c>
      <c r="M63" s="25" t="str">
        <f t="array" ref="M63">iferror(index('Kovats n-alkanes'!B$7:B$31,match(I63,'Kovats n-alkanes'!C$7:C$31,1)),"")</f>
        <v/>
      </c>
      <c r="N63" s="25" t="str">
        <f t="shared" si="5"/>
        <v/>
      </c>
      <c r="O63" s="25" t="str">
        <f>iferror(100*(M63+(I63-vlookup(M63,'Kovats n-alkanes'!B$7:C$31,2,TRUE))/(vlookup(N63,'Kovats n-alkanes'!B$7:C$31,2,TRUE)-vlookup(M63,'Kovats n-alkanes'!B$7:C$31,2,TRUE))),"")</f>
        <v/>
      </c>
      <c r="R63" s="87"/>
      <c r="S63" s="87"/>
      <c r="T63" s="90"/>
      <c r="U63" s="90"/>
      <c r="V63" s="87"/>
      <c r="W63" s="87"/>
      <c r="X63" s="87"/>
      <c r="Y63" s="87"/>
      <c r="Z63" s="87"/>
      <c r="AA63" s="87"/>
      <c r="AB63" s="87"/>
      <c r="AC63" s="87"/>
      <c r="AD63" s="87"/>
      <c r="AE63" s="87"/>
      <c r="AF63" s="87"/>
      <c r="AG63" s="87"/>
      <c r="AH63" s="87"/>
      <c r="AI63" s="90"/>
      <c r="AJ63" s="90"/>
      <c r="AK63" s="90"/>
      <c r="AL63" s="90"/>
      <c r="AM63" s="90"/>
      <c r="AN63" s="90"/>
      <c r="AO63" s="90"/>
      <c r="AP63" s="90"/>
      <c r="AQ63" s="90"/>
      <c r="AR63" s="90"/>
      <c r="AS63" s="90"/>
    </row>
    <row r="64">
      <c r="D64" s="1"/>
      <c r="F64" s="97"/>
      <c r="H64" s="98"/>
      <c r="I64" s="61"/>
      <c r="J64" s="25"/>
      <c r="K64" s="25" t="str">
        <f t="shared" si="2"/>
        <v/>
      </c>
      <c r="L64" s="50" t="str">
        <f>iferror(100*(J64+(H64-vlookup(J64,'Kovats n-alkanes'!G$7:H$31,2,TRUE))/(vlookup(K64,'Kovats n-alkanes'!G$7:H$31,2,TRUE)-vlookup(J64,'Kovats n-alkanes'!G$7:H$31,2,TRUE))),H64)</f>
        <v/>
      </c>
      <c r="M64" s="25" t="str">
        <f t="array" ref="M64">iferror(index('Kovats n-alkanes'!B$7:B$31,match(I64,'Kovats n-alkanes'!C$7:C$31,1)),"")</f>
        <v/>
      </c>
      <c r="N64" s="25" t="str">
        <f t="shared" si="5"/>
        <v/>
      </c>
      <c r="O64" s="25" t="str">
        <f>iferror(100*(M64+(I64-vlookup(M64,'Kovats n-alkanes'!B$7:C$31,2,TRUE))/(vlookup(N64,'Kovats n-alkanes'!B$7:C$31,2,TRUE)-vlookup(M64,'Kovats n-alkanes'!B$7:C$31,2,TRUE))),"")</f>
        <v/>
      </c>
      <c r="R64" s="87"/>
      <c r="S64" s="87"/>
      <c r="T64" s="90"/>
      <c r="U64" s="90"/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87"/>
      <c r="AG64" s="87"/>
      <c r="AH64" s="87"/>
      <c r="AI64" s="90"/>
      <c r="AJ64" s="90"/>
      <c r="AK64" s="90"/>
      <c r="AL64" s="90"/>
      <c r="AM64" s="90"/>
      <c r="AN64" s="90"/>
      <c r="AO64" s="90"/>
      <c r="AP64" s="90"/>
      <c r="AQ64" s="90"/>
      <c r="AR64" s="90"/>
      <c r="AS64" s="90"/>
    </row>
    <row r="65">
      <c r="D65" s="1"/>
      <c r="F65" s="97"/>
      <c r="H65" s="98"/>
      <c r="I65" s="61"/>
      <c r="J65" s="25"/>
      <c r="K65" s="25" t="str">
        <f t="shared" si="2"/>
        <v/>
      </c>
      <c r="L65" s="50" t="str">
        <f>iferror(100*(J65+(H65-vlookup(J65,'Kovats n-alkanes'!G$7:H$31,2,TRUE))/(vlookup(K65,'Kovats n-alkanes'!G$7:H$31,2,TRUE)-vlookup(J65,'Kovats n-alkanes'!G$7:H$31,2,TRUE))),H65)</f>
        <v/>
      </c>
      <c r="M65" s="25" t="str">
        <f t="array" ref="M65">iferror(index('Kovats n-alkanes'!B$7:B$31,match(I65,'Kovats n-alkanes'!C$7:C$31,1)),"")</f>
        <v/>
      </c>
      <c r="N65" s="25" t="str">
        <f t="shared" si="5"/>
        <v/>
      </c>
      <c r="O65" s="25" t="str">
        <f>iferror(100*(M65+(I65-vlookup(M65,'Kovats n-alkanes'!B$7:C$31,2,TRUE))/(vlookup(N65,'Kovats n-alkanes'!B$7:C$31,2,TRUE)-vlookup(M65,'Kovats n-alkanes'!B$7:C$31,2,TRUE))),"")</f>
        <v/>
      </c>
      <c r="R65" s="87"/>
      <c r="S65" s="87"/>
      <c r="T65" s="90"/>
      <c r="U65" s="90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90"/>
      <c r="AJ65" s="90"/>
      <c r="AK65" s="90"/>
      <c r="AL65" s="90"/>
      <c r="AM65" s="90"/>
      <c r="AN65" s="90"/>
      <c r="AO65" s="90"/>
      <c r="AP65" s="90"/>
      <c r="AQ65" s="90"/>
      <c r="AR65" s="90"/>
      <c r="AS65" s="90"/>
    </row>
    <row r="66">
      <c r="D66" s="1"/>
      <c r="F66" s="97"/>
      <c r="H66" s="98"/>
      <c r="I66" s="61"/>
      <c r="J66" s="25"/>
      <c r="K66" s="25" t="str">
        <f t="shared" si="2"/>
        <v/>
      </c>
      <c r="L66" s="50" t="str">
        <f>iferror(100*(J66+(H66-vlookup(J66,'Kovats n-alkanes'!G$7:H$31,2,TRUE))/(vlookup(K66,'Kovats n-alkanes'!G$7:H$31,2,TRUE)-vlookup(J66,'Kovats n-alkanes'!G$7:H$31,2,TRUE))),H66)</f>
        <v/>
      </c>
      <c r="M66" s="25" t="str">
        <f t="array" ref="M66">iferror(index('Kovats n-alkanes'!B$7:B$31,match(I66,'Kovats n-alkanes'!C$7:C$31,1)),"")</f>
        <v/>
      </c>
      <c r="N66" s="25" t="str">
        <f t="shared" si="5"/>
        <v/>
      </c>
      <c r="O66" s="25" t="str">
        <f>iferror(100*(M66+(I66-vlookup(M66,'Kovats n-alkanes'!B$7:C$31,2,TRUE))/(vlookup(N66,'Kovats n-alkanes'!B$7:C$31,2,TRUE)-vlookup(M66,'Kovats n-alkanes'!B$7:C$31,2,TRUE))),"")</f>
        <v/>
      </c>
      <c r="R66" s="87"/>
      <c r="S66" s="87"/>
      <c r="T66" s="90"/>
      <c r="U66" s="90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90"/>
      <c r="AJ66" s="90"/>
      <c r="AK66" s="90"/>
      <c r="AL66" s="90"/>
      <c r="AM66" s="90"/>
      <c r="AN66" s="90"/>
      <c r="AO66" s="90"/>
      <c r="AP66" s="90"/>
      <c r="AQ66" s="90"/>
      <c r="AR66" s="90"/>
      <c r="AS66" s="90"/>
    </row>
    <row r="67">
      <c r="D67" s="1"/>
      <c r="F67" s="97"/>
      <c r="H67" s="98"/>
      <c r="I67" s="61"/>
      <c r="J67" s="25"/>
      <c r="K67" s="25" t="str">
        <f t="shared" si="2"/>
        <v/>
      </c>
      <c r="L67" s="50" t="str">
        <f>iferror(100*(J67+(H67-vlookup(J67,'Kovats n-alkanes'!G$7:H$31,2,TRUE))/(vlookup(K67,'Kovats n-alkanes'!G$7:H$31,2,TRUE)-vlookup(J67,'Kovats n-alkanes'!G$7:H$31,2,TRUE))),H67)</f>
        <v/>
      </c>
      <c r="M67" s="25" t="str">
        <f t="array" ref="M67">iferror(index('Kovats n-alkanes'!B$7:B$31,match(I67,'Kovats n-alkanes'!C$7:C$31,1)),"")</f>
        <v/>
      </c>
      <c r="N67" s="25" t="str">
        <f t="shared" si="5"/>
        <v/>
      </c>
      <c r="O67" s="25" t="str">
        <f>iferror(100*(M67+(I67-vlookup(M67,'Kovats n-alkanes'!B$7:C$31,2,TRUE))/(vlookup(N67,'Kovats n-alkanes'!B$7:C$31,2,TRUE)-vlookup(M67,'Kovats n-alkanes'!B$7:C$31,2,TRUE))),"")</f>
        <v/>
      </c>
      <c r="R67" s="87"/>
      <c r="S67" s="87"/>
      <c r="T67" s="90"/>
      <c r="U67" s="90"/>
      <c r="V67" s="87"/>
      <c r="W67" s="87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90"/>
      <c r="AJ67" s="90"/>
      <c r="AK67" s="90"/>
      <c r="AL67" s="90"/>
      <c r="AM67" s="90"/>
      <c r="AN67" s="90"/>
      <c r="AO67" s="90"/>
      <c r="AP67" s="90"/>
      <c r="AQ67" s="90"/>
      <c r="AR67" s="90"/>
      <c r="AS67" s="90"/>
    </row>
    <row r="68">
      <c r="D68" s="1"/>
      <c r="F68" s="97"/>
      <c r="H68" s="98"/>
      <c r="I68" s="61"/>
      <c r="J68" s="25"/>
      <c r="K68" s="25" t="str">
        <f t="shared" si="2"/>
        <v/>
      </c>
      <c r="L68" s="50" t="str">
        <f>iferror(100*(J68+(H68-vlookup(J68,'Kovats n-alkanes'!G$7:H$31,2,TRUE))/(vlookup(K68,'Kovats n-alkanes'!G$7:H$31,2,TRUE)-vlookup(J68,'Kovats n-alkanes'!G$7:H$31,2,TRUE))),H68)</f>
        <v/>
      </c>
      <c r="M68" s="25" t="str">
        <f t="array" ref="M68">iferror(index('Kovats n-alkanes'!B$7:B$31,match(I68,'Kovats n-alkanes'!C$7:C$31,1)),"")</f>
        <v/>
      </c>
      <c r="N68" s="25" t="str">
        <f t="shared" si="5"/>
        <v/>
      </c>
      <c r="O68" s="25" t="str">
        <f>iferror(100*(M68+(I68-vlookup(M68,'Kovats n-alkanes'!B$7:C$31,2,TRUE))/(vlookup(N68,'Kovats n-alkanes'!B$7:C$31,2,TRUE)-vlookup(M68,'Kovats n-alkanes'!B$7:C$31,2,TRUE))),"")</f>
        <v/>
      </c>
      <c r="R68" s="87"/>
      <c r="S68" s="87"/>
      <c r="T68" s="90"/>
      <c r="U68" s="90"/>
      <c r="V68" s="87"/>
      <c r="W68" s="87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90"/>
      <c r="AJ68" s="90"/>
      <c r="AK68" s="90"/>
      <c r="AL68" s="90"/>
      <c r="AM68" s="90"/>
      <c r="AN68" s="90"/>
      <c r="AO68" s="90"/>
      <c r="AP68" s="90"/>
      <c r="AQ68" s="90"/>
      <c r="AR68" s="90"/>
      <c r="AS68" s="90"/>
    </row>
    <row r="69">
      <c r="D69" s="1"/>
      <c r="F69" s="97"/>
      <c r="H69" s="98"/>
      <c r="I69" s="61"/>
      <c r="J69" s="25"/>
      <c r="K69" s="25" t="str">
        <f t="shared" si="2"/>
        <v/>
      </c>
      <c r="L69" s="50" t="str">
        <f>iferror(100*(J69+(H69-vlookup(J69,'Kovats n-alkanes'!G$7:H$31,2,TRUE))/(vlookup(K69,'Kovats n-alkanes'!G$7:H$31,2,TRUE)-vlookup(J69,'Kovats n-alkanes'!G$7:H$31,2,TRUE))),H69)</f>
        <v/>
      </c>
      <c r="M69" s="25" t="str">
        <f t="array" ref="M69">iferror(index('Kovats n-alkanes'!B$7:B$31,match(I69,'Kovats n-alkanes'!C$7:C$31,1)),"")</f>
        <v/>
      </c>
      <c r="N69" s="25" t="str">
        <f t="shared" si="5"/>
        <v/>
      </c>
      <c r="O69" s="25" t="str">
        <f>iferror(100*(M69+(I69-vlookup(M69,'Kovats n-alkanes'!B$7:C$31,2,TRUE))/(vlookup(N69,'Kovats n-alkanes'!B$7:C$31,2,TRUE)-vlookup(M69,'Kovats n-alkanes'!B$7:C$31,2,TRUE))),"")</f>
        <v/>
      </c>
      <c r="R69" s="87"/>
      <c r="S69" s="87"/>
      <c r="T69" s="90"/>
      <c r="U69" s="90"/>
      <c r="V69" s="87"/>
      <c r="W69" s="87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90"/>
      <c r="AJ69" s="90"/>
      <c r="AK69" s="90"/>
      <c r="AL69" s="90"/>
      <c r="AM69" s="90"/>
      <c r="AN69" s="90"/>
      <c r="AO69" s="90"/>
      <c r="AP69" s="90"/>
      <c r="AQ69" s="90"/>
      <c r="AR69" s="90"/>
      <c r="AS69" s="90"/>
    </row>
    <row r="70">
      <c r="D70" s="1"/>
      <c r="F70" s="97"/>
      <c r="H70" s="98"/>
      <c r="I70" s="61"/>
      <c r="J70" s="25"/>
      <c r="K70" s="25" t="str">
        <f t="shared" si="2"/>
        <v/>
      </c>
      <c r="L70" s="50" t="str">
        <f>iferror(100*(J70+(H70-vlookup(J70,'Kovats n-alkanes'!G$7:H$31,2,TRUE))/(vlookup(K70,'Kovats n-alkanes'!G$7:H$31,2,TRUE)-vlookup(J70,'Kovats n-alkanes'!G$7:H$31,2,TRUE))),H70)</f>
        <v/>
      </c>
      <c r="M70" s="25" t="str">
        <f t="array" ref="M70">iferror(index('Kovats n-alkanes'!B$7:B$31,match(I70,'Kovats n-alkanes'!C$7:C$31,1)),"")</f>
        <v/>
      </c>
      <c r="N70" s="25" t="str">
        <f t="shared" si="5"/>
        <v/>
      </c>
      <c r="O70" s="25" t="str">
        <f>iferror(100*(M70+(I70-vlookup(M70,'Kovats n-alkanes'!B$7:C$31,2,TRUE))/(vlookup(N70,'Kovats n-alkanes'!B$7:C$31,2,TRUE)-vlookup(M70,'Kovats n-alkanes'!B$7:C$31,2,TRUE))),"")</f>
        <v/>
      </c>
      <c r="R70" s="87"/>
      <c r="S70" s="87"/>
      <c r="T70" s="90"/>
      <c r="U70" s="90"/>
      <c r="V70" s="87"/>
      <c r="W70" s="87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90"/>
      <c r="AJ70" s="90"/>
      <c r="AK70" s="90"/>
      <c r="AL70" s="90"/>
      <c r="AM70" s="90"/>
      <c r="AN70" s="90"/>
      <c r="AO70" s="90"/>
      <c r="AP70" s="90"/>
      <c r="AQ70" s="90"/>
      <c r="AR70" s="90"/>
      <c r="AS70" s="90"/>
    </row>
    <row r="71">
      <c r="D71" s="1"/>
      <c r="F71" s="97"/>
      <c r="H71" s="98"/>
      <c r="I71" s="61"/>
      <c r="J71" s="25"/>
      <c r="K71" s="25" t="str">
        <f t="shared" si="2"/>
        <v/>
      </c>
      <c r="L71" s="50" t="str">
        <f>iferror(100*(J71+(H71-vlookup(J71,'Kovats n-alkanes'!G$7:H$31,2,TRUE))/(vlookup(K71,'Kovats n-alkanes'!G$7:H$31,2,TRUE)-vlookup(J71,'Kovats n-alkanes'!G$7:H$31,2,TRUE))),H71)</f>
        <v/>
      </c>
      <c r="M71" s="25" t="str">
        <f t="array" ref="M71">iferror(index('Kovats n-alkanes'!B$7:B$31,match(I71,'Kovats n-alkanes'!C$7:C$31,1)),"")</f>
        <v/>
      </c>
      <c r="N71" s="25" t="str">
        <f t="shared" si="5"/>
        <v/>
      </c>
      <c r="O71" s="25" t="str">
        <f>iferror(100*(M71+(I71-vlookup(M71,'Kovats n-alkanes'!B$7:C$31,2,TRUE))/(vlookup(N71,'Kovats n-alkanes'!B$7:C$31,2,TRUE)-vlookup(M71,'Kovats n-alkanes'!B$7:C$31,2,TRUE))),"")</f>
        <v/>
      </c>
      <c r="R71" s="87"/>
      <c r="S71" s="87"/>
      <c r="T71" s="90"/>
      <c r="U71" s="90"/>
      <c r="V71" s="87"/>
      <c r="W71" s="87"/>
      <c r="X71" s="87"/>
      <c r="Y71" s="87"/>
      <c r="Z71" s="87"/>
      <c r="AA71" s="87"/>
      <c r="AB71" s="87"/>
      <c r="AC71" s="87"/>
      <c r="AD71" s="87"/>
      <c r="AE71" s="87"/>
      <c r="AF71" s="87"/>
      <c r="AG71" s="87"/>
      <c r="AH71" s="87"/>
      <c r="AI71" s="90"/>
      <c r="AJ71" s="90"/>
      <c r="AK71" s="90"/>
      <c r="AL71" s="90"/>
      <c r="AM71" s="90"/>
      <c r="AN71" s="90"/>
      <c r="AO71" s="90"/>
      <c r="AP71" s="90"/>
      <c r="AQ71" s="90"/>
      <c r="AR71" s="90"/>
      <c r="AS71" s="90"/>
    </row>
    <row r="72">
      <c r="D72" s="1"/>
      <c r="F72" s="97"/>
      <c r="H72" s="98"/>
      <c r="I72" s="61"/>
      <c r="J72" s="25"/>
      <c r="K72" s="25" t="str">
        <f t="shared" si="2"/>
        <v/>
      </c>
      <c r="L72" s="50" t="str">
        <f>iferror(100*(J72+(H72-vlookup(J72,'Kovats n-alkanes'!G$7:H$31,2,TRUE))/(vlookup(K72,'Kovats n-alkanes'!G$7:H$31,2,TRUE)-vlookup(J72,'Kovats n-alkanes'!G$7:H$31,2,TRUE))),H72)</f>
        <v/>
      </c>
      <c r="M72" s="25" t="str">
        <f t="array" ref="M72">iferror(index('Kovats n-alkanes'!B$7:B$31,match(I72,'Kovats n-alkanes'!C$7:C$31,1)),"")</f>
        <v/>
      </c>
      <c r="N72" s="25" t="str">
        <f t="shared" si="5"/>
        <v/>
      </c>
      <c r="O72" s="25" t="str">
        <f>iferror(100*(M72+(I72-vlookup(M72,'Kovats n-alkanes'!B$7:C$31,2,TRUE))/(vlookup(N72,'Kovats n-alkanes'!B$7:C$31,2,TRUE)-vlookup(M72,'Kovats n-alkanes'!B$7:C$31,2,TRUE))),"")</f>
        <v/>
      </c>
      <c r="R72" s="87"/>
      <c r="S72" s="87"/>
      <c r="T72" s="90"/>
      <c r="U72" s="90"/>
      <c r="V72" s="87"/>
      <c r="W72" s="87"/>
      <c r="X72" s="87"/>
      <c r="Y72" s="87"/>
      <c r="Z72" s="87"/>
      <c r="AA72" s="87"/>
      <c r="AB72" s="87"/>
      <c r="AC72" s="87"/>
      <c r="AD72" s="87"/>
      <c r="AE72" s="87"/>
      <c r="AF72" s="87"/>
      <c r="AG72" s="87"/>
      <c r="AH72" s="87"/>
      <c r="AI72" s="90"/>
      <c r="AJ72" s="90"/>
      <c r="AK72" s="90"/>
      <c r="AL72" s="90"/>
      <c r="AM72" s="90"/>
      <c r="AN72" s="90"/>
      <c r="AO72" s="90"/>
      <c r="AP72" s="90"/>
      <c r="AQ72" s="90"/>
      <c r="AR72" s="90"/>
      <c r="AS72" s="90"/>
    </row>
    <row r="73">
      <c r="D73" s="1"/>
      <c r="F73" s="97"/>
      <c r="H73" s="98"/>
      <c r="I73" s="61"/>
      <c r="J73" s="25"/>
      <c r="K73" s="25" t="str">
        <f t="shared" si="2"/>
        <v/>
      </c>
      <c r="L73" s="50" t="str">
        <f>iferror(100*(J73+(H73-vlookup(J73,'Kovats n-alkanes'!G$7:H$31,2,TRUE))/(vlookup(K73,'Kovats n-alkanes'!G$7:H$31,2,TRUE)-vlookup(J73,'Kovats n-alkanes'!G$7:H$31,2,TRUE))),H73)</f>
        <v/>
      </c>
      <c r="M73" s="25" t="str">
        <f t="array" ref="M73">iferror(index('Kovats n-alkanes'!B$7:B$31,match(I73,'Kovats n-alkanes'!C$7:C$31,1)),"")</f>
        <v/>
      </c>
      <c r="N73" s="25" t="str">
        <f t="shared" si="5"/>
        <v/>
      </c>
      <c r="O73" s="25" t="str">
        <f>iferror(100*(M73+(I73-vlookup(M73,'Kovats n-alkanes'!B$7:C$31,2,TRUE))/(vlookup(N73,'Kovats n-alkanes'!B$7:C$31,2,TRUE)-vlookup(M73,'Kovats n-alkanes'!B$7:C$31,2,TRUE))),"")</f>
        <v/>
      </c>
      <c r="R73" s="87"/>
      <c r="S73" s="87"/>
      <c r="T73" s="90"/>
      <c r="U73" s="90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90"/>
      <c r="AJ73" s="90"/>
      <c r="AK73" s="90"/>
      <c r="AL73" s="90"/>
      <c r="AM73" s="90"/>
      <c r="AN73" s="90"/>
      <c r="AO73" s="90"/>
      <c r="AP73" s="90"/>
      <c r="AQ73" s="90"/>
      <c r="AR73" s="90"/>
      <c r="AS73" s="90"/>
    </row>
    <row r="74">
      <c r="D74" s="1"/>
      <c r="F74" s="97"/>
      <c r="H74" s="98"/>
      <c r="I74" s="61"/>
      <c r="J74" s="25"/>
      <c r="K74" s="25" t="str">
        <f t="shared" si="2"/>
        <v/>
      </c>
      <c r="L74" s="50" t="str">
        <f>iferror(100*(J74+(H74-vlookup(J74,'Kovats n-alkanes'!G$7:H$31,2,TRUE))/(vlookup(K74,'Kovats n-alkanes'!G$7:H$31,2,TRUE)-vlookup(J74,'Kovats n-alkanes'!G$7:H$31,2,TRUE))),H74)</f>
        <v/>
      </c>
      <c r="M74" s="25" t="str">
        <f t="array" ref="M74">iferror(index('Kovats n-alkanes'!B$7:B$31,match(I74,'Kovats n-alkanes'!C$7:C$31,1)),"")</f>
        <v/>
      </c>
      <c r="N74" s="25" t="str">
        <f t="shared" si="5"/>
        <v/>
      </c>
      <c r="O74" s="25" t="str">
        <f>iferror(100*(M74+(I74-vlookup(M74,'Kovats n-alkanes'!B$7:C$31,2,TRUE))/(vlookup(N74,'Kovats n-alkanes'!B$7:C$31,2,TRUE)-vlookup(M74,'Kovats n-alkanes'!B$7:C$31,2,TRUE))),"")</f>
        <v/>
      </c>
      <c r="R74" s="87"/>
      <c r="S74" s="87"/>
      <c r="T74" s="90"/>
      <c r="U74" s="90"/>
      <c r="V74" s="87"/>
      <c r="W74" s="87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90"/>
      <c r="AJ74" s="90"/>
      <c r="AK74" s="90"/>
      <c r="AL74" s="90"/>
      <c r="AM74" s="90"/>
      <c r="AN74" s="90"/>
      <c r="AO74" s="90"/>
      <c r="AP74" s="90"/>
      <c r="AQ74" s="90"/>
      <c r="AR74" s="90"/>
      <c r="AS74" s="90"/>
    </row>
    <row r="75">
      <c r="D75" s="1"/>
      <c r="F75" s="97"/>
      <c r="H75" s="98"/>
      <c r="I75" s="61"/>
      <c r="J75" s="25"/>
      <c r="K75" s="25" t="str">
        <f t="shared" si="2"/>
        <v/>
      </c>
      <c r="L75" s="50" t="str">
        <f>iferror(100*(J75+(H75-vlookup(J75,'Kovats n-alkanes'!G$7:H$31,2,TRUE))/(vlookup(K75,'Kovats n-alkanes'!G$7:H$31,2,TRUE)-vlookup(J75,'Kovats n-alkanes'!G$7:H$31,2,TRUE))),H75)</f>
        <v/>
      </c>
      <c r="M75" s="25" t="str">
        <f t="array" ref="M75">iferror(index('Kovats n-alkanes'!B$7:B$31,match(I75,'Kovats n-alkanes'!C$7:C$31,1)),"")</f>
        <v/>
      </c>
      <c r="N75" s="25" t="str">
        <f t="shared" si="5"/>
        <v/>
      </c>
      <c r="O75" s="25" t="str">
        <f>iferror(100*(M75+(I75-vlookup(M75,'Kovats n-alkanes'!B$7:C$31,2,TRUE))/(vlookup(N75,'Kovats n-alkanes'!B$7:C$31,2,TRUE)-vlookup(M75,'Kovats n-alkanes'!B$7:C$31,2,TRUE))),"")</f>
        <v/>
      </c>
      <c r="R75" s="87"/>
      <c r="S75" s="87"/>
      <c r="T75" s="90"/>
      <c r="U75" s="90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90"/>
      <c r="AJ75" s="90"/>
      <c r="AK75" s="90"/>
      <c r="AL75" s="90"/>
      <c r="AM75" s="90"/>
      <c r="AN75" s="90"/>
      <c r="AO75" s="90"/>
      <c r="AP75" s="90"/>
      <c r="AQ75" s="90"/>
      <c r="AR75" s="90"/>
      <c r="AS75" s="90"/>
    </row>
    <row r="76">
      <c r="D76" s="1"/>
      <c r="F76" s="97"/>
      <c r="H76" s="98"/>
      <c r="I76" s="61"/>
      <c r="J76" s="25"/>
      <c r="K76" s="25" t="str">
        <f t="shared" si="2"/>
        <v/>
      </c>
      <c r="L76" s="50" t="str">
        <f>iferror(100*(J76+(H76-vlookup(J76,'Kovats n-alkanes'!G$7:H$31,2,TRUE))/(vlookup(K76,'Kovats n-alkanes'!G$7:H$31,2,TRUE)-vlookup(J76,'Kovats n-alkanes'!G$7:H$31,2,TRUE))),H76)</f>
        <v/>
      </c>
      <c r="M76" s="25" t="str">
        <f t="array" ref="M76">iferror(index('Kovats n-alkanes'!B$7:B$31,match(I76,'Kovats n-alkanes'!C$7:C$31,1)),"")</f>
        <v/>
      </c>
      <c r="N76" s="25" t="str">
        <f t="shared" si="5"/>
        <v/>
      </c>
      <c r="O76" s="25" t="str">
        <f>iferror(100*(M76+(I76-vlookup(M76,'Kovats n-alkanes'!B$7:C$31,2,TRUE))/(vlookup(N76,'Kovats n-alkanes'!B$7:C$31,2,TRUE)-vlookup(M76,'Kovats n-alkanes'!B$7:C$31,2,TRUE))),"")</f>
        <v/>
      </c>
      <c r="R76" s="87"/>
      <c r="S76" s="87"/>
      <c r="T76" s="90"/>
      <c r="U76" s="90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90"/>
      <c r="AJ76" s="90"/>
      <c r="AK76" s="90"/>
      <c r="AL76" s="90"/>
      <c r="AM76" s="90"/>
      <c r="AN76" s="90"/>
      <c r="AO76" s="90"/>
      <c r="AP76" s="90"/>
      <c r="AQ76" s="90"/>
      <c r="AR76" s="90"/>
      <c r="AS76" s="90"/>
    </row>
    <row r="77">
      <c r="D77" s="1"/>
      <c r="F77" s="97"/>
      <c r="H77" s="98"/>
      <c r="I77" s="61"/>
      <c r="J77" s="25"/>
      <c r="K77" s="25" t="str">
        <f t="shared" si="2"/>
        <v/>
      </c>
      <c r="L77" s="50" t="str">
        <f>iferror(100*(J77+(H77-vlookup(J77,'Kovats n-alkanes'!G$7:H$31,2,TRUE))/(vlookup(K77,'Kovats n-alkanes'!G$7:H$31,2,TRUE)-vlookup(J77,'Kovats n-alkanes'!G$7:H$31,2,TRUE))),H77)</f>
        <v/>
      </c>
      <c r="M77" s="25" t="str">
        <f t="array" ref="M77">iferror(index('Kovats n-alkanes'!B$7:B$31,match(I77,'Kovats n-alkanes'!C$7:C$31,1)),"")</f>
        <v/>
      </c>
      <c r="N77" s="25" t="str">
        <f t="shared" si="5"/>
        <v/>
      </c>
      <c r="O77" s="25" t="str">
        <f>iferror(100*(M77+(I77-vlookup(M77,'Kovats n-alkanes'!B$7:C$31,2,TRUE))/(vlookup(N77,'Kovats n-alkanes'!B$7:C$31,2,TRUE)-vlookup(M77,'Kovats n-alkanes'!B$7:C$31,2,TRUE))),"")</f>
        <v/>
      </c>
      <c r="R77" s="87"/>
      <c r="S77" s="87"/>
      <c r="T77" s="90"/>
      <c r="U77" s="90"/>
      <c r="V77" s="87"/>
      <c r="W77" s="87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90"/>
      <c r="AJ77" s="90"/>
      <c r="AK77" s="90"/>
      <c r="AL77" s="90"/>
      <c r="AM77" s="90"/>
      <c r="AN77" s="90"/>
      <c r="AO77" s="90"/>
      <c r="AP77" s="90"/>
      <c r="AQ77" s="90"/>
      <c r="AR77" s="90"/>
      <c r="AS77" s="90"/>
    </row>
    <row r="78">
      <c r="D78" s="1"/>
      <c r="F78" s="97"/>
      <c r="H78" s="98"/>
      <c r="I78" s="61"/>
      <c r="J78" s="25"/>
      <c r="K78" s="25" t="str">
        <f t="shared" si="2"/>
        <v/>
      </c>
      <c r="L78" s="50" t="str">
        <f>iferror(100*(J78+(H78-vlookup(J78,'Kovats n-alkanes'!G$7:H$31,2,TRUE))/(vlookup(K78,'Kovats n-alkanes'!G$7:H$31,2,TRUE)-vlookup(J78,'Kovats n-alkanes'!G$7:H$31,2,TRUE))),H78)</f>
        <v/>
      </c>
      <c r="M78" s="25" t="str">
        <f t="array" ref="M78">iferror(index('Kovats n-alkanes'!B$7:B$31,match(I78,'Kovats n-alkanes'!C$7:C$31,1)),"")</f>
        <v/>
      </c>
      <c r="N78" s="25" t="str">
        <f t="shared" si="5"/>
        <v/>
      </c>
      <c r="O78" s="25" t="str">
        <f>iferror(100*(M78+(I78-vlookup(M78,'Kovats n-alkanes'!B$7:C$31,2,TRUE))/(vlookup(N78,'Kovats n-alkanes'!B$7:C$31,2,TRUE)-vlookup(M78,'Kovats n-alkanes'!B$7:C$31,2,TRUE))),"")</f>
        <v/>
      </c>
      <c r="R78" s="87"/>
      <c r="S78" s="87"/>
      <c r="T78" s="90"/>
      <c r="U78" s="90"/>
      <c r="V78" s="87"/>
      <c r="W78" s="87"/>
      <c r="X78" s="87"/>
      <c r="Y78" s="87"/>
      <c r="Z78" s="87"/>
      <c r="AA78" s="87"/>
      <c r="AB78" s="87"/>
      <c r="AC78" s="87"/>
      <c r="AD78" s="87"/>
      <c r="AE78" s="87"/>
      <c r="AF78" s="87"/>
      <c r="AG78" s="87"/>
      <c r="AH78" s="87"/>
      <c r="AI78" s="90"/>
      <c r="AJ78" s="90"/>
      <c r="AK78" s="90"/>
      <c r="AL78" s="90"/>
      <c r="AM78" s="90"/>
      <c r="AN78" s="90"/>
      <c r="AO78" s="90"/>
      <c r="AP78" s="90"/>
      <c r="AQ78" s="90"/>
      <c r="AR78" s="90"/>
      <c r="AS78" s="90"/>
    </row>
    <row r="79">
      <c r="D79" s="1"/>
      <c r="F79" s="97"/>
      <c r="H79" s="98"/>
      <c r="I79" s="61"/>
      <c r="J79" s="25"/>
      <c r="K79" s="25" t="str">
        <f t="shared" si="2"/>
        <v/>
      </c>
      <c r="L79" s="50" t="str">
        <f>iferror(100*(J79+(H79-vlookup(J79,'Kovats n-alkanes'!G$7:H$31,2,TRUE))/(vlookup(K79,'Kovats n-alkanes'!G$7:H$31,2,TRUE)-vlookup(J79,'Kovats n-alkanes'!G$7:H$31,2,TRUE))),H79)</f>
        <v/>
      </c>
      <c r="M79" s="25" t="str">
        <f t="array" ref="M79">iferror(index('Kovats n-alkanes'!B$7:B$31,match(I79,'Kovats n-alkanes'!C$7:C$31,1)),"")</f>
        <v/>
      </c>
      <c r="N79" s="25" t="str">
        <f t="shared" si="5"/>
        <v/>
      </c>
      <c r="O79" s="25" t="str">
        <f>iferror(100*(M79+(I79-vlookup(M79,'Kovats n-alkanes'!B$7:C$31,2,TRUE))/(vlookup(N79,'Kovats n-alkanes'!B$7:C$31,2,TRUE)-vlookup(M79,'Kovats n-alkanes'!B$7:C$31,2,TRUE))),"")</f>
        <v/>
      </c>
      <c r="R79" s="87"/>
      <c r="S79" s="87"/>
      <c r="T79" s="90"/>
      <c r="U79" s="90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90"/>
      <c r="AJ79" s="90"/>
      <c r="AK79" s="90"/>
      <c r="AL79" s="90"/>
      <c r="AM79" s="90"/>
      <c r="AN79" s="90"/>
      <c r="AO79" s="90"/>
      <c r="AP79" s="90"/>
      <c r="AQ79" s="90"/>
      <c r="AR79" s="90"/>
      <c r="AS79" s="90"/>
    </row>
    <row r="80">
      <c r="D80" s="1"/>
      <c r="F80" s="97"/>
      <c r="H80" s="98"/>
      <c r="I80" s="61"/>
      <c r="J80" s="25"/>
      <c r="K80" s="25" t="str">
        <f t="shared" si="2"/>
        <v/>
      </c>
      <c r="L80" s="50" t="str">
        <f>iferror(100*(J80+(H80-vlookup(J80,'Kovats n-alkanes'!G$7:H$31,2,TRUE))/(vlookup(K80,'Kovats n-alkanes'!G$7:H$31,2,TRUE)-vlookup(J80,'Kovats n-alkanes'!G$7:H$31,2,TRUE))),H80)</f>
        <v/>
      </c>
      <c r="M80" s="25" t="str">
        <f t="array" ref="M80">iferror(index('Kovats n-alkanes'!B$7:B$31,match(I80,'Kovats n-alkanes'!C$7:C$31,1)),"")</f>
        <v/>
      </c>
      <c r="N80" s="25" t="str">
        <f t="shared" si="5"/>
        <v/>
      </c>
      <c r="O80" s="25" t="str">
        <f>iferror(100*(M80+(I80-vlookup(M80,'Kovats n-alkanes'!B$7:C$31,2,TRUE))/(vlookup(N80,'Kovats n-alkanes'!B$7:C$31,2,TRUE)-vlookup(M80,'Kovats n-alkanes'!B$7:C$31,2,TRUE))),"")</f>
        <v/>
      </c>
      <c r="R80" s="87"/>
      <c r="S80" s="87"/>
      <c r="T80" s="90"/>
      <c r="U80" s="90"/>
      <c r="V80" s="87"/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90"/>
      <c r="AJ80" s="90"/>
      <c r="AK80" s="90"/>
      <c r="AL80" s="90"/>
      <c r="AM80" s="90"/>
      <c r="AN80" s="90"/>
      <c r="AO80" s="90"/>
      <c r="AP80" s="90"/>
      <c r="AQ80" s="90"/>
      <c r="AR80" s="90"/>
      <c r="AS80" s="90"/>
    </row>
    <row r="81">
      <c r="D81" s="1"/>
      <c r="F81" s="97"/>
      <c r="H81" s="98"/>
      <c r="I81" s="61"/>
      <c r="J81" s="25"/>
      <c r="K81" s="25" t="str">
        <f t="shared" si="2"/>
        <v/>
      </c>
      <c r="L81" s="50" t="str">
        <f>iferror(100*(J81+(H81-vlookup(J81,'Kovats n-alkanes'!G$7:H$31,2,TRUE))/(vlookup(K81,'Kovats n-alkanes'!G$7:H$31,2,TRUE)-vlookup(J81,'Kovats n-alkanes'!G$7:H$31,2,TRUE))),H81)</f>
        <v/>
      </c>
      <c r="M81" s="25" t="str">
        <f t="array" ref="M81">iferror(index('Kovats n-alkanes'!B$7:B$31,match(I81,'Kovats n-alkanes'!C$7:C$31,1)),"")</f>
        <v/>
      </c>
      <c r="N81" s="25" t="str">
        <f t="shared" si="5"/>
        <v/>
      </c>
      <c r="O81" s="25" t="str">
        <f>iferror(100*(M81+(I81-vlookup(M81,'Kovats n-alkanes'!B$7:C$31,2,TRUE))/(vlookup(N81,'Kovats n-alkanes'!B$7:C$31,2,TRUE)-vlookup(M81,'Kovats n-alkanes'!B$7:C$31,2,TRUE))),"")</f>
        <v/>
      </c>
      <c r="R81" s="87"/>
      <c r="S81" s="87"/>
      <c r="T81" s="90"/>
      <c r="U81" s="90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90"/>
      <c r="AJ81" s="90"/>
      <c r="AK81" s="90"/>
      <c r="AL81" s="90"/>
      <c r="AM81" s="90"/>
      <c r="AN81" s="90"/>
      <c r="AO81" s="90"/>
      <c r="AP81" s="90"/>
      <c r="AQ81" s="90"/>
      <c r="AR81" s="90"/>
      <c r="AS81" s="90"/>
    </row>
    <row r="82">
      <c r="D82" s="1"/>
      <c r="F82" s="97"/>
      <c r="H82" s="98"/>
      <c r="I82" s="61"/>
      <c r="J82" s="25"/>
      <c r="K82" s="25" t="str">
        <f t="shared" si="2"/>
        <v/>
      </c>
      <c r="L82" s="50" t="str">
        <f>iferror(100*(J82+(H82-vlookup(J82,'Kovats n-alkanes'!G$7:H$31,2,TRUE))/(vlookup(K82,'Kovats n-alkanes'!G$7:H$31,2,TRUE)-vlookup(J82,'Kovats n-alkanes'!G$7:H$31,2,TRUE))),H82)</f>
        <v/>
      </c>
      <c r="M82" s="25" t="str">
        <f t="array" ref="M82">iferror(index('Kovats n-alkanes'!B$7:B$31,match(I82,'Kovats n-alkanes'!C$7:C$31,1)),"")</f>
        <v/>
      </c>
      <c r="N82" s="25" t="str">
        <f t="shared" si="5"/>
        <v/>
      </c>
      <c r="O82" s="25" t="str">
        <f>iferror(100*(M82+(I82-vlookup(M82,'Kovats n-alkanes'!B$7:C$31,2,TRUE))/(vlookup(N82,'Kovats n-alkanes'!B$7:C$31,2,TRUE)-vlookup(M82,'Kovats n-alkanes'!B$7:C$31,2,TRUE))),"")</f>
        <v/>
      </c>
      <c r="R82" s="87"/>
      <c r="S82" s="87"/>
      <c r="T82" s="90"/>
      <c r="U82" s="90"/>
      <c r="V82" s="87"/>
      <c r="W82" s="87"/>
      <c r="X82" s="87"/>
      <c r="Y82" s="87"/>
      <c r="Z82" s="87"/>
      <c r="AA82" s="87"/>
      <c r="AB82" s="87"/>
      <c r="AC82" s="87"/>
      <c r="AD82" s="87"/>
      <c r="AE82" s="87"/>
      <c r="AF82" s="87"/>
      <c r="AG82" s="87"/>
      <c r="AH82" s="87"/>
      <c r="AI82" s="90"/>
      <c r="AJ82" s="90"/>
      <c r="AK82" s="90"/>
      <c r="AL82" s="90"/>
      <c r="AM82" s="90"/>
      <c r="AN82" s="90"/>
      <c r="AO82" s="90"/>
      <c r="AP82" s="90"/>
      <c r="AQ82" s="90"/>
      <c r="AR82" s="90"/>
      <c r="AS82" s="90"/>
    </row>
    <row r="83">
      <c r="D83" s="1"/>
      <c r="F83" s="97"/>
      <c r="H83" s="98"/>
      <c r="I83" s="61"/>
      <c r="J83" s="25"/>
      <c r="K83" s="25" t="str">
        <f t="shared" si="2"/>
        <v/>
      </c>
      <c r="L83" s="50" t="str">
        <f>iferror(100*(J83+(H83-vlookup(J83,'Kovats n-alkanes'!G$7:H$31,2,TRUE))/(vlookup(K83,'Kovats n-alkanes'!G$7:H$31,2,TRUE)-vlookup(J83,'Kovats n-alkanes'!G$7:H$31,2,TRUE))),H83)</f>
        <v/>
      </c>
      <c r="M83" s="25" t="str">
        <f t="array" ref="M83">iferror(index('Kovats n-alkanes'!B$7:B$31,match(I83,'Kovats n-alkanes'!C$7:C$31,1)),"")</f>
        <v/>
      </c>
      <c r="N83" s="25" t="str">
        <f t="shared" si="5"/>
        <v/>
      </c>
      <c r="O83" s="25" t="str">
        <f>iferror(100*(M83+(I83-vlookup(M83,'Kovats n-alkanes'!B$7:C$31,2,TRUE))/(vlookup(N83,'Kovats n-alkanes'!B$7:C$31,2,TRUE)-vlookup(M83,'Kovats n-alkanes'!B$7:C$31,2,TRUE))),"")</f>
        <v/>
      </c>
      <c r="R83" s="87"/>
      <c r="S83" s="87"/>
      <c r="T83" s="90"/>
      <c r="U83" s="90"/>
      <c r="V83" s="87"/>
      <c r="W83" s="87"/>
      <c r="X83" s="87"/>
      <c r="Y83" s="87"/>
      <c r="Z83" s="87"/>
      <c r="AA83" s="87"/>
      <c r="AB83" s="87"/>
      <c r="AC83" s="87"/>
      <c r="AD83" s="87"/>
      <c r="AE83" s="87"/>
      <c r="AF83" s="87"/>
      <c r="AG83" s="87"/>
      <c r="AH83" s="87"/>
      <c r="AI83" s="90"/>
      <c r="AJ83" s="90"/>
      <c r="AK83" s="90"/>
      <c r="AL83" s="90"/>
      <c r="AM83" s="90"/>
      <c r="AN83" s="90"/>
      <c r="AO83" s="90"/>
      <c r="AP83" s="90"/>
      <c r="AQ83" s="90"/>
      <c r="AR83" s="90"/>
      <c r="AS83" s="90"/>
    </row>
    <row r="84">
      <c r="D84" s="1"/>
      <c r="F84" s="97"/>
      <c r="H84" s="98"/>
      <c r="I84" s="61"/>
      <c r="J84" s="25"/>
      <c r="K84" s="25" t="str">
        <f t="shared" si="2"/>
        <v/>
      </c>
      <c r="L84" s="50" t="str">
        <f>iferror(100*(J84+(H84-vlookup(J84,'Kovats n-alkanes'!G$7:H$31,2,TRUE))/(vlookup(K84,'Kovats n-alkanes'!G$7:H$31,2,TRUE)-vlookup(J84,'Kovats n-alkanes'!G$7:H$31,2,TRUE))),H84)</f>
        <v/>
      </c>
      <c r="M84" s="25" t="str">
        <f t="array" ref="M84">iferror(index('Kovats n-alkanes'!B$7:B$31,match(I84,'Kovats n-alkanes'!C$7:C$31,1)),"")</f>
        <v/>
      </c>
      <c r="N84" s="25" t="str">
        <f t="shared" si="5"/>
        <v/>
      </c>
      <c r="O84" s="25" t="str">
        <f>iferror(100*(M84+(I84-vlookup(M84,'Kovats n-alkanes'!B$7:C$31,2,TRUE))/(vlookup(N84,'Kovats n-alkanes'!B$7:C$31,2,TRUE)-vlookup(M84,'Kovats n-alkanes'!B$7:C$31,2,TRUE))),"")</f>
        <v/>
      </c>
      <c r="R84" s="87"/>
      <c r="S84" s="87"/>
      <c r="T84" s="90"/>
      <c r="U84" s="90"/>
      <c r="V84" s="87"/>
      <c r="W84" s="87"/>
      <c r="X84" s="87"/>
      <c r="Y84" s="87"/>
      <c r="Z84" s="87"/>
      <c r="AA84" s="87"/>
      <c r="AB84" s="87"/>
      <c r="AC84" s="87"/>
      <c r="AD84" s="87"/>
      <c r="AE84" s="87"/>
      <c r="AF84" s="87"/>
      <c r="AG84" s="87"/>
      <c r="AH84" s="87"/>
      <c r="AI84" s="90"/>
      <c r="AJ84" s="90"/>
      <c r="AK84" s="90"/>
      <c r="AL84" s="90"/>
      <c r="AM84" s="90"/>
      <c r="AN84" s="90"/>
      <c r="AO84" s="90"/>
      <c r="AP84" s="90"/>
      <c r="AQ84" s="90"/>
      <c r="AR84" s="90"/>
      <c r="AS84" s="90"/>
    </row>
    <row r="85">
      <c r="D85" s="1"/>
      <c r="F85" s="97"/>
      <c r="H85" s="98"/>
      <c r="I85" s="61"/>
      <c r="J85" s="25"/>
      <c r="K85" s="25" t="str">
        <f t="shared" si="2"/>
        <v/>
      </c>
      <c r="L85" s="50" t="str">
        <f>iferror(100*(J85+(H85-vlookup(J85,'Kovats n-alkanes'!G$7:H$31,2,TRUE))/(vlookup(K85,'Kovats n-alkanes'!G$7:H$31,2,TRUE)-vlookup(J85,'Kovats n-alkanes'!G$7:H$31,2,TRUE))),H85)</f>
        <v/>
      </c>
      <c r="M85" s="25" t="str">
        <f t="array" ref="M85">iferror(index('Kovats n-alkanes'!B$7:B$31,match(I85,'Kovats n-alkanes'!C$7:C$31,1)),"")</f>
        <v/>
      </c>
      <c r="N85" s="25" t="str">
        <f t="shared" si="5"/>
        <v/>
      </c>
      <c r="O85" s="25" t="str">
        <f>iferror(100*(M85+(I85-vlookup(M85,'Kovats n-alkanes'!B$7:C$31,2,TRUE))/(vlookup(N85,'Kovats n-alkanes'!B$7:C$31,2,TRUE)-vlookup(M85,'Kovats n-alkanes'!B$7:C$31,2,TRUE))),"")</f>
        <v/>
      </c>
      <c r="R85" s="87"/>
      <c r="S85" s="87"/>
      <c r="T85" s="90"/>
      <c r="U85" s="90"/>
      <c r="V85" s="87"/>
      <c r="W85" s="87"/>
      <c r="X85" s="87"/>
      <c r="Y85" s="87"/>
      <c r="Z85" s="87"/>
      <c r="AA85" s="87"/>
      <c r="AB85" s="87"/>
      <c r="AC85" s="87"/>
      <c r="AD85" s="87"/>
      <c r="AE85" s="87"/>
      <c r="AF85" s="87"/>
      <c r="AG85" s="87"/>
      <c r="AH85" s="87"/>
      <c r="AI85" s="90"/>
      <c r="AJ85" s="90"/>
      <c r="AK85" s="90"/>
      <c r="AL85" s="90"/>
      <c r="AM85" s="90"/>
      <c r="AN85" s="90"/>
      <c r="AO85" s="90"/>
      <c r="AP85" s="90"/>
      <c r="AQ85" s="90"/>
      <c r="AR85" s="90"/>
      <c r="AS85" s="90"/>
    </row>
    <row r="86">
      <c r="D86" s="1"/>
      <c r="F86" s="97"/>
      <c r="H86" s="98"/>
      <c r="I86" s="61"/>
      <c r="J86" s="25"/>
      <c r="K86" s="25" t="str">
        <f t="shared" si="2"/>
        <v/>
      </c>
      <c r="L86" s="50" t="str">
        <f>iferror(100*(J86+(H86-vlookup(J86,'Kovats n-alkanes'!G$7:H$31,2,TRUE))/(vlookup(K86,'Kovats n-alkanes'!G$7:H$31,2,TRUE)-vlookup(J86,'Kovats n-alkanes'!G$7:H$31,2,TRUE))),H86)</f>
        <v/>
      </c>
      <c r="M86" s="25" t="str">
        <f t="array" ref="M86">iferror(index('Kovats n-alkanes'!B$7:B$31,match(I86,'Kovats n-alkanes'!C$7:C$31,1)),"")</f>
        <v/>
      </c>
      <c r="N86" s="25" t="str">
        <f t="shared" si="5"/>
        <v/>
      </c>
      <c r="O86" s="25" t="str">
        <f>iferror(100*(M86+(I86-vlookup(M86,'Kovats n-alkanes'!B$7:C$31,2,TRUE))/(vlookup(N86,'Kovats n-alkanes'!B$7:C$31,2,TRUE)-vlookup(M86,'Kovats n-alkanes'!B$7:C$31,2,TRUE))),"")</f>
        <v/>
      </c>
      <c r="R86" s="87"/>
      <c r="S86" s="87"/>
      <c r="T86" s="90"/>
      <c r="U86" s="90"/>
      <c r="V86" s="87"/>
      <c r="W86" s="87"/>
      <c r="X86" s="87"/>
      <c r="Y86" s="87"/>
      <c r="Z86" s="87"/>
      <c r="AA86" s="87"/>
      <c r="AB86" s="87"/>
      <c r="AC86" s="87"/>
      <c r="AD86" s="87"/>
      <c r="AE86" s="87"/>
      <c r="AF86" s="87"/>
      <c r="AG86" s="87"/>
      <c r="AH86" s="87"/>
      <c r="AI86" s="90"/>
      <c r="AJ86" s="90"/>
      <c r="AK86" s="90"/>
      <c r="AL86" s="90"/>
      <c r="AM86" s="90"/>
      <c r="AN86" s="90"/>
      <c r="AO86" s="90"/>
      <c r="AP86" s="90"/>
      <c r="AQ86" s="90"/>
      <c r="AR86" s="90"/>
      <c r="AS86" s="90"/>
    </row>
    <row r="87">
      <c r="D87" s="1"/>
      <c r="F87" s="97"/>
      <c r="H87" s="98"/>
      <c r="I87" s="61"/>
      <c r="J87" s="25"/>
      <c r="K87" s="25" t="str">
        <f t="shared" si="2"/>
        <v/>
      </c>
      <c r="L87" s="50" t="str">
        <f>iferror(100*(J87+(H87-vlookup(J87,'Kovats n-alkanes'!G$7:H$31,2,TRUE))/(vlookup(K87,'Kovats n-alkanes'!G$7:H$31,2,TRUE)-vlookup(J87,'Kovats n-alkanes'!G$7:H$31,2,TRUE))),H87)</f>
        <v/>
      </c>
      <c r="M87" s="25" t="str">
        <f t="array" ref="M87">iferror(index('Kovats n-alkanes'!B$7:B$31,match(I87,'Kovats n-alkanes'!C$7:C$31,1)),"")</f>
        <v/>
      </c>
      <c r="N87" s="25" t="str">
        <f t="shared" si="5"/>
        <v/>
      </c>
      <c r="O87" s="25" t="str">
        <f>iferror(100*(M87+(I87-vlookup(M87,'Kovats n-alkanes'!B$7:C$31,2,TRUE))/(vlookup(N87,'Kovats n-alkanes'!B$7:C$31,2,TRUE)-vlookup(M87,'Kovats n-alkanes'!B$7:C$31,2,TRUE))),"")</f>
        <v/>
      </c>
      <c r="R87" s="87"/>
      <c r="S87" s="87"/>
      <c r="T87" s="90"/>
      <c r="U87" s="90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90"/>
      <c r="AJ87" s="90"/>
      <c r="AK87" s="90"/>
      <c r="AL87" s="90"/>
      <c r="AM87" s="90"/>
      <c r="AN87" s="90"/>
      <c r="AO87" s="90"/>
      <c r="AP87" s="90"/>
      <c r="AQ87" s="90"/>
      <c r="AR87" s="90"/>
      <c r="AS87" s="90"/>
    </row>
    <row r="88">
      <c r="D88" s="1"/>
      <c r="F88" s="97"/>
      <c r="H88" s="98"/>
      <c r="I88" s="61"/>
      <c r="J88" s="25"/>
      <c r="K88" s="25" t="str">
        <f t="shared" si="2"/>
        <v/>
      </c>
      <c r="L88" s="50" t="str">
        <f>iferror(100*(J88+(H88-vlookup(J88,'Kovats n-alkanes'!G$7:H$31,2,TRUE))/(vlookup(K88,'Kovats n-alkanes'!G$7:H$31,2,TRUE)-vlookup(J88,'Kovats n-alkanes'!G$7:H$31,2,TRUE))),H88)</f>
        <v/>
      </c>
      <c r="M88" s="25" t="str">
        <f t="array" ref="M88">iferror(index('Kovats n-alkanes'!B$7:B$31,match(I88,'Kovats n-alkanes'!C$7:C$31,1)),"")</f>
        <v/>
      </c>
      <c r="N88" s="25" t="str">
        <f t="shared" si="5"/>
        <v/>
      </c>
      <c r="O88" s="25" t="str">
        <f>iferror(100*(M88+(I88-vlookup(M88,'Kovats n-alkanes'!B$7:C$31,2,TRUE))/(vlookup(N88,'Kovats n-alkanes'!B$7:C$31,2,TRUE)-vlookup(M88,'Kovats n-alkanes'!B$7:C$31,2,TRUE))),"")</f>
        <v/>
      </c>
      <c r="R88" s="87"/>
      <c r="S88" s="87"/>
      <c r="T88" s="90"/>
      <c r="U88" s="90"/>
      <c r="V88" s="87"/>
      <c r="W88" s="87"/>
      <c r="X88" s="87"/>
      <c r="Y88" s="87"/>
      <c r="Z88" s="87"/>
      <c r="AA88" s="87"/>
      <c r="AB88" s="87"/>
      <c r="AC88" s="87"/>
      <c r="AD88" s="87"/>
      <c r="AE88" s="87"/>
      <c r="AF88" s="87"/>
      <c r="AG88" s="87"/>
      <c r="AH88" s="87"/>
      <c r="AI88" s="90"/>
      <c r="AJ88" s="90"/>
      <c r="AK88" s="90"/>
      <c r="AL88" s="90"/>
      <c r="AM88" s="90"/>
      <c r="AN88" s="90"/>
      <c r="AO88" s="90"/>
      <c r="AP88" s="90"/>
      <c r="AQ88" s="90"/>
      <c r="AR88" s="90"/>
      <c r="AS88" s="90"/>
    </row>
    <row r="89">
      <c r="D89" s="1"/>
      <c r="F89" s="97"/>
      <c r="H89" s="98"/>
      <c r="I89" s="61"/>
      <c r="J89" s="25"/>
      <c r="K89" s="25" t="str">
        <f t="shared" si="2"/>
        <v/>
      </c>
      <c r="L89" s="50" t="str">
        <f>iferror(100*(J89+(H89-vlookup(J89,'Kovats n-alkanes'!G$7:H$31,2,TRUE))/(vlookup(K89,'Kovats n-alkanes'!G$7:H$31,2,TRUE)-vlookup(J89,'Kovats n-alkanes'!G$7:H$31,2,TRUE))),H89)</f>
        <v/>
      </c>
      <c r="M89" s="25" t="str">
        <f t="array" ref="M89">iferror(index('Kovats n-alkanes'!B$7:B$31,match(I89,'Kovats n-alkanes'!C$7:C$31,1)),"")</f>
        <v/>
      </c>
      <c r="N89" s="25" t="str">
        <f t="shared" si="5"/>
        <v/>
      </c>
      <c r="O89" s="25" t="str">
        <f>iferror(100*(M89+(I89-vlookup(M89,'Kovats n-alkanes'!B$7:C$31,2,TRUE))/(vlookup(N89,'Kovats n-alkanes'!B$7:C$31,2,TRUE)-vlookup(M89,'Kovats n-alkanes'!B$7:C$31,2,TRUE))),"")</f>
        <v/>
      </c>
      <c r="R89" s="87"/>
      <c r="S89" s="87"/>
      <c r="T89" s="90"/>
      <c r="U89" s="90"/>
      <c r="V89" s="87"/>
      <c r="W89" s="87"/>
      <c r="X89" s="87"/>
      <c r="Y89" s="87"/>
      <c r="Z89" s="87"/>
      <c r="AA89" s="87"/>
      <c r="AB89" s="87"/>
      <c r="AC89" s="87"/>
      <c r="AD89" s="87"/>
      <c r="AE89" s="87"/>
      <c r="AF89" s="87"/>
      <c r="AG89" s="87"/>
      <c r="AH89" s="87"/>
      <c r="AI89" s="90"/>
      <c r="AJ89" s="90"/>
      <c r="AK89" s="90"/>
      <c r="AL89" s="90"/>
      <c r="AM89" s="90"/>
      <c r="AN89" s="90"/>
      <c r="AO89" s="90"/>
      <c r="AP89" s="90"/>
      <c r="AQ89" s="90"/>
      <c r="AR89" s="90"/>
      <c r="AS89" s="90"/>
    </row>
    <row r="90">
      <c r="D90" s="1"/>
      <c r="F90" s="97"/>
      <c r="H90" s="98"/>
      <c r="I90" s="61"/>
      <c r="J90" s="25"/>
      <c r="K90" s="25" t="str">
        <f t="shared" si="2"/>
        <v/>
      </c>
      <c r="L90" s="50" t="str">
        <f>iferror(100*(J90+(H90-vlookup(J90,'Kovats n-alkanes'!G$7:H$31,2,TRUE))/(vlookup(K90,'Kovats n-alkanes'!G$7:H$31,2,TRUE)-vlookup(J90,'Kovats n-alkanes'!G$7:H$31,2,TRUE))),H90)</f>
        <v/>
      </c>
      <c r="M90" s="25" t="str">
        <f t="array" ref="M90">iferror(index('Kovats n-alkanes'!B$7:B$31,match(I90,'Kovats n-alkanes'!C$7:C$31,1)),"")</f>
        <v/>
      </c>
      <c r="N90" s="25" t="str">
        <f t="shared" si="5"/>
        <v/>
      </c>
      <c r="O90" s="25" t="str">
        <f>iferror(100*(M90+(I90-vlookup(M90,'Kovats n-alkanes'!B$7:C$31,2,TRUE))/(vlookup(N90,'Kovats n-alkanes'!B$7:C$31,2,TRUE)-vlookup(M90,'Kovats n-alkanes'!B$7:C$31,2,TRUE))),"")</f>
        <v/>
      </c>
      <c r="R90" s="87"/>
      <c r="S90" s="87"/>
      <c r="T90" s="90"/>
      <c r="U90" s="90"/>
      <c r="V90" s="87"/>
      <c r="W90" s="87"/>
      <c r="X90" s="87"/>
      <c r="Y90" s="87"/>
      <c r="Z90" s="87"/>
      <c r="AA90" s="87"/>
      <c r="AB90" s="87"/>
      <c r="AC90" s="87"/>
      <c r="AD90" s="87"/>
      <c r="AE90" s="87"/>
      <c r="AF90" s="87"/>
      <c r="AG90" s="87"/>
      <c r="AH90" s="87"/>
      <c r="AI90" s="90"/>
      <c r="AJ90" s="90"/>
      <c r="AK90" s="90"/>
      <c r="AL90" s="90"/>
      <c r="AM90" s="90"/>
      <c r="AN90" s="90"/>
      <c r="AO90" s="90"/>
      <c r="AP90" s="90"/>
      <c r="AQ90" s="90"/>
      <c r="AR90" s="90"/>
      <c r="AS90" s="90"/>
    </row>
    <row r="91">
      <c r="D91" s="1"/>
      <c r="F91" s="97"/>
      <c r="H91" s="98"/>
      <c r="I91" s="61"/>
      <c r="J91" s="25"/>
      <c r="K91" s="25" t="str">
        <f t="shared" si="2"/>
        <v/>
      </c>
      <c r="L91" s="50" t="str">
        <f>iferror(100*(J91+(H91-vlookup(J91,'Kovats n-alkanes'!G$7:H$31,2,TRUE))/(vlookup(K91,'Kovats n-alkanes'!G$7:H$31,2,TRUE)-vlookup(J91,'Kovats n-alkanes'!G$7:H$31,2,TRUE))),H91)</f>
        <v/>
      </c>
      <c r="M91" s="25" t="str">
        <f t="array" ref="M91">iferror(index('Kovats n-alkanes'!B$7:B$31,match(I91,'Kovats n-alkanes'!C$7:C$31,1)),"")</f>
        <v/>
      </c>
      <c r="N91" s="25" t="str">
        <f t="shared" si="5"/>
        <v/>
      </c>
      <c r="O91" s="25" t="str">
        <f>iferror(100*(M91+(I91-vlookup(M91,'Kovats n-alkanes'!B$7:C$31,2,TRUE))/(vlookup(N91,'Kovats n-alkanes'!B$7:C$31,2,TRUE)-vlookup(M91,'Kovats n-alkanes'!B$7:C$31,2,TRUE))),"")</f>
        <v/>
      </c>
      <c r="R91" s="87"/>
      <c r="S91" s="87"/>
      <c r="T91" s="90"/>
      <c r="U91" s="90"/>
      <c r="V91" s="87"/>
      <c r="W91" s="87"/>
      <c r="X91" s="87"/>
      <c r="Y91" s="87"/>
      <c r="Z91" s="87"/>
      <c r="AA91" s="87"/>
      <c r="AB91" s="87"/>
      <c r="AC91" s="87"/>
      <c r="AD91" s="87"/>
      <c r="AE91" s="87"/>
      <c r="AF91" s="87"/>
      <c r="AG91" s="87"/>
      <c r="AH91" s="87"/>
      <c r="AI91" s="90"/>
      <c r="AJ91" s="90"/>
      <c r="AK91" s="90"/>
      <c r="AL91" s="90"/>
      <c r="AM91" s="90"/>
      <c r="AN91" s="90"/>
      <c r="AO91" s="90"/>
      <c r="AP91" s="90"/>
      <c r="AQ91" s="90"/>
      <c r="AR91" s="90"/>
      <c r="AS91" s="90"/>
    </row>
    <row r="92">
      <c r="D92" s="1"/>
      <c r="F92" s="97"/>
      <c r="H92" s="98"/>
      <c r="I92" s="61"/>
      <c r="J92" s="25"/>
      <c r="K92" s="25" t="str">
        <f t="shared" si="2"/>
        <v/>
      </c>
      <c r="L92" s="50" t="str">
        <f>iferror(100*(J92+(H92-vlookup(J92,'Kovats n-alkanes'!G$7:H$31,2,TRUE))/(vlookup(K92,'Kovats n-alkanes'!G$7:H$31,2,TRUE)-vlookup(J92,'Kovats n-alkanes'!G$7:H$31,2,TRUE))),H92)</f>
        <v/>
      </c>
      <c r="M92" s="25" t="str">
        <f t="array" ref="M92">iferror(index('Kovats n-alkanes'!B$7:B$31,match(I92,'Kovats n-alkanes'!C$7:C$31,1)),"")</f>
        <v/>
      </c>
      <c r="N92" s="25" t="str">
        <f t="shared" si="5"/>
        <v/>
      </c>
      <c r="O92" s="25" t="str">
        <f>iferror(100*(M92+(I92-vlookup(M92,'Kovats n-alkanes'!B$7:C$31,2,TRUE))/(vlookup(N92,'Kovats n-alkanes'!B$7:C$31,2,TRUE)-vlookup(M92,'Kovats n-alkanes'!B$7:C$31,2,TRUE))),"")</f>
        <v/>
      </c>
      <c r="R92" s="87"/>
      <c r="S92" s="87"/>
      <c r="T92" s="90"/>
      <c r="U92" s="90"/>
      <c r="V92" s="87"/>
      <c r="W92" s="87"/>
      <c r="X92" s="87"/>
      <c r="Y92" s="87"/>
      <c r="Z92" s="87"/>
      <c r="AA92" s="87"/>
      <c r="AB92" s="87"/>
      <c r="AC92" s="87"/>
      <c r="AD92" s="87"/>
      <c r="AE92" s="87"/>
      <c r="AF92" s="87"/>
      <c r="AG92" s="87"/>
      <c r="AH92" s="87"/>
      <c r="AI92" s="90"/>
      <c r="AJ92" s="90"/>
      <c r="AK92" s="90"/>
      <c r="AL92" s="90"/>
      <c r="AM92" s="90"/>
      <c r="AN92" s="90"/>
      <c r="AO92" s="90"/>
      <c r="AP92" s="90"/>
      <c r="AQ92" s="90"/>
      <c r="AR92" s="90"/>
      <c r="AS92" s="90"/>
    </row>
    <row r="93">
      <c r="D93" s="1"/>
      <c r="F93" s="97"/>
      <c r="H93" s="98"/>
      <c r="I93" s="61"/>
      <c r="J93" s="25"/>
      <c r="K93" s="25" t="str">
        <f t="shared" si="2"/>
        <v/>
      </c>
      <c r="L93" s="50" t="str">
        <f>iferror(100*(J93+(H93-vlookup(J93,'Kovats n-alkanes'!G$7:H$31,2,TRUE))/(vlookup(K93,'Kovats n-alkanes'!G$7:H$31,2,TRUE)-vlookup(J93,'Kovats n-alkanes'!G$7:H$31,2,TRUE))),H93)</f>
        <v/>
      </c>
      <c r="M93" s="25" t="str">
        <f t="array" ref="M93">iferror(index('Kovats n-alkanes'!B$7:B$31,match(I93,'Kovats n-alkanes'!C$7:C$31,1)),"")</f>
        <v/>
      </c>
      <c r="N93" s="25" t="str">
        <f t="shared" si="5"/>
        <v/>
      </c>
      <c r="O93" s="25" t="str">
        <f>iferror(100*(M93+(I93-vlookup(M93,'Kovats n-alkanes'!B$7:C$31,2,TRUE))/(vlookup(N93,'Kovats n-alkanes'!B$7:C$31,2,TRUE)-vlookup(M93,'Kovats n-alkanes'!B$7:C$31,2,TRUE))),"")</f>
        <v/>
      </c>
      <c r="R93" s="87"/>
      <c r="S93" s="87"/>
      <c r="T93" s="90"/>
      <c r="U93" s="90"/>
      <c r="V93" s="87"/>
      <c r="W93" s="87"/>
      <c r="X93" s="87"/>
      <c r="Y93" s="87"/>
      <c r="Z93" s="87"/>
      <c r="AA93" s="87"/>
      <c r="AB93" s="87"/>
      <c r="AC93" s="87"/>
      <c r="AD93" s="87"/>
      <c r="AE93" s="87"/>
      <c r="AF93" s="87"/>
      <c r="AG93" s="87"/>
      <c r="AH93" s="87"/>
      <c r="AI93" s="90"/>
      <c r="AJ93" s="90"/>
      <c r="AK93" s="90"/>
      <c r="AL93" s="90"/>
      <c r="AM93" s="90"/>
      <c r="AN93" s="90"/>
      <c r="AO93" s="90"/>
      <c r="AP93" s="90"/>
      <c r="AQ93" s="90"/>
      <c r="AR93" s="90"/>
      <c r="AS93" s="90"/>
    </row>
    <row r="94">
      <c r="D94" s="1"/>
      <c r="F94" s="97"/>
      <c r="H94" s="98"/>
      <c r="I94" s="61"/>
      <c r="J94" s="25"/>
      <c r="K94" s="25" t="str">
        <f t="shared" si="2"/>
        <v/>
      </c>
      <c r="L94" s="50" t="str">
        <f>iferror(100*(J94+(H94-vlookup(J94,'Kovats n-alkanes'!G$7:H$31,2,TRUE))/(vlookup(K94,'Kovats n-alkanes'!G$7:H$31,2,TRUE)-vlookup(J94,'Kovats n-alkanes'!G$7:H$31,2,TRUE))),H94)</f>
        <v/>
      </c>
      <c r="M94" s="25" t="str">
        <f t="array" ref="M94">iferror(index('Kovats n-alkanes'!B$7:B$31,match(I94,'Kovats n-alkanes'!C$7:C$31,1)),"")</f>
        <v/>
      </c>
      <c r="N94" s="25" t="str">
        <f t="shared" si="5"/>
        <v/>
      </c>
      <c r="O94" s="25" t="str">
        <f>iferror(100*(M94+(I94-vlookup(M94,'Kovats n-alkanes'!B$7:C$31,2,TRUE))/(vlookup(N94,'Kovats n-alkanes'!B$7:C$31,2,TRUE)-vlookup(M94,'Kovats n-alkanes'!B$7:C$31,2,TRUE))),"")</f>
        <v/>
      </c>
      <c r="R94" s="87"/>
      <c r="S94" s="87"/>
      <c r="T94" s="90"/>
      <c r="U94" s="90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90"/>
      <c r="AJ94" s="90"/>
      <c r="AK94" s="90"/>
      <c r="AL94" s="90"/>
      <c r="AM94" s="90"/>
      <c r="AN94" s="90"/>
      <c r="AO94" s="90"/>
      <c r="AP94" s="90"/>
      <c r="AQ94" s="90"/>
      <c r="AR94" s="90"/>
      <c r="AS94" s="90"/>
    </row>
    <row r="95">
      <c r="D95" s="1"/>
      <c r="F95" s="97"/>
      <c r="H95" s="98"/>
      <c r="I95" s="61"/>
      <c r="J95" s="25"/>
      <c r="K95" s="25" t="str">
        <f t="shared" si="2"/>
        <v/>
      </c>
      <c r="L95" s="50" t="str">
        <f>iferror(100*(J95+(H95-vlookup(J95,'Kovats n-alkanes'!G$7:H$31,2,TRUE))/(vlookup(K95,'Kovats n-alkanes'!G$7:H$31,2,TRUE)-vlookup(J95,'Kovats n-alkanes'!G$7:H$31,2,TRUE))),H95)</f>
        <v/>
      </c>
      <c r="M95" s="25" t="str">
        <f t="array" ref="M95">iferror(index('Kovats n-alkanes'!B$7:B$31,match(I95,'Kovats n-alkanes'!C$7:C$31,1)),"")</f>
        <v/>
      </c>
      <c r="N95" s="25" t="str">
        <f t="shared" si="5"/>
        <v/>
      </c>
      <c r="O95" s="25" t="str">
        <f>iferror(100*(M95+(I95-vlookup(M95,'Kovats n-alkanes'!B$7:C$31,2,TRUE))/(vlookup(N95,'Kovats n-alkanes'!B$7:C$31,2,TRUE)-vlookup(M95,'Kovats n-alkanes'!B$7:C$31,2,TRUE))),"")</f>
        <v/>
      </c>
      <c r="R95" s="87"/>
      <c r="S95" s="87"/>
      <c r="T95" s="90"/>
      <c r="U95" s="90"/>
      <c r="V95" s="87"/>
      <c r="W95" s="87"/>
      <c r="X95" s="87"/>
      <c r="Y95" s="87"/>
      <c r="Z95" s="87"/>
      <c r="AA95" s="87"/>
      <c r="AB95" s="87"/>
      <c r="AC95" s="87"/>
      <c r="AD95" s="87"/>
      <c r="AE95" s="87"/>
      <c r="AF95" s="87"/>
      <c r="AG95" s="87"/>
      <c r="AH95" s="87"/>
      <c r="AI95" s="90"/>
      <c r="AJ95" s="90"/>
      <c r="AK95" s="90"/>
      <c r="AL95" s="90"/>
      <c r="AM95" s="90"/>
      <c r="AN95" s="90"/>
      <c r="AO95" s="90"/>
      <c r="AP95" s="90"/>
      <c r="AQ95" s="90"/>
      <c r="AR95" s="90"/>
      <c r="AS95" s="90"/>
    </row>
    <row r="96">
      <c r="D96" s="1"/>
      <c r="F96" s="97"/>
      <c r="H96" s="98"/>
      <c r="I96" s="61"/>
      <c r="J96" s="25"/>
      <c r="K96" s="25" t="str">
        <f t="shared" si="2"/>
        <v/>
      </c>
      <c r="L96" s="50" t="str">
        <f>iferror(100*(J96+(H96-vlookup(J96,'Kovats n-alkanes'!G$7:H$31,2,TRUE))/(vlookup(K96,'Kovats n-alkanes'!G$7:H$31,2,TRUE)-vlookup(J96,'Kovats n-alkanes'!G$7:H$31,2,TRUE))),H96)</f>
        <v/>
      </c>
      <c r="M96" s="25" t="str">
        <f t="array" ref="M96">iferror(index('Kovats n-alkanes'!B$7:B$31,match(I96,'Kovats n-alkanes'!C$7:C$31,1)),"")</f>
        <v/>
      </c>
      <c r="N96" s="25" t="str">
        <f t="shared" si="5"/>
        <v/>
      </c>
      <c r="O96" s="25" t="str">
        <f>iferror(100*(M96+(I96-vlookup(M96,'Kovats n-alkanes'!B$7:C$31,2,TRUE))/(vlookup(N96,'Kovats n-alkanes'!B$7:C$31,2,TRUE)-vlookup(M96,'Kovats n-alkanes'!B$7:C$31,2,TRUE))),"")</f>
        <v/>
      </c>
      <c r="R96" s="87"/>
      <c r="S96" s="87"/>
      <c r="T96" s="90"/>
      <c r="U96" s="90"/>
      <c r="V96" s="87"/>
      <c r="W96" s="87"/>
      <c r="X96" s="87"/>
      <c r="Y96" s="87"/>
      <c r="Z96" s="87"/>
      <c r="AA96" s="87"/>
      <c r="AB96" s="87"/>
      <c r="AC96" s="87"/>
      <c r="AD96" s="87"/>
      <c r="AE96" s="87"/>
      <c r="AF96" s="87"/>
      <c r="AG96" s="87"/>
      <c r="AH96" s="87"/>
      <c r="AI96" s="90"/>
      <c r="AJ96" s="90"/>
      <c r="AK96" s="90"/>
      <c r="AL96" s="90"/>
      <c r="AM96" s="90"/>
      <c r="AN96" s="90"/>
      <c r="AO96" s="90"/>
      <c r="AP96" s="90"/>
      <c r="AQ96" s="90"/>
      <c r="AR96" s="90"/>
      <c r="AS96" s="90"/>
    </row>
    <row r="97">
      <c r="D97" s="1"/>
      <c r="F97" s="97"/>
      <c r="H97" s="98"/>
      <c r="I97" s="61"/>
      <c r="J97" s="25"/>
      <c r="K97" s="25" t="str">
        <f t="shared" si="2"/>
        <v/>
      </c>
      <c r="L97" s="50" t="str">
        <f>iferror(100*(J97+(H97-vlookup(J97,'Kovats n-alkanes'!G$7:H$31,2,TRUE))/(vlookup(K97,'Kovats n-alkanes'!G$7:H$31,2,TRUE)-vlookup(J97,'Kovats n-alkanes'!G$7:H$31,2,TRUE))),H97)</f>
        <v/>
      </c>
      <c r="M97" s="25" t="str">
        <f t="array" ref="M97">iferror(index('Kovats n-alkanes'!B$7:B$31,match(I97,'Kovats n-alkanes'!C$7:C$31,1)),"")</f>
        <v/>
      </c>
      <c r="N97" s="25" t="str">
        <f t="shared" si="5"/>
        <v/>
      </c>
      <c r="O97" s="25" t="str">
        <f>iferror(100*(M97+(I97-vlookup(M97,'Kovats n-alkanes'!B$7:C$31,2,TRUE))/(vlookup(N97,'Kovats n-alkanes'!B$7:C$31,2,TRUE)-vlookup(M97,'Kovats n-alkanes'!B$7:C$31,2,TRUE))),"")</f>
        <v/>
      </c>
      <c r="R97" s="87"/>
      <c r="S97" s="87"/>
      <c r="T97" s="90"/>
      <c r="U97" s="90"/>
      <c r="V97" s="87"/>
      <c r="W97" s="87"/>
      <c r="X97" s="87"/>
      <c r="Y97" s="87"/>
      <c r="Z97" s="87"/>
      <c r="AA97" s="87"/>
      <c r="AB97" s="87"/>
      <c r="AC97" s="87"/>
      <c r="AD97" s="87"/>
      <c r="AE97" s="87"/>
      <c r="AF97" s="87"/>
      <c r="AG97" s="87"/>
      <c r="AH97" s="87"/>
      <c r="AI97" s="90"/>
      <c r="AJ97" s="90"/>
      <c r="AK97" s="90"/>
      <c r="AL97" s="90"/>
      <c r="AM97" s="90"/>
      <c r="AN97" s="90"/>
      <c r="AO97" s="90"/>
      <c r="AP97" s="90"/>
      <c r="AQ97" s="90"/>
      <c r="AR97" s="90"/>
      <c r="AS97" s="90"/>
    </row>
    <row r="98">
      <c r="D98" s="1"/>
      <c r="F98" s="97"/>
      <c r="H98" s="98"/>
      <c r="I98" s="61"/>
      <c r="J98" s="25"/>
      <c r="K98" s="25" t="str">
        <f t="shared" si="2"/>
        <v/>
      </c>
      <c r="L98" s="50" t="str">
        <f>iferror(100*(J98+(H98-vlookup(J98,'Kovats n-alkanes'!G$7:H$31,2,TRUE))/(vlookup(K98,'Kovats n-alkanes'!G$7:H$31,2,TRUE)-vlookup(J98,'Kovats n-alkanes'!G$7:H$31,2,TRUE))),H98)</f>
        <v/>
      </c>
      <c r="M98" s="25" t="str">
        <f t="array" ref="M98">iferror(index('Kovats n-alkanes'!B$7:B$31,match(I98,'Kovats n-alkanes'!C$7:C$31,1)),"")</f>
        <v/>
      </c>
      <c r="N98" s="25" t="str">
        <f t="shared" si="5"/>
        <v/>
      </c>
      <c r="O98" s="25" t="str">
        <f>iferror(100*(M98+(I98-vlookup(M98,'Kovats n-alkanes'!B$7:C$31,2,TRUE))/(vlookup(N98,'Kovats n-alkanes'!B$7:C$31,2,TRUE)-vlookup(M98,'Kovats n-alkanes'!B$7:C$31,2,TRUE))),"")</f>
        <v/>
      </c>
      <c r="R98" s="87"/>
      <c r="S98" s="87"/>
      <c r="T98" s="90"/>
      <c r="U98" s="90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90"/>
      <c r="AJ98" s="90"/>
      <c r="AK98" s="90"/>
      <c r="AL98" s="90"/>
      <c r="AM98" s="90"/>
      <c r="AN98" s="90"/>
      <c r="AO98" s="90"/>
      <c r="AP98" s="90"/>
      <c r="AQ98" s="90"/>
      <c r="AR98" s="90"/>
      <c r="AS98" s="90"/>
    </row>
    <row r="99">
      <c r="D99" s="1"/>
      <c r="F99" s="97"/>
      <c r="H99" s="98"/>
      <c r="I99" s="61"/>
      <c r="J99" s="25"/>
      <c r="K99" s="25" t="str">
        <f t="shared" si="2"/>
        <v/>
      </c>
      <c r="L99" s="50" t="str">
        <f>iferror(100*(J99+(H99-vlookup(J99,'Kovats n-alkanes'!G$7:H$31,2,TRUE))/(vlookup(K99,'Kovats n-alkanes'!G$7:H$31,2,TRUE)-vlookup(J99,'Kovats n-alkanes'!G$7:H$31,2,TRUE))),H99)</f>
        <v/>
      </c>
      <c r="M99" s="25" t="str">
        <f t="array" ref="M99">iferror(index('Kovats n-alkanes'!B$7:B$31,match(I99,'Kovats n-alkanes'!C$7:C$31,1)),"")</f>
        <v/>
      </c>
      <c r="N99" s="25" t="str">
        <f t="shared" si="5"/>
        <v/>
      </c>
      <c r="O99" s="25" t="str">
        <f>iferror(100*(M99+(I99-vlookup(M99,'Kovats n-alkanes'!B$7:C$31,2,TRUE))/(vlookup(N99,'Kovats n-alkanes'!B$7:C$31,2,TRUE)-vlookup(M99,'Kovats n-alkanes'!B$7:C$31,2,TRUE))),"")</f>
        <v/>
      </c>
      <c r="R99" s="87"/>
      <c r="S99" s="87"/>
      <c r="T99" s="90"/>
      <c r="U99" s="90"/>
      <c r="V99" s="87"/>
      <c r="W99" s="87"/>
      <c r="X99" s="87"/>
      <c r="Y99" s="87"/>
      <c r="Z99" s="87"/>
      <c r="AA99" s="87"/>
      <c r="AB99" s="87"/>
      <c r="AC99" s="87"/>
      <c r="AD99" s="87"/>
      <c r="AE99" s="87"/>
      <c r="AF99" s="87"/>
      <c r="AG99" s="87"/>
      <c r="AH99" s="87"/>
      <c r="AI99" s="90"/>
      <c r="AJ99" s="90"/>
      <c r="AK99" s="90"/>
      <c r="AL99" s="90"/>
      <c r="AM99" s="90"/>
      <c r="AN99" s="90"/>
      <c r="AO99" s="90"/>
      <c r="AP99" s="90"/>
      <c r="AQ99" s="90"/>
      <c r="AR99" s="90"/>
      <c r="AS99" s="90"/>
    </row>
    <row r="100">
      <c r="D100" s="1"/>
      <c r="F100" s="97"/>
      <c r="H100" s="98"/>
      <c r="I100" s="61"/>
      <c r="J100" s="25"/>
      <c r="K100" s="25" t="str">
        <f t="shared" si="2"/>
        <v/>
      </c>
      <c r="L100" s="50" t="str">
        <f>iferror(100*(J100+(H100-vlookup(J100,'Kovats n-alkanes'!G$7:H$31,2,TRUE))/(vlookup(K100,'Kovats n-alkanes'!G$7:H$31,2,TRUE)-vlookup(J100,'Kovats n-alkanes'!G$7:H$31,2,TRUE))),H100)</f>
        <v/>
      </c>
      <c r="M100" s="25" t="str">
        <f t="array" ref="M100">iferror(index('Kovats n-alkanes'!B$7:B$31,match(I100,'Kovats n-alkanes'!C$7:C$31,1)),"")</f>
        <v/>
      </c>
      <c r="N100" s="25" t="str">
        <f t="shared" si="5"/>
        <v/>
      </c>
      <c r="O100" s="25" t="str">
        <f>iferror(100*(M100+(I100-vlookup(M100,'Kovats n-alkanes'!B$7:C$31,2,TRUE))/(vlookup(N100,'Kovats n-alkanes'!B$7:C$31,2,TRUE)-vlookup(M100,'Kovats n-alkanes'!B$7:C$31,2,TRUE))),"")</f>
        <v/>
      </c>
      <c r="R100" s="87"/>
      <c r="S100" s="87"/>
      <c r="T100" s="90"/>
      <c r="U100" s="90"/>
      <c r="V100" s="87"/>
      <c r="W100" s="87"/>
      <c r="X100" s="87"/>
      <c r="Y100" s="87"/>
      <c r="Z100" s="87"/>
      <c r="AA100" s="87"/>
      <c r="AB100" s="87"/>
      <c r="AC100" s="87"/>
      <c r="AD100" s="87"/>
      <c r="AE100" s="87"/>
      <c r="AF100" s="87"/>
      <c r="AG100" s="87"/>
      <c r="AH100" s="87"/>
      <c r="AI100" s="90"/>
      <c r="AJ100" s="90"/>
      <c r="AK100" s="90"/>
      <c r="AL100" s="90"/>
      <c r="AM100" s="90"/>
      <c r="AN100" s="90"/>
      <c r="AO100" s="90"/>
      <c r="AP100" s="90"/>
      <c r="AQ100" s="90"/>
      <c r="AR100" s="90"/>
      <c r="AS100" s="90"/>
    </row>
    <row r="101">
      <c r="D101" s="1"/>
      <c r="F101" s="97"/>
      <c r="H101" s="98"/>
      <c r="I101" s="61"/>
      <c r="J101" s="25"/>
      <c r="K101" s="25" t="str">
        <f t="shared" si="2"/>
        <v/>
      </c>
      <c r="L101" s="50" t="str">
        <f>iferror(100*(J101+(H101-vlookup(J101,'Kovats n-alkanes'!G$7:H$31,2,TRUE))/(vlookup(K101,'Kovats n-alkanes'!G$7:H$31,2,TRUE)-vlookup(J101,'Kovats n-alkanes'!G$7:H$31,2,TRUE))),H101)</f>
        <v/>
      </c>
      <c r="M101" s="25" t="str">
        <f t="array" ref="M101">iferror(index('Kovats n-alkanes'!B$7:B$31,match(I101,'Kovats n-alkanes'!C$7:C$31,1)),"")</f>
        <v/>
      </c>
      <c r="N101" s="25" t="str">
        <f t="shared" si="5"/>
        <v/>
      </c>
      <c r="O101" s="25" t="str">
        <f>iferror(100*(M101+(I101-vlookup(M101,'Kovats n-alkanes'!B$7:C$31,2,TRUE))/(vlookup(N101,'Kovats n-alkanes'!B$7:C$31,2,TRUE)-vlookup(M101,'Kovats n-alkanes'!B$7:C$31,2,TRUE))),"")</f>
        <v/>
      </c>
      <c r="R101" s="87"/>
      <c r="S101" s="87"/>
      <c r="T101" s="90"/>
      <c r="U101" s="90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  <c r="AF101" s="87"/>
      <c r="AG101" s="87"/>
      <c r="AH101" s="87"/>
      <c r="AI101" s="90"/>
      <c r="AJ101" s="90"/>
      <c r="AK101" s="90"/>
      <c r="AL101" s="90"/>
      <c r="AM101" s="90"/>
      <c r="AN101" s="90"/>
      <c r="AO101" s="90"/>
      <c r="AP101" s="90"/>
      <c r="AQ101" s="90"/>
      <c r="AR101" s="90"/>
      <c r="AS101" s="90"/>
    </row>
    <row r="102">
      <c r="D102" s="1"/>
      <c r="F102" s="97"/>
      <c r="H102" s="98"/>
      <c r="I102" s="61"/>
      <c r="J102" s="25"/>
      <c r="K102" s="25" t="str">
        <f t="shared" si="2"/>
        <v/>
      </c>
      <c r="L102" s="50" t="str">
        <f>iferror(100*(J102+(H102-vlookup(J102,'Kovats n-alkanes'!G$7:H$31,2,TRUE))/(vlookup(K102,'Kovats n-alkanes'!G$7:H$31,2,TRUE)-vlookup(J102,'Kovats n-alkanes'!G$7:H$31,2,TRUE))),H102)</f>
        <v/>
      </c>
      <c r="M102" s="25" t="str">
        <f t="array" ref="M102">iferror(index('Kovats n-alkanes'!B$7:B$31,match(I102,'Kovats n-alkanes'!C$7:C$31,1)),"")</f>
        <v/>
      </c>
      <c r="N102" s="25" t="str">
        <f t="shared" si="5"/>
        <v/>
      </c>
      <c r="O102" s="25" t="str">
        <f>iferror(100*(M102+(I102-vlookup(M102,'Kovats n-alkanes'!B$7:C$31,2,TRUE))/(vlookup(N102,'Kovats n-alkanes'!B$7:C$31,2,TRUE)-vlookup(M102,'Kovats n-alkanes'!B$7:C$31,2,TRUE))),"")</f>
        <v/>
      </c>
      <c r="R102" s="87"/>
      <c r="S102" s="87"/>
      <c r="T102" s="90"/>
      <c r="U102" s="90"/>
      <c r="V102" s="87"/>
      <c r="W102" s="87"/>
      <c r="X102" s="87"/>
      <c r="Y102" s="87"/>
      <c r="Z102" s="87"/>
      <c r="AA102" s="87"/>
      <c r="AB102" s="87"/>
      <c r="AC102" s="87"/>
      <c r="AD102" s="87"/>
      <c r="AE102" s="87"/>
      <c r="AF102" s="87"/>
      <c r="AG102" s="87"/>
      <c r="AH102" s="87"/>
      <c r="AI102" s="90"/>
      <c r="AJ102" s="90"/>
      <c r="AK102" s="90"/>
      <c r="AL102" s="90"/>
      <c r="AM102" s="90"/>
      <c r="AN102" s="90"/>
      <c r="AO102" s="90"/>
      <c r="AP102" s="90"/>
      <c r="AQ102" s="90"/>
      <c r="AR102" s="90"/>
      <c r="AS102" s="90"/>
    </row>
    <row r="103">
      <c r="D103" s="1"/>
      <c r="F103" s="97"/>
      <c r="H103" s="98"/>
      <c r="I103" s="61"/>
      <c r="J103" s="25"/>
      <c r="K103" s="25" t="str">
        <f t="shared" si="2"/>
        <v/>
      </c>
      <c r="L103" s="50" t="str">
        <f>iferror(100*(J103+(H103-vlookup(J103,'Kovats n-alkanes'!G$7:H$31,2,TRUE))/(vlookup(K103,'Kovats n-alkanes'!G$7:H$31,2,TRUE)-vlookup(J103,'Kovats n-alkanes'!G$7:H$31,2,TRUE))),H103)</f>
        <v/>
      </c>
      <c r="M103" s="25" t="str">
        <f t="array" ref="M103">iferror(index('Kovats n-alkanes'!B$7:B$31,match(I103,'Kovats n-alkanes'!C$7:C$31,1)),"")</f>
        <v/>
      </c>
      <c r="N103" s="25" t="str">
        <f t="shared" si="5"/>
        <v/>
      </c>
      <c r="O103" s="25" t="str">
        <f>iferror(100*(M103+(I103-vlookup(M103,'Kovats n-alkanes'!B$7:C$31,2,TRUE))/(vlookup(N103,'Kovats n-alkanes'!B$7:C$31,2,TRUE)-vlookup(M103,'Kovats n-alkanes'!B$7:C$31,2,TRUE))),"")</f>
        <v/>
      </c>
      <c r="R103" s="87"/>
      <c r="S103" s="87"/>
      <c r="T103" s="90"/>
      <c r="U103" s="90"/>
      <c r="V103" s="87"/>
      <c r="W103" s="87"/>
      <c r="X103" s="87"/>
      <c r="Y103" s="87"/>
      <c r="Z103" s="87"/>
      <c r="AA103" s="87"/>
      <c r="AB103" s="87"/>
      <c r="AC103" s="87"/>
      <c r="AD103" s="87"/>
      <c r="AE103" s="87"/>
      <c r="AF103" s="87"/>
      <c r="AG103" s="87"/>
      <c r="AH103" s="87"/>
      <c r="AI103" s="90"/>
      <c r="AJ103" s="90"/>
      <c r="AK103" s="90"/>
      <c r="AL103" s="90"/>
      <c r="AM103" s="90"/>
      <c r="AN103" s="90"/>
      <c r="AO103" s="90"/>
      <c r="AP103" s="90"/>
      <c r="AQ103" s="90"/>
      <c r="AR103" s="90"/>
      <c r="AS103" s="90"/>
    </row>
    <row r="104">
      <c r="D104" s="1"/>
      <c r="F104" s="97"/>
      <c r="H104" s="98"/>
      <c r="I104" s="61"/>
      <c r="J104" s="25"/>
      <c r="K104" s="25" t="str">
        <f t="shared" si="2"/>
        <v/>
      </c>
      <c r="L104" s="50" t="str">
        <f>iferror(100*(J104+(H104-vlookup(J104,'Kovats n-alkanes'!G$7:H$31,2,TRUE))/(vlookup(K104,'Kovats n-alkanes'!G$7:H$31,2,TRUE)-vlookup(J104,'Kovats n-alkanes'!G$7:H$31,2,TRUE))),H104)</f>
        <v/>
      </c>
      <c r="M104" s="25" t="str">
        <f t="array" ref="M104">iferror(index('Kovats n-alkanes'!B$7:B$31,match(I104,'Kovats n-alkanes'!C$7:C$31,1)),"")</f>
        <v/>
      </c>
      <c r="N104" s="25" t="str">
        <f t="shared" si="5"/>
        <v/>
      </c>
      <c r="O104" s="25" t="str">
        <f>iferror(100*(M104+(I104-vlookup(M104,'Kovats n-alkanes'!B$7:C$31,2,TRUE))/(vlookup(N104,'Kovats n-alkanes'!B$7:C$31,2,TRUE)-vlookup(M104,'Kovats n-alkanes'!B$7:C$31,2,TRUE))),"")</f>
        <v/>
      </c>
      <c r="R104" s="87"/>
      <c r="S104" s="87"/>
      <c r="T104" s="90"/>
      <c r="U104" s="90"/>
      <c r="V104" s="87"/>
      <c r="W104" s="87"/>
      <c r="X104" s="87"/>
      <c r="Y104" s="87"/>
      <c r="Z104" s="87"/>
      <c r="AA104" s="87"/>
      <c r="AB104" s="87"/>
      <c r="AC104" s="87"/>
      <c r="AD104" s="87"/>
      <c r="AE104" s="87"/>
      <c r="AF104" s="87"/>
      <c r="AG104" s="87"/>
      <c r="AH104" s="87"/>
      <c r="AI104" s="90"/>
      <c r="AJ104" s="90"/>
      <c r="AK104" s="90"/>
      <c r="AL104" s="90"/>
      <c r="AM104" s="90"/>
      <c r="AN104" s="90"/>
      <c r="AO104" s="90"/>
      <c r="AP104" s="90"/>
      <c r="AQ104" s="90"/>
      <c r="AR104" s="90"/>
      <c r="AS104" s="90"/>
    </row>
    <row r="105">
      <c r="D105" s="1"/>
      <c r="F105" s="97"/>
      <c r="H105" s="98"/>
      <c r="I105" s="61"/>
      <c r="J105" s="25"/>
      <c r="K105" s="25" t="str">
        <f t="shared" si="2"/>
        <v/>
      </c>
      <c r="L105" s="50" t="str">
        <f>iferror(100*(J105+(H105-vlookup(J105,'Kovats n-alkanes'!G$7:H$31,2,TRUE))/(vlookup(K105,'Kovats n-alkanes'!G$7:H$31,2,TRUE)-vlookup(J105,'Kovats n-alkanes'!G$7:H$31,2,TRUE))),H105)</f>
        <v/>
      </c>
      <c r="M105" s="25" t="str">
        <f t="array" ref="M105">iferror(index('Kovats n-alkanes'!B$7:B$31,match(I105,'Kovats n-alkanes'!C$7:C$31,1)),"")</f>
        <v/>
      </c>
      <c r="N105" s="25" t="str">
        <f t="shared" si="5"/>
        <v/>
      </c>
      <c r="O105" s="25" t="str">
        <f>iferror(100*(M105+(I105-vlookup(M105,'Kovats n-alkanes'!B$7:C$31,2,TRUE))/(vlookup(N105,'Kovats n-alkanes'!B$7:C$31,2,TRUE)-vlookup(M105,'Kovats n-alkanes'!B$7:C$31,2,TRUE))),"")</f>
        <v/>
      </c>
      <c r="R105" s="87"/>
      <c r="S105" s="87"/>
      <c r="T105" s="90"/>
      <c r="U105" s="90"/>
      <c r="V105" s="87"/>
      <c r="W105" s="87"/>
      <c r="X105" s="87"/>
      <c r="Y105" s="87"/>
      <c r="Z105" s="87"/>
      <c r="AA105" s="87"/>
      <c r="AB105" s="87"/>
      <c r="AC105" s="87"/>
      <c r="AD105" s="87"/>
      <c r="AE105" s="87"/>
      <c r="AF105" s="87"/>
      <c r="AG105" s="87"/>
      <c r="AH105" s="87"/>
      <c r="AI105" s="90"/>
      <c r="AJ105" s="90"/>
      <c r="AK105" s="90"/>
      <c r="AL105" s="90"/>
      <c r="AM105" s="90"/>
      <c r="AN105" s="90"/>
      <c r="AO105" s="90"/>
      <c r="AP105" s="90"/>
      <c r="AQ105" s="90"/>
      <c r="AR105" s="90"/>
      <c r="AS105" s="90"/>
    </row>
    <row r="106">
      <c r="D106" s="1"/>
      <c r="F106" s="97"/>
      <c r="H106" s="98"/>
      <c r="I106" s="61"/>
      <c r="J106" s="25"/>
      <c r="K106" s="25" t="str">
        <f t="shared" si="2"/>
        <v/>
      </c>
      <c r="L106" s="50" t="str">
        <f>iferror(100*(J106+(H106-vlookup(J106,'Kovats n-alkanes'!G$7:H$31,2,TRUE))/(vlookup(K106,'Kovats n-alkanes'!G$7:H$31,2,TRUE)-vlookup(J106,'Kovats n-alkanes'!G$7:H$31,2,TRUE))),H106)</f>
        <v/>
      </c>
      <c r="M106" s="25" t="str">
        <f t="array" ref="M106">iferror(index('Kovats n-alkanes'!B$7:B$31,match(I106,'Kovats n-alkanes'!C$7:C$31,1)),"")</f>
        <v/>
      </c>
      <c r="N106" s="25" t="str">
        <f t="shared" si="5"/>
        <v/>
      </c>
      <c r="O106" s="25" t="str">
        <f>iferror(100*(M106+(I106-vlookup(M106,'Kovats n-alkanes'!B$7:C$31,2,TRUE))/(vlookup(N106,'Kovats n-alkanes'!B$7:C$31,2,TRUE)-vlookup(M106,'Kovats n-alkanes'!B$7:C$31,2,TRUE))),"")</f>
        <v/>
      </c>
      <c r="R106" s="87"/>
      <c r="S106" s="87"/>
      <c r="T106" s="90"/>
      <c r="U106" s="90"/>
      <c r="V106" s="87"/>
      <c r="W106" s="87"/>
      <c r="X106" s="87"/>
      <c r="Y106" s="87"/>
      <c r="Z106" s="87"/>
      <c r="AA106" s="87"/>
      <c r="AB106" s="87"/>
      <c r="AC106" s="87"/>
      <c r="AD106" s="87"/>
      <c r="AE106" s="87"/>
      <c r="AF106" s="87"/>
      <c r="AG106" s="87"/>
      <c r="AH106" s="87"/>
      <c r="AI106" s="90"/>
      <c r="AJ106" s="90"/>
      <c r="AK106" s="90"/>
      <c r="AL106" s="90"/>
      <c r="AM106" s="90"/>
      <c r="AN106" s="90"/>
      <c r="AO106" s="90"/>
      <c r="AP106" s="90"/>
      <c r="AQ106" s="90"/>
      <c r="AR106" s="90"/>
      <c r="AS106" s="90"/>
    </row>
    <row r="107">
      <c r="D107" s="1"/>
      <c r="F107" s="97"/>
      <c r="H107" s="98"/>
      <c r="I107" s="61"/>
      <c r="J107" s="25" t="str">
        <f t="array" ref="J107">iferror(index('Kovats n-alkanes'!G$7:G$31,match(H107,'Kovats n-alkanes'!H$7:H$31,1)),"")</f>
        <v/>
      </c>
      <c r="K107" s="25" t="str">
        <f t="shared" si="2"/>
        <v/>
      </c>
      <c r="L107" s="50" t="str">
        <f>iferror(100*(J107+(H107-vlookup(J107,'Kovats n-alkanes'!G$7:H$31,2,TRUE))/(vlookup(K107,'Kovats n-alkanes'!G$7:H$31,2,TRUE)-vlookup(J107,'Kovats n-alkanes'!G$7:H$31,2,TRUE))),H107)</f>
        <v/>
      </c>
      <c r="M107" s="25" t="str">
        <f t="array" ref="M107">iferror(index('Kovats n-alkanes'!B$7:B$31,match(I107,'Kovats n-alkanes'!C$7:C$31,1)),"")</f>
        <v/>
      </c>
      <c r="N107" s="25" t="str">
        <f t="shared" si="5"/>
        <v/>
      </c>
      <c r="O107" s="25" t="str">
        <f>iferror(100*(M107+(I107-vlookup(M107,'Kovats n-alkanes'!B$7:C$31,2,TRUE))/(vlookup(N107,'Kovats n-alkanes'!B$7:C$31,2,TRUE)-vlookup(M107,'Kovats n-alkanes'!B$7:C$31,2,TRUE))),"")</f>
        <v/>
      </c>
      <c r="R107" s="87"/>
      <c r="S107" s="87"/>
      <c r="T107" s="90"/>
      <c r="U107" s="90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87"/>
      <c r="AG107" s="87"/>
      <c r="AH107" s="87"/>
      <c r="AI107" s="90"/>
      <c r="AJ107" s="90"/>
      <c r="AK107" s="90"/>
      <c r="AL107" s="90"/>
      <c r="AM107" s="90"/>
      <c r="AN107" s="90"/>
      <c r="AO107" s="90"/>
      <c r="AP107" s="90"/>
      <c r="AQ107" s="90"/>
      <c r="AR107" s="90"/>
      <c r="AS107" s="90"/>
    </row>
    <row r="108">
      <c r="D108" s="1"/>
      <c r="F108" s="97"/>
      <c r="H108" s="98"/>
      <c r="I108" s="61"/>
      <c r="J108" s="25" t="str">
        <f t="array" ref="J108">iferror(index('Kovats n-alkanes'!G$7:G$31,match(H108,'Kovats n-alkanes'!H$7:H$31,1)),"")</f>
        <v/>
      </c>
      <c r="K108" s="25" t="str">
        <f t="shared" si="2"/>
        <v/>
      </c>
      <c r="L108" s="50" t="str">
        <f>iferror(100*(J108+(H108-vlookup(J108,'Kovats n-alkanes'!G$7:H$31,2,TRUE))/(vlookup(K108,'Kovats n-alkanes'!G$7:H$31,2,TRUE)-vlookup(J108,'Kovats n-alkanes'!G$7:H$31,2,TRUE))),H108)</f>
        <v/>
      </c>
      <c r="M108" s="25" t="str">
        <f t="array" ref="M108">iferror(index('Kovats n-alkanes'!B$7:B$31,match(I108,'Kovats n-alkanes'!C$7:C$31,1)),"")</f>
        <v/>
      </c>
      <c r="N108" s="25" t="str">
        <f t="shared" si="5"/>
        <v/>
      </c>
      <c r="O108" s="25" t="str">
        <f>iferror(100*(M108+(I108-vlookup(M108,'Kovats n-alkanes'!B$7:C$31,2,TRUE))/(vlookup(N108,'Kovats n-alkanes'!B$7:C$31,2,TRUE)-vlookup(M108,'Kovats n-alkanes'!B$7:C$31,2,TRUE))),"")</f>
        <v/>
      </c>
      <c r="R108" s="87"/>
      <c r="S108" s="87"/>
      <c r="T108" s="90"/>
      <c r="U108" s="90"/>
      <c r="V108" s="87"/>
      <c r="W108" s="87"/>
      <c r="X108" s="87"/>
      <c r="Y108" s="87"/>
      <c r="Z108" s="87"/>
      <c r="AA108" s="87"/>
      <c r="AB108" s="87"/>
      <c r="AC108" s="87"/>
      <c r="AD108" s="87"/>
      <c r="AE108" s="87"/>
      <c r="AF108" s="87"/>
      <c r="AG108" s="87"/>
      <c r="AH108" s="87"/>
      <c r="AI108" s="90"/>
      <c r="AJ108" s="90"/>
      <c r="AK108" s="90"/>
      <c r="AL108" s="90"/>
      <c r="AM108" s="90"/>
      <c r="AN108" s="90"/>
      <c r="AO108" s="90"/>
      <c r="AP108" s="90"/>
      <c r="AQ108" s="90"/>
      <c r="AR108" s="90"/>
      <c r="AS108" s="90"/>
    </row>
    <row r="109">
      <c r="D109" s="1"/>
      <c r="F109" s="97"/>
      <c r="H109" s="98"/>
      <c r="I109" s="61"/>
      <c r="J109" s="25" t="str">
        <f t="array" ref="J109">iferror(index('Kovats n-alkanes'!G$7:G$31,match(H109,'Kovats n-alkanes'!H$7:H$31,1)),"")</f>
        <v/>
      </c>
      <c r="K109" s="25" t="str">
        <f t="shared" si="2"/>
        <v/>
      </c>
      <c r="L109" s="50" t="str">
        <f>iferror(100*(J109+(H109-vlookup(J109,'Kovats n-alkanes'!G$7:H$31,2,TRUE))/(vlookup(K109,'Kovats n-alkanes'!G$7:H$31,2,TRUE)-vlookup(J109,'Kovats n-alkanes'!G$7:H$31,2,TRUE))),H109)</f>
        <v/>
      </c>
      <c r="M109" s="25" t="str">
        <f t="array" ref="M109">iferror(index('Kovats n-alkanes'!B$7:B$31,match(I109,'Kovats n-alkanes'!C$7:C$31,1)),"")</f>
        <v/>
      </c>
      <c r="N109" s="25" t="str">
        <f t="shared" si="5"/>
        <v/>
      </c>
      <c r="O109" s="25" t="str">
        <f>iferror(100*(M109+(I109-vlookup(M109,'Kovats n-alkanes'!B$7:C$31,2,TRUE))/(vlookup(N109,'Kovats n-alkanes'!B$7:C$31,2,TRUE)-vlookup(M109,'Kovats n-alkanes'!B$7:C$31,2,TRUE))),"")</f>
        <v/>
      </c>
      <c r="R109" s="87"/>
      <c r="S109" s="87"/>
      <c r="T109" s="90"/>
      <c r="U109" s="90"/>
      <c r="V109" s="87"/>
      <c r="W109" s="87"/>
      <c r="X109" s="87"/>
      <c r="Y109" s="87"/>
      <c r="Z109" s="87"/>
      <c r="AA109" s="87"/>
      <c r="AB109" s="87"/>
      <c r="AC109" s="87"/>
      <c r="AD109" s="87"/>
      <c r="AE109" s="87"/>
      <c r="AF109" s="87"/>
      <c r="AG109" s="87"/>
      <c r="AH109" s="87"/>
      <c r="AI109" s="90"/>
      <c r="AJ109" s="90"/>
      <c r="AK109" s="90"/>
      <c r="AL109" s="90"/>
      <c r="AM109" s="90"/>
      <c r="AN109" s="90"/>
      <c r="AO109" s="90"/>
      <c r="AP109" s="90"/>
      <c r="AQ109" s="90"/>
      <c r="AR109" s="90"/>
      <c r="AS109" s="90"/>
    </row>
    <row r="110">
      <c r="D110" s="1"/>
      <c r="F110" s="97"/>
      <c r="H110" s="98"/>
      <c r="I110" s="61"/>
      <c r="J110" s="25" t="str">
        <f t="array" ref="J110">iferror(index('Kovats n-alkanes'!G$7:G$31,match(H110,'Kovats n-alkanes'!H$7:H$31,1)),"")</f>
        <v/>
      </c>
      <c r="K110" s="25" t="str">
        <f t="shared" si="2"/>
        <v/>
      </c>
      <c r="L110" s="50" t="str">
        <f>iferror(100*(J110+(H110-vlookup(J110,'Kovats n-alkanes'!G$7:H$31,2,TRUE))/(vlookup(K110,'Kovats n-alkanes'!G$7:H$31,2,TRUE)-vlookup(J110,'Kovats n-alkanes'!G$7:H$31,2,TRUE))),H110)</f>
        <v/>
      </c>
      <c r="M110" s="25" t="str">
        <f t="array" ref="M110">iferror(index('Kovats n-alkanes'!B$7:B$31,match(I110,'Kovats n-alkanes'!C$7:C$31,1)),"")</f>
        <v/>
      </c>
      <c r="N110" s="25" t="str">
        <f t="shared" si="5"/>
        <v/>
      </c>
      <c r="O110" s="25" t="str">
        <f>iferror(100*(M110+(I110-vlookup(M110,'Kovats n-alkanes'!B$7:C$31,2,TRUE))/(vlookup(N110,'Kovats n-alkanes'!B$7:C$31,2,TRUE)-vlookup(M110,'Kovats n-alkanes'!B$7:C$31,2,TRUE))),"")</f>
        <v/>
      </c>
      <c r="R110" s="87"/>
      <c r="S110" s="87"/>
      <c r="T110" s="90"/>
      <c r="U110" s="90"/>
      <c r="V110" s="87"/>
      <c r="W110" s="87"/>
      <c r="X110" s="87"/>
      <c r="Y110" s="87"/>
      <c r="Z110" s="87"/>
      <c r="AA110" s="87"/>
      <c r="AB110" s="87"/>
      <c r="AC110" s="87"/>
      <c r="AD110" s="87"/>
      <c r="AE110" s="87"/>
      <c r="AF110" s="87"/>
      <c r="AG110" s="87"/>
      <c r="AH110" s="87"/>
      <c r="AI110" s="90"/>
      <c r="AJ110" s="90"/>
      <c r="AK110" s="90"/>
      <c r="AL110" s="90"/>
      <c r="AM110" s="90"/>
      <c r="AN110" s="90"/>
      <c r="AO110" s="90"/>
      <c r="AP110" s="90"/>
      <c r="AQ110" s="90"/>
      <c r="AR110" s="90"/>
      <c r="AS110" s="90"/>
    </row>
    <row r="111">
      <c r="D111" s="1"/>
      <c r="F111" s="97"/>
      <c r="H111" s="98"/>
      <c r="I111" s="61"/>
      <c r="J111" s="25" t="str">
        <f t="array" ref="J111">iferror(index('Kovats n-alkanes'!G$7:G$31,match(H111,'Kovats n-alkanes'!H$7:H$31,1)),"")</f>
        <v/>
      </c>
      <c r="K111" s="25" t="str">
        <f t="shared" si="2"/>
        <v/>
      </c>
      <c r="L111" s="50" t="str">
        <f>iferror(100*(J111+(H111-vlookup(J111,'Kovats n-alkanes'!G$7:H$31,2,TRUE))/(vlookup(K111,'Kovats n-alkanes'!G$7:H$31,2,TRUE)-vlookup(J111,'Kovats n-alkanes'!G$7:H$31,2,TRUE))),H111)</f>
        <v/>
      </c>
      <c r="M111" s="25" t="str">
        <f t="array" ref="M111">iferror(index('Kovats n-alkanes'!B$7:B$31,match(I111,'Kovats n-alkanes'!C$7:C$31,1)),"")</f>
        <v/>
      </c>
      <c r="N111" s="25" t="str">
        <f t="shared" si="5"/>
        <v/>
      </c>
      <c r="O111" s="25" t="str">
        <f>iferror(100*(M111+(I111-vlookup(M111,'Kovats n-alkanes'!B$7:C$31,2,TRUE))/(vlookup(N111,'Kovats n-alkanes'!B$7:C$31,2,TRUE)-vlookup(M111,'Kovats n-alkanes'!B$7:C$31,2,TRUE))),"")</f>
        <v/>
      </c>
      <c r="R111" s="87"/>
      <c r="S111" s="87"/>
      <c r="T111" s="90"/>
      <c r="U111" s="90"/>
      <c r="V111" s="87"/>
      <c r="W111" s="87"/>
      <c r="X111" s="87"/>
      <c r="Y111" s="87"/>
      <c r="Z111" s="87"/>
      <c r="AA111" s="87"/>
      <c r="AB111" s="87"/>
      <c r="AC111" s="87"/>
      <c r="AD111" s="87"/>
      <c r="AE111" s="87"/>
      <c r="AF111" s="87"/>
      <c r="AG111" s="87"/>
      <c r="AH111" s="87"/>
      <c r="AI111" s="90"/>
      <c r="AJ111" s="90"/>
      <c r="AK111" s="90"/>
      <c r="AL111" s="90"/>
      <c r="AM111" s="90"/>
      <c r="AN111" s="90"/>
      <c r="AO111" s="90"/>
      <c r="AP111" s="90"/>
      <c r="AQ111" s="90"/>
      <c r="AR111" s="90"/>
      <c r="AS111" s="90"/>
    </row>
    <row r="112">
      <c r="D112" s="1"/>
      <c r="F112" s="97"/>
      <c r="H112" s="98"/>
      <c r="I112" s="61"/>
      <c r="J112" s="25" t="str">
        <f t="array" ref="J112">iferror(index('Kovats n-alkanes'!G$7:G$31,match(H112,'Kovats n-alkanes'!H$7:H$31,1)),"")</f>
        <v/>
      </c>
      <c r="K112" s="25" t="str">
        <f t="shared" si="2"/>
        <v/>
      </c>
      <c r="L112" s="50" t="str">
        <f>iferror(100*(J112+(H112-vlookup(J112,'Kovats n-alkanes'!G$7:H$31,2,TRUE))/(vlookup(K112,'Kovats n-alkanes'!G$7:H$31,2,TRUE)-vlookup(J112,'Kovats n-alkanes'!G$7:H$31,2,TRUE))),H112)</f>
        <v/>
      </c>
      <c r="M112" s="25" t="str">
        <f t="array" ref="M112">iferror(index('Kovats n-alkanes'!B$7:B$31,match(I112,'Kovats n-alkanes'!C$7:C$31,1)),"")</f>
        <v/>
      </c>
      <c r="N112" s="25" t="str">
        <f t="shared" si="5"/>
        <v/>
      </c>
      <c r="O112" s="25" t="str">
        <f>iferror(100*(M112+(I112-vlookup(M112,'Kovats n-alkanes'!B$7:C$31,2,TRUE))/(vlookup(N112,'Kovats n-alkanes'!B$7:C$31,2,TRUE)-vlookup(M112,'Kovats n-alkanes'!B$7:C$31,2,TRUE))),"")</f>
        <v/>
      </c>
      <c r="R112" s="87"/>
      <c r="S112" s="87"/>
      <c r="T112" s="90"/>
      <c r="U112" s="90"/>
      <c r="V112" s="87"/>
      <c r="W112" s="87"/>
      <c r="X112" s="87"/>
      <c r="Y112" s="87"/>
      <c r="Z112" s="87"/>
      <c r="AA112" s="87"/>
      <c r="AB112" s="87"/>
      <c r="AC112" s="87"/>
      <c r="AD112" s="87"/>
      <c r="AE112" s="87"/>
      <c r="AF112" s="87"/>
      <c r="AG112" s="87"/>
      <c r="AH112" s="87"/>
      <c r="AI112" s="90"/>
      <c r="AJ112" s="90"/>
      <c r="AK112" s="90"/>
      <c r="AL112" s="90"/>
      <c r="AM112" s="90"/>
      <c r="AN112" s="90"/>
      <c r="AO112" s="90"/>
      <c r="AP112" s="90"/>
      <c r="AQ112" s="90"/>
      <c r="AR112" s="90"/>
      <c r="AS112" s="90"/>
    </row>
    <row r="113">
      <c r="D113" s="1"/>
      <c r="F113" s="97"/>
      <c r="H113" s="98"/>
      <c r="I113" s="61"/>
      <c r="J113" s="25" t="str">
        <f t="array" ref="J113">iferror(index('Kovats n-alkanes'!G$7:G$31,match(H113,'Kovats n-alkanes'!H$7:H$31,1)),"")</f>
        <v/>
      </c>
      <c r="K113" s="25" t="str">
        <f t="shared" si="2"/>
        <v/>
      </c>
      <c r="L113" s="50" t="str">
        <f>iferror(100*(J113+(H113-vlookup(J113,'Kovats n-alkanes'!G$7:H$31,2,TRUE))/(vlookup(K113,'Kovats n-alkanes'!G$7:H$31,2,TRUE)-vlookup(J113,'Kovats n-alkanes'!G$7:H$31,2,TRUE))),H113)</f>
        <v/>
      </c>
      <c r="M113" s="25" t="str">
        <f t="array" ref="M113">iferror(index('Kovats n-alkanes'!B$7:B$31,match(I113,'Kovats n-alkanes'!C$7:C$31,1)),"")</f>
        <v/>
      </c>
      <c r="N113" s="25" t="str">
        <f t="shared" si="5"/>
        <v/>
      </c>
      <c r="O113" s="25" t="str">
        <f>iferror(100*(M113+(I113-vlookup(M113,'Kovats n-alkanes'!B$7:C$31,2,TRUE))/(vlookup(N113,'Kovats n-alkanes'!B$7:C$31,2,TRUE)-vlookup(M113,'Kovats n-alkanes'!B$7:C$31,2,TRUE))),"")</f>
        <v/>
      </c>
      <c r="R113" s="87"/>
      <c r="S113" s="87"/>
      <c r="T113" s="90"/>
      <c r="U113" s="90"/>
      <c r="V113" s="87"/>
      <c r="W113" s="87"/>
      <c r="X113" s="87"/>
      <c r="Y113" s="87"/>
      <c r="Z113" s="87"/>
      <c r="AA113" s="87"/>
      <c r="AB113" s="87"/>
      <c r="AC113" s="87"/>
      <c r="AD113" s="87"/>
      <c r="AE113" s="87"/>
      <c r="AF113" s="87"/>
      <c r="AG113" s="87"/>
      <c r="AH113" s="87"/>
      <c r="AI113" s="90"/>
      <c r="AJ113" s="90"/>
      <c r="AK113" s="90"/>
      <c r="AL113" s="90"/>
      <c r="AM113" s="90"/>
      <c r="AN113" s="90"/>
      <c r="AO113" s="90"/>
      <c r="AP113" s="90"/>
      <c r="AQ113" s="90"/>
      <c r="AR113" s="90"/>
      <c r="AS113" s="90"/>
    </row>
    <row r="114">
      <c r="D114" s="1"/>
      <c r="F114" s="97"/>
      <c r="H114" s="98"/>
      <c r="I114" s="61"/>
      <c r="J114" s="25" t="str">
        <f t="array" ref="J114">iferror(index('Kovats n-alkanes'!G$7:G$31,match(H114,'Kovats n-alkanes'!H$7:H$31,1)),"")</f>
        <v/>
      </c>
      <c r="K114" s="25" t="str">
        <f t="shared" si="2"/>
        <v/>
      </c>
      <c r="L114" s="50" t="str">
        <f>iferror(100*(J114+(H114-vlookup(J114,'Kovats n-alkanes'!G$7:H$31,2,TRUE))/(vlookup(K114,'Kovats n-alkanes'!G$7:H$31,2,TRUE)-vlookup(J114,'Kovats n-alkanes'!G$7:H$31,2,TRUE))),H114)</f>
        <v/>
      </c>
      <c r="M114" s="25" t="str">
        <f t="array" ref="M114">iferror(index('Kovats n-alkanes'!B$7:B$31,match(I114,'Kovats n-alkanes'!C$7:C$31,1)),"")</f>
        <v/>
      </c>
      <c r="N114" s="25" t="str">
        <f t="shared" si="5"/>
        <v/>
      </c>
      <c r="O114" s="25" t="str">
        <f>iferror(100*(M114+(I114-vlookup(M114,'Kovats n-alkanes'!B$7:C$31,2,TRUE))/(vlookup(N114,'Kovats n-alkanes'!B$7:C$31,2,TRUE)-vlookup(M114,'Kovats n-alkanes'!B$7:C$31,2,TRUE))),"")</f>
        <v/>
      </c>
      <c r="R114" s="87"/>
      <c r="S114" s="87"/>
      <c r="T114" s="90"/>
      <c r="U114" s="90"/>
      <c r="V114" s="87"/>
      <c r="W114" s="87"/>
      <c r="X114" s="87"/>
      <c r="Y114" s="87"/>
      <c r="Z114" s="87"/>
      <c r="AA114" s="87"/>
      <c r="AB114" s="87"/>
      <c r="AC114" s="87"/>
      <c r="AD114" s="87"/>
      <c r="AE114" s="87"/>
      <c r="AF114" s="87"/>
      <c r="AG114" s="87"/>
      <c r="AH114" s="87"/>
      <c r="AI114" s="90"/>
      <c r="AJ114" s="90"/>
      <c r="AK114" s="90"/>
      <c r="AL114" s="90"/>
      <c r="AM114" s="90"/>
      <c r="AN114" s="90"/>
      <c r="AO114" s="90"/>
      <c r="AP114" s="90"/>
      <c r="AQ114" s="90"/>
      <c r="AR114" s="90"/>
      <c r="AS114" s="90"/>
    </row>
    <row r="115">
      <c r="D115" s="1"/>
      <c r="F115" s="97"/>
      <c r="H115" s="98"/>
      <c r="I115" s="61"/>
      <c r="J115" s="25" t="str">
        <f t="array" ref="J115">iferror(index('Kovats n-alkanes'!G$7:G$31,match(H115,'Kovats n-alkanes'!H$7:H$31,1)),"")</f>
        <v/>
      </c>
      <c r="K115" s="25" t="str">
        <f t="shared" si="2"/>
        <v/>
      </c>
      <c r="L115" s="50" t="str">
        <f>iferror(100*(J115+(H115-vlookup(J115,'Kovats n-alkanes'!G$7:H$31,2,TRUE))/(vlookup(K115,'Kovats n-alkanes'!G$7:H$31,2,TRUE)-vlookup(J115,'Kovats n-alkanes'!G$7:H$31,2,TRUE))),H115)</f>
        <v/>
      </c>
      <c r="M115" s="25" t="str">
        <f t="array" ref="M115">iferror(index('Kovats n-alkanes'!B$7:B$31,match(I115,'Kovats n-alkanes'!C$7:C$31,1)),"")</f>
        <v/>
      </c>
      <c r="N115" s="25" t="str">
        <f t="shared" si="5"/>
        <v/>
      </c>
      <c r="O115" s="25" t="str">
        <f>iferror(100*(M115+(I115-vlookup(M115,'Kovats n-alkanes'!B$7:C$31,2,TRUE))/(vlookup(N115,'Kovats n-alkanes'!B$7:C$31,2,TRUE)-vlookup(M115,'Kovats n-alkanes'!B$7:C$31,2,TRUE))),"")</f>
        <v/>
      </c>
      <c r="R115" s="87"/>
      <c r="S115" s="87"/>
      <c r="T115" s="90"/>
      <c r="U115" s="90"/>
      <c r="V115" s="87"/>
      <c r="W115" s="87"/>
      <c r="X115" s="87"/>
      <c r="Y115" s="87"/>
      <c r="Z115" s="87"/>
      <c r="AA115" s="87"/>
      <c r="AB115" s="87"/>
      <c r="AC115" s="87"/>
      <c r="AD115" s="87"/>
      <c r="AE115" s="87"/>
      <c r="AF115" s="87"/>
      <c r="AG115" s="87"/>
      <c r="AH115" s="87"/>
      <c r="AI115" s="90"/>
      <c r="AJ115" s="90"/>
      <c r="AK115" s="90"/>
      <c r="AL115" s="90"/>
      <c r="AM115" s="90"/>
      <c r="AN115" s="90"/>
      <c r="AO115" s="90"/>
      <c r="AP115" s="90"/>
      <c r="AQ115" s="90"/>
      <c r="AR115" s="90"/>
      <c r="AS115" s="90"/>
    </row>
    <row r="116">
      <c r="D116" s="1"/>
      <c r="F116" s="97"/>
      <c r="H116" s="98"/>
      <c r="I116" s="61"/>
      <c r="J116" s="25" t="str">
        <f t="array" ref="J116">iferror(index('Kovats n-alkanes'!G$7:G$31,match(H116,'Kovats n-alkanes'!H$7:H$31,1)),"")</f>
        <v/>
      </c>
      <c r="K116" s="25" t="str">
        <f t="shared" si="2"/>
        <v/>
      </c>
      <c r="L116" s="50" t="str">
        <f>iferror(100*(J116+(H116-vlookup(J116,'Kovats n-alkanes'!G$7:H$31,2,TRUE))/(vlookup(K116,'Kovats n-alkanes'!G$7:H$31,2,TRUE)-vlookup(J116,'Kovats n-alkanes'!G$7:H$31,2,TRUE))),H116)</f>
        <v/>
      </c>
      <c r="M116" s="25" t="str">
        <f t="array" ref="M116">iferror(index('Kovats n-alkanes'!B$7:B$31,match(I116,'Kovats n-alkanes'!C$7:C$31,1)),"")</f>
        <v/>
      </c>
      <c r="N116" s="25" t="str">
        <f t="shared" si="5"/>
        <v/>
      </c>
      <c r="O116" s="25" t="str">
        <f>iferror(100*(M116+(I116-vlookup(M116,'Kovats n-alkanes'!B$7:C$31,2,TRUE))/(vlookup(N116,'Kovats n-alkanes'!B$7:C$31,2,TRUE)-vlookup(M116,'Kovats n-alkanes'!B$7:C$31,2,TRUE))),"")</f>
        <v/>
      </c>
      <c r="R116" s="87"/>
      <c r="S116" s="87"/>
      <c r="T116" s="90"/>
      <c r="U116" s="90"/>
      <c r="V116" s="87"/>
      <c r="W116" s="87"/>
      <c r="X116" s="87"/>
      <c r="Y116" s="87"/>
      <c r="Z116" s="87"/>
      <c r="AA116" s="87"/>
      <c r="AB116" s="87"/>
      <c r="AC116" s="87"/>
      <c r="AD116" s="87"/>
      <c r="AE116" s="87"/>
      <c r="AF116" s="87"/>
      <c r="AG116" s="87"/>
      <c r="AH116" s="87"/>
      <c r="AI116" s="90"/>
      <c r="AJ116" s="90"/>
      <c r="AK116" s="90"/>
      <c r="AL116" s="90"/>
      <c r="AM116" s="90"/>
      <c r="AN116" s="90"/>
      <c r="AO116" s="90"/>
      <c r="AP116" s="90"/>
      <c r="AQ116" s="90"/>
      <c r="AR116" s="90"/>
      <c r="AS116" s="90"/>
    </row>
    <row r="117">
      <c r="D117" s="1"/>
      <c r="F117" s="97"/>
      <c r="H117" s="98"/>
      <c r="I117" s="61"/>
      <c r="J117" s="25" t="str">
        <f t="array" ref="J117">iferror(index('Kovats n-alkanes'!G$7:G$31,match(H117,'Kovats n-alkanes'!H$7:H$31,1)),"")</f>
        <v/>
      </c>
      <c r="K117" s="25" t="str">
        <f t="shared" si="2"/>
        <v/>
      </c>
      <c r="L117" s="50" t="str">
        <f>iferror(100*(J117+(H117-vlookup(J117,'Kovats n-alkanes'!G$7:H$31,2,TRUE))/(vlookup(K117,'Kovats n-alkanes'!G$7:H$31,2,TRUE)-vlookup(J117,'Kovats n-alkanes'!G$7:H$31,2,TRUE))),H117)</f>
        <v/>
      </c>
      <c r="M117" s="25" t="str">
        <f t="array" ref="M117">iferror(index('Kovats n-alkanes'!B$7:B$31,match(I117,'Kovats n-alkanes'!C$7:C$31,1)),"")</f>
        <v/>
      </c>
      <c r="N117" s="25" t="str">
        <f t="shared" si="5"/>
        <v/>
      </c>
      <c r="O117" s="25" t="str">
        <f>iferror(100*(M117+(I117-vlookup(M117,'Kovats n-alkanes'!B$7:C$31,2,TRUE))/(vlookup(N117,'Kovats n-alkanes'!B$7:C$31,2,TRUE)-vlookup(M117,'Kovats n-alkanes'!B$7:C$31,2,TRUE))),"")</f>
        <v/>
      </c>
      <c r="R117" s="87"/>
      <c r="S117" s="87"/>
      <c r="T117" s="90"/>
      <c r="U117" s="90"/>
      <c r="V117" s="87"/>
      <c r="W117" s="87"/>
      <c r="X117" s="87"/>
      <c r="Y117" s="87"/>
      <c r="Z117" s="87"/>
      <c r="AA117" s="87"/>
      <c r="AB117" s="87"/>
      <c r="AC117" s="87"/>
      <c r="AD117" s="87"/>
      <c r="AE117" s="87"/>
      <c r="AF117" s="87"/>
      <c r="AG117" s="87"/>
      <c r="AH117" s="87"/>
      <c r="AI117" s="90"/>
      <c r="AJ117" s="90"/>
      <c r="AK117" s="90"/>
      <c r="AL117" s="90"/>
      <c r="AM117" s="90"/>
      <c r="AN117" s="90"/>
      <c r="AO117" s="90"/>
      <c r="AP117" s="90"/>
      <c r="AQ117" s="90"/>
      <c r="AR117" s="90"/>
      <c r="AS117" s="90"/>
    </row>
    <row r="118">
      <c r="D118" s="1"/>
      <c r="F118" s="97"/>
      <c r="H118" s="98"/>
      <c r="I118" s="61"/>
      <c r="J118" s="25" t="str">
        <f t="array" ref="J118">iferror(index('Kovats n-alkanes'!G$7:G$31,match(H118,'Kovats n-alkanes'!H$7:H$31,1)),"")</f>
        <v/>
      </c>
      <c r="K118" s="25" t="str">
        <f t="shared" si="2"/>
        <v/>
      </c>
      <c r="L118" s="50" t="str">
        <f>iferror(100*(J118+(H118-vlookup(J118,'Kovats n-alkanes'!G$7:H$31,2,TRUE))/(vlookup(K118,'Kovats n-alkanes'!G$7:H$31,2,TRUE)-vlookup(J118,'Kovats n-alkanes'!G$7:H$31,2,TRUE))),H118)</f>
        <v/>
      </c>
      <c r="M118" s="25" t="str">
        <f t="array" ref="M118">iferror(index('Kovats n-alkanes'!B$7:B$31,match(I118,'Kovats n-alkanes'!C$7:C$31,1)),"")</f>
        <v/>
      </c>
      <c r="N118" s="25" t="str">
        <f t="shared" si="5"/>
        <v/>
      </c>
      <c r="O118" s="25" t="str">
        <f>iferror(100*(M118+(I118-vlookup(M118,'Kovats n-alkanes'!B$7:C$31,2,TRUE))/(vlookup(N118,'Kovats n-alkanes'!B$7:C$31,2,TRUE)-vlookup(M118,'Kovats n-alkanes'!B$7:C$31,2,TRUE))),"")</f>
        <v/>
      </c>
      <c r="R118" s="87"/>
      <c r="S118" s="87"/>
      <c r="T118" s="90"/>
      <c r="U118" s="90"/>
      <c r="V118" s="87"/>
      <c r="W118" s="87"/>
      <c r="X118" s="87"/>
      <c r="Y118" s="87"/>
      <c r="Z118" s="87"/>
      <c r="AA118" s="87"/>
      <c r="AB118" s="87"/>
      <c r="AC118" s="87"/>
      <c r="AD118" s="87"/>
      <c r="AE118" s="87"/>
      <c r="AF118" s="87"/>
      <c r="AG118" s="87"/>
      <c r="AH118" s="87"/>
      <c r="AI118" s="90"/>
      <c r="AJ118" s="90"/>
      <c r="AK118" s="90"/>
      <c r="AL118" s="90"/>
      <c r="AM118" s="90"/>
      <c r="AN118" s="90"/>
      <c r="AO118" s="90"/>
      <c r="AP118" s="90"/>
      <c r="AQ118" s="90"/>
      <c r="AR118" s="90"/>
      <c r="AS118" s="90"/>
    </row>
    <row r="119">
      <c r="D119" s="1"/>
      <c r="F119" s="97"/>
      <c r="H119" s="98"/>
      <c r="I119" s="61"/>
      <c r="J119" s="25" t="str">
        <f t="array" ref="J119">iferror(index('Kovats n-alkanes'!G$7:G$31,match(H119,'Kovats n-alkanes'!H$7:H$31,1)),"")</f>
        <v/>
      </c>
      <c r="K119" s="25" t="str">
        <f t="shared" si="2"/>
        <v/>
      </c>
      <c r="L119" s="50" t="str">
        <f>iferror(100*(J119+(H119-vlookup(J119,'Kovats n-alkanes'!G$7:H$31,2,TRUE))/(vlookup(K119,'Kovats n-alkanes'!G$7:H$31,2,TRUE)-vlookup(J119,'Kovats n-alkanes'!G$7:H$31,2,TRUE))),H119)</f>
        <v/>
      </c>
      <c r="M119" s="25" t="str">
        <f t="array" ref="M119">iferror(index('Kovats n-alkanes'!B$7:B$31,match(I119,'Kovats n-alkanes'!C$7:C$31,1)),"")</f>
        <v/>
      </c>
      <c r="N119" s="25" t="str">
        <f t="shared" si="5"/>
        <v/>
      </c>
      <c r="O119" s="25" t="str">
        <f>iferror(100*(M119+(I119-vlookup(M119,'Kovats n-alkanes'!B$7:C$31,2,TRUE))/(vlookup(N119,'Kovats n-alkanes'!B$7:C$31,2,TRUE)-vlookup(M119,'Kovats n-alkanes'!B$7:C$31,2,TRUE))),"")</f>
        <v/>
      </c>
      <c r="R119" s="87"/>
      <c r="S119" s="87"/>
      <c r="T119" s="90"/>
      <c r="U119" s="90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87"/>
      <c r="AG119" s="87"/>
      <c r="AH119" s="87"/>
      <c r="AI119" s="90"/>
      <c r="AJ119" s="90"/>
      <c r="AK119" s="90"/>
      <c r="AL119" s="90"/>
      <c r="AM119" s="90"/>
      <c r="AN119" s="90"/>
      <c r="AO119" s="90"/>
      <c r="AP119" s="90"/>
      <c r="AQ119" s="90"/>
      <c r="AR119" s="90"/>
      <c r="AS119" s="90"/>
    </row>
    <row r="120">
      <c r="D120" s="1"/>
      <c r="F120" s="97"/>
      <c r="H120" s="98"/>
      <c r="I120" s="61"/>
      <c r="J120" s="25" t="str">
        <f t="array" ref="J120">iferror(index('Kovats n-alkanes'!G$7:G$31,match(H120,'Kovats n-alkanes'!H$7:H$31,1)),"")</f>
        <v/>
      </c>
      <c r="K120" s="25" t="str">
        <f t="shared" si="2"/>
        <v/>
      </c>
      <c r="L120" s="50" t="str">
        <f>iferror(100*(J120+(H120-vlookup(J120,'Kovats n-alkanes'!G$7:H$31,2,TRUE))/(vlookup(K120,'Kovats n-alkanes'!G$7:H$31,2,TRUE)-vlookup(J120,'Kovats n-alkanes'!G$7:H$31,2,TRUE))),H120)</f>
        <v/>
      </c>
      <c r="M120" s="25" t="str">
        <f t="array" ref="M120">iferror(index('Kovats n-alkanes'!B$7:B$31,match(I120,'Kovats n-alkanes'!C$7:C$31,1)),"")</f>
        <v/>
      </c>
      <c r="N120" s="25" t="str">
        <f t="shared" si="5"/>
        <v/>
      </c>
      <c r="O120" s="25" t="str">
        <f>iferror(100*(M120+(I120-vlookup(M120,'Kovats n-alkanes'!B$7:C$31,2,TRUE))/(vlookup(N120,'Kovats n-alkanes'!B$7:C$31,2,TRUE)-vlookup(M120,'Kovats n-alkanes'!B$7:C$31,2,TRUE))),"")</f>
        <v/>
      </c>
      <c r="R120" s="87"/>
      <c r="S120" s="87"/>
      <c r="T120" s="90"/>
      <c r="U120" s="90"/>
      <c r="V120" s="87"/>
      <c r="W120" s="87"/>
      <c r="X120" s="87"/>
      <c r="Y120" s="87"/>
      <c r="Z120" s="87"/>
      <c r="AA120" s="87"/>
      <c r="AB120" s="87"/>
      <c r="AC120" s="87"/>
      <c r="AD120" s="87"/>
      <c r="AE120" s="87"/>
      <c r="AF120" s="87"/>
      <c r="AG120" s="87"/>
      <c r="AH120" s="87"/>
      <c r="AI120" s="90"/>
      <c r="AJ120" s="90"/>
      <c r="AK120" s="90"/>
      <c r="AL120" s="90"/>
      <c r="AM120" s="90"/>
      <c r="AN120" s="90"/>
      <c r="AO120" s="90"/>
      <c r="AP120" s="90"/>
      <c r="AQ120" s="90"/>
      <c r="AR120" s="90"/>
      <c r="AS120" s="90"/>
    </row>
    <row r="121">
      <c r="D121" s="1"/>
      <c r="F121" s="97"/>
      <c r="H121" s="98"/>
      <c r="I121" s="61"/>
      <c r="J121" s="25" t="str">
        <f t="array" ref="J121">iferror(index('Kovats n-alkanes'!G$7:G$31,match(H121,'Kovats n-alkanes'!H$7:H$31,1)),"")</f>
        <v/>
      </c>
      <c r="K121" s="25" t="str">
        <f t="shared" si="2"/>
        <v/>
      </c>
      <c r="L121" s="50" t="str">
        <f>iferror(100*(J121+(H121-vlookup(J121,'Kovats n-alkanes'!G$7:H$31,2,TRUE))/(vlookup(K121,'Kovats n-alkanes'!G$7:H$31,2,TRUE)-vlookup(J121,'Kovats n-alkanes'!G$7:H$31,2,TRUE))),H121)</f>
        <v/>
      </c>
      <c r="M121" s="25" t="str">
        <f t="array" ref="M121">iferror(index('Kovats n-alkanes'!B$7:B$31,match(I121,'Kovats n-alkanes'!C$7:C$31,1)),"")</f>
        <v/>
      </c>
      <c r="N121" s="25" t="str">
        <f t="shared" si="5"/>
        <v/>
      </c>
      <c r="O121" s="25" t="str">
        <f>iferror(100*(M121+(I121-vlookup(M121,'Kovats n-alkanes'!B$7:C$31,2,TRUE))/(vlookup(N121,'Kovats n-alkanes'!B$7:C$31,2,TRUE)-vlookup(M121,'Kovats n-alkanes'!B$7:C$31,2,TRUE))),"")</f>
        <v/>
      </c>
      <c r="R121" s="87"/>
      <c r="S121" s="87"/>
      <c r="T121" s="90"/>
      <c r="U121" s="90"/>
      <c r="V121" s="87"/>
      <c r="W121" s="87"/>
      <c r="X121" s="87"/>
      <c r="Y121" s="87"/>
      <c r="Z121" s="87"/>
      <c r="AA121" s="87"/>
      <c r="AB121" s="87"/>
      <c r="AC121" s="87"/>
      <c r="AD121" s="87"/>
      <c r="AE121" s="87"/>
      <c r="AF121" s="87"/>
      <c r="AG121" s="87"/>
      <c r="AH121" s="87"/>
      <c r="AI121" s="90"/>
      <c r="AJ121" s="90"/>
      <c r="AK121" s="90"/>
      <c r="AL121" s="90"/>
      <c r="AM121" s="90"/>
      <c r="AN121" s="90"/>
      <c r="AO121" s="90"/>
      <c r="AP121" s="90"/>
      <c r="AQ121" s="90"/>
      <c r="AR121" s="90"/>
      <c r="AS121" s="90"/>
    </row>
    <row r="122">
      <c r="D122" s="1"/>
      <c r="F122" s="97"/>
      <c r="H122" s="98"/>
      <c r="I122" s="61"/>
      <c r="J122" s="25" t="str">
        <f t="array" ref="J122">iferror(index('Kovats n-alkanes'!G$7:G$31,match(H122,'Kovats n-alkanes'!H$7:H$31,1)),"")</f>
        <v/>
      </c>
      <c r="K122" s="25" t="str">
        <f t="shared" si="2"/>
        <v/>
      </c>
      <c r="L122" s="50" t="str">
        <f>iferror(100*(J122+(H122-vlookup(J122,'Kovats n-alkanes'!G$7:H$31,2,TRUE))/(vlookup(K122,'Kovats n-alkanes'!G$7:H$31,2,TRUE)-vlookup(J122,'Kovats n-alkanes'!G$7:H$31,2,TRUE))),H122)</f>
        <v/>
      </c>
      <c r="M122" s="25" t="str">
        <f t="array" ref="M122">iferror(index('Kovats n-alkanes'!B$7:B$31,match(I122,'Kovats n-alkanes'!C$7:C$31,1)),"")</f>
        <v/>
      </c>
      <c r="N122" s="25" t="str">
        <f t="shared" si="5"/>
        <v/>
      </c>
      <c r="O122" s="25" t="str">
        <f>iferror(100*(M122+(I122-vlookup(M122,'Kovats n-alkanes'!B$7:C$31,2,TRUE))/(vlookup(N122,'Kovats n-alkanes'!B$7:C$31,2,TRUE)-vlookup(M122,'Kovats n-alkanes'!B$7:C$31,2,TRUE))),"")</f>
        <v/>
      </c>
      <c r="R122" s="87"/>
      <c r="S122" s="87"/>
      <c r="T122" s="90"/>
      <c r="U122" s="90"/>
      <c r="V122" s="87"/>
      <c r="W122" s="87"/>
      <c r="X122" s="87"/>
      <c r="Y122" s="87"/>
      <c r="Z122" s="87"/>
      <c r="AA122" s="87"/>
      <c r="AB122" s="87"/>
      <c r="AC122" s="87"/>
      <c r="AD122" s="87"/>
      <c r="AE122" s="87"/>
      <c r="AF122" s="87"/>
      <c r="AG122" s="87"/>
      <c r="AH122" s="87"/>
      <c r="AI122" s="90"/>
      <c r="AJ122" s="90"/>
      <c r="AK122" s="90"/>
      <c r="AL122" s="90"/>
      <c r="AM122" s="90"/>
      <c r="AN122" s="90"/>
      <c r="AO122" s="90"/>
      <c r="AP122" s="90"/>
      <c r="AQ122" s="90"/>
      <c r="AR122" s="90"/>
      <c r="AS122" s="90"/>
    </row>
    <row r="123">
      <c r="D123" s="1"/>
      <c r="F123" s="97"/>
      <c r="H123" s="98"/>
      <c r="I123" s="61"/>
      <c r="J123" s="25" t="str">
        <f t="array" ref="J123">iferror(index('Kovats n-alkanes'!G$7:G$31,match(H123,'Kovats n-alkanes'!H$7:H$31,1)),"")</f>
        <v/>
      </c>
      <c r="K123" s="25" t="str">
        <f t="shared" si="2"/>
        <v/>
      </c>
      <c r="L123" s="50" t="str">
        <f>iferror(100*(J123+(H123-vlookup(J123,'Kovats n-alkanes'!G$7:H$31,2,TRUE))/(vlookup(K123,'Kovats n-alkanes'!G$7:H$31,2,TRUE)-vlookup(J123,'Kovats n-alkanes'!G$7:H$31,2,TRUE))),H123)</f>
        <v/>
      </c>
      <c r="M123" s="25" t="str">
        <f t="array" ref="M123">iferror(index('Kovats n-alkanes'!B$7:B$31,match(I123,'Kovats n-alkanes'!C$7:C$31,1)),"")</f>
        <v/>
      </c>
      <c r="N123" s="25" t="str">
        <f t="shared" si="5"/>
        <v/>
      </c>
      <c r="O123" s="25" t="str">
        <f>iferror(100*(M123+(I123-vlookup(M123,'Kovats n-alkanes'!B$7:C$31,2,TRUE))/(vlookup(N123,'Kovats n-alkanes'!B$7:C$31,2,TRUE)-vlookup(M123,'Kovats n-alkanes'!B$7:C$31,2,TRUE))),"")</f>
        <v/>
      </c>
      <c r="R123" s="87"/>
      <c r="S123" s="87"/>
      <c r="T123" s="90"/>
      <c r="U123" s="90"/>
      <c r="V123" s="87"/>
      <c r="W123" s="87"/>
      <c r="X123" s="87"/>
      <c r="Y123" s="87"/>
      <c r="Z123" s="87"/>
      <c r="AA123" s="87"/>
      <c r="AB123" s="87"/>
      <c r="AC123" s="87"/>
      <c r="AD123" s="87"/>
      <c r="AE123" s="87"/>
      <c r="AF123" s="87"/>
      <c r="AG123" s="87"/>
      <c r="AH123" s="87"/>
      <c r="AI123" s="90"/>
      <c r="AJ123" s="90"/>
      <c r="AK123" s="90"/>
      <c r="AL123" s="90"/>
      <c r="AM123" s="90"/>
      <c r="AN123" s="90"/>
      <c r="AO123" s="90"/>
      <c r="AP123" s="90"/>
      <c r="AQ123" s="90"/>
      <c r="AR123" s="90"/>
      <c r="AS123" s="90"/>
    </row>
    <row r="124">
      <c r="D124" s="1"/>
      <c r="F124" s="97"/>
      <c r="H124" s="98"/>
      <c r="I124" s="61"/>
      <c r="J124" s="25" t="str">
        <f t="array" ref="J124">iferror(index('Kovats n-alkanes'!G$7:G$31,match(H124,'Kovats n-alkanes'!H$7:H$31,1)),"")</f>
        <v/>
      </c>
      <c r="K124" s="25" t="str">
        <f t="shared" si="2"/>
        <v/>
      </c>
      <c r="L124" s="50" t="str">
        <f>iferror(100*(J124+(H124-vlookup(J124,'Kovats n-alkanes'!G$7:H$31,2,TRUE))/(vlookup(K124,'Kovats n-alkanes'!G$7:H$31,2,TRUE)-vlookup(J124,'Kovats n-alkanes'!G$7:H$31,2,TRUE))),H124)</f>
        <v/>
      </c>
      <c r="M124" s="25" t="str">
        <f t="array" ref="M124">iferror(index('Kovats n-alkanes'!B$7:B$31,match(I124,'Kovats n-alkanes'!C$7:C$31,1)),"")</f>
        <v/>
      </c>
      <c r="N124" s="25" t="str">
        <f t="shared" si="5"/>
        <v/>
      </c>
      <c r="O124" s="25" t="str">
        <f>iferror(100*(M124+(I124-vlookup(M124,'Kovats n-alkanes'!B$7:C$31,2,TRUE))/(vlookup(N124,'Kovats n-alkanes'!B$7:C$31,2,TRUE)-vlookup(M124,'Kovats n-alkanes'!B$7:C$31,2,TRUE))),"")</f>
        <v/>
      </c>
      <c r="R124" s="87"/>
      <c r="S124" s="87"/>
      <c r="T124" s="90"/>
      <c r="U124" s="90"/>
      <c r="V124" s="87"/>
      <c r="W124" s="87"/>
      <c r="X124" s="87"/>
      <c r="Y124" s="87"/>
      <c r="Z124" s="87"/>
      <c r="AA124" s="87"/>
      <c r="AB124" s="87"/>
      <c r="AC124" s="87"/>
      <c r="AD124" s="87"/>
      <c r="AE124" s="87"/>
      <c r="AF124" s="87"/>
      <c r="AG124" s="87"/>
      <c r="AH124" s="87"/>
      <c r="AI124" s="90"/>
      <c r="AJ124" s="90"/>
      <c r="AK124" s="90"/>
      <c r="AL124" s="90"/>
      <c r="AM124" s="90"/>
      <c r="AN124" s="90"/>
      <c r="AO124" s="90"/>
      <c r="AP124" s="90"/>
      <c r="AQ124" s="90"/>
      <c r="AR124" s="90"/>
      <c r="AS124" s="90"/>
    </row>
    <row r="125">
      <c r="D125" s="1"/>
      <c r="F125" s="97"/>
      <c r="H125" s="98"/>
      <c r="I125" s="61"/>
      <c r="J125" s="25" t="str">
        <f t="array" ref="J125">iferror(index('Kovats n-alkanes'!G$7:G$31,match(H125,'Kovats n-alkanes'!H$7:H$31,1)),"")</f>
        <v/>
      </c>
      <c r="K125" s="25" t="str">
        <f t="shared" si="2"/>
        <v/>
      </c>
      <c r="L125" s="50" t="str">
        <f>iferror(100*(J125+(H125-vlookup(J125,'Kovats n-alkanes'!G$7:H$31,2,TRUE))/(vlookup(K125,'Kovats n-alkanes'!G$7:H$31,2,TRUE)-vlookup(J125,'Kovats n-alkanes'!G$7:H$31,2,TRUE))),H125)</f>
        <v/>
      </c>
      <c r="M125" s="25" t="str">
        <f t="array" ref="M125">iferror(index('Kovats n-alkanes'!B$7:B$31,match(I125,'Kovats n-alkanes'!C$7:C$31,1)),"")</f>
        <v/>
      </c>
      <c r="N125" s="25" t="str">
        <f t="shared" si="5"/>
        <v/>
      </c>
      <c r="O125" s="25" t="str">
        <f>iferror(100*(M125+(I125-vlookup(M125,'Kovats n-alkanes'!B$7:C$31,2,TRUE))/(vlookup(N125,'Kovats n-alkanes'!B$7:C$31,2,TRUE)-vlookup(M125,'Kovats n-alkanes'!B$7:C$31,2,TRUE))),"")</f>
        <v/>
      </c>
      <c r="R125" s="87"/>
      <c r="S125" s="87"/>
      <c r="T125" s="90"/>
      <c r="U125" s="90"/>
      <c r="V125" s="87"/>
      <c r="W125" s="87"/>
      <c r="X125" s="87"/>
      <c r="Y125" s="87"/>
      <c r="Z125" s="87"/>
      <c r="AA125" s="87"/>
      <c r="AB125" s="87"/>
      <c r="AC125" s="87"/>
      <c r="AD125" s="87"/>
      <c r="AE125" s="87"/>
      <c r="AF125" s="87"/>
      <c r="AG125" s="87"/>
      <c r="AH125" s="87"/>
      <c r="AI125" s="90"/>
      <c r="AJ125" s="90"/>
      <c r="AK125" s="90"/>
      <c r="AL125" s="90"/>
      <c r="AM125" s="90"/>
      <c r="AN125" s="90"/>
      <c r="AO125" s="90"/>
      <c r="AP125" s="90"/>
      <c r="AQ125" s="90"/>
      <c r="AR125" s="90"/>
      <c r="AS125" s="90"/>
    </row>
    <row r="126">
      <c r="D126" s="1"/>
      <c r="F126" s="97"/>
      <c r="H126" s="98"/>
      <c r="I126" s="61"/>
      <c r="J126" s="25" t="str">
        <f t="array" ref="J126">iferror(index('Kovats n-alkanes'!G$7:G$31,match(H126,'Kovats n-alkanes'!H$7:H$31,1)),"")</f>
        <v/>
      </c>
      <c r="K126" s="25" t="str">
        <f t="shared" si="2"/>
        <v/>
      </c>
      <c r="L126" s="50" t="str">
        <f>iferror(100*(J126+(H126-vlookup(J126,'Kovats n-alkanes'!G$7:H$31,2,TRUE))/(vlookup(K126,'Kovats n-alkanes'!G$7:H$31,2,TRUE)-vlookup(J126,'Kovats n-alkanes'!G$7:H$31,2,TRUE))),H126)</f>
        <v/>
      </c>
      <c r="M126" s="25" t="str">
        <f t="array" ref="M126">iferror(index('Kovats n-alkanes'!B$7:B$31,match(I126,'Kovats n-alkanes'!C$7:C$31,1)),"")</f>
        <v/>
      </c>
      <c r="N126" s="25" t="str">
        <f t="shared" si="5"/>
        <v/>
      </c>
      <c r="O126" s="25" t="str">
        <f>iferror(100*(M126+(I126-vlookup(M126,'Kovats n-alkanes'!B$7:C$31,2,TRUE))/(vlookup(N126,'Kovats n-alkanes'!B$7:C$31,2,TRUE)-vlookup(M126,'Kovats n-alkanes'!B$7:C$31,2,TRUE))),"")</f>
        <v/>
      </c>
      <c r="R126" s="87"/>
      <c r="S126" s="87"/>
      <c r="T126" s="90"/>
      <c r="U126" s="90"/>
      <c r="V126" s="87"/>
      <c r="W126" s="87"/>
      <c r="X126" s="87"/>
      <c r="Y126" s="87"/>
      <c r="Z126" s="87"/>
      <c r="AA126" s="87"/>
      <c r="AB126" s="87"/>
      <c r="AC126" s="87"/>
      <c r="AD126" s="87"/>
      <c r="AE126" s="87"/>
      <c r="AF126" s="87"/>
      <c r="AG126" s="87"/>
      <c r="AH126" s="87"/>
      <c r="AI126" s="90"/>
      <c r="AJ126" s="90"/>
      <c r="AK126" s="90"/>
      <c r="AL126" s="90"/>
      <c r="AM126" s="90"/>
      <c r="AN126" s="90"/>
      <c r="AO126" s="90"/>
      <c r="AP126" s="90"/>
      <c r="AQ126" s="90"/>
      <c r="AR126" s="90"/>
      <c r="AS126" s="90"/>
    </row>
    <row r="127">
      <c r="D127" s="1"/>
      <c r="F127" s="97"/>
      <c r="H127" s="98"/>
      <c r="I127" s="61"/>
      <c r="J127" s="25" t="str">
        <f t="array" ref="J127">iferror(index('Kovats n-alkanes'!G$7:G$31,match(H127,'Kovats n-alkanes'!H$7:H$31,1)),"")</f>
        <v/>
      </c>
      <c r="K127" s="25" t="str">
        <f t="shared" si="2"/>
        <v/>
      </c>
      <c r="L127" s="50" t="str">
        <f>iferror(100*(J127+(H127-vlookup(J127,'Kovats n-alkanes'!G$7:H$31,2,TRUE))/(vlookup(K127,'Kovats n-alkanes'!G$7:H$31,2,TRUE)-vlookup(J127,'Kovats n-alkanes'!G$7:H$31,2,TRUE))),H127)</f>
        <v/>
      </c>
      <c r="M127" s="25" t="str">
        <f t="array" ref="M127">iferror(index('Kovats n-alkanes'!B$7:B$31,match(I127,'Kovats n-alkanes'!C$7:C$31,1)),"")</f>
        <v/>
      </c>
      <c r="N127" s="25" t="str">
        <f t="shared" si="5"/>
        <v/>
      </c>
      <c r="O127" s="25" t="str">
        <f>iferror(100*(M127+(I127-vlookup(M127,'Kovats n-alkanes'!B$7:C$31,2,TRUE))/(vlookup(N127,'Kovats n-alkanes'!B$7:C$31,2,TRUE)-vlookup(M127,'Kovats n-alkanes'!B$7:C$31,2,TRUE))),"")</f>
        <v/>
      </c>
      <c r="R127" s="87"/>
      <c r="S127" s="87"/>
      <c r="T127" s="90"/>
      <c r="U127" s="90"/>
      <c r="V127" s="87"/>
      <c r="W127" s="87"/>
      <c r="X127" s="87"/>
      <c r="Y127" s="87"/>
      <c r="Z127" s="87"/>
      <c r="AA127" s="87"/>
      <c r="AB127" s="87"/>
      <c r="AC127" s="87"/>
      <c r="AD127" s="87"/>
      <c r="AE127" s="87"/>
      <c r="AF127" s="87"/>
      <c r="AG127" s="87"/>
      <c r="AH127" s="87"/>
      <c r="AI127" s="90"/>
      <c r="AJ127" s="90"/>
      <c r="AK127" s="90"/>
      <c r="AL127" s="90"/>
      <c r="AM127" s="90"/>
      <c r="AN127" s="90"/>
      <c r="AO127" s="90"/>
      <c r="AP127" s="90"/>
      <c r="AQ127" s="90"/>
      <c r="AR127" s="90"/>
      <c r="AS127" s="90"/>
    </row>
    <row r="128">
      <c r="D128" s="1"/>
      <c r="F128" s="97"/>
      <c r="H128" s="98"/>
      <c r="I128" s="61"/>
      <c r="J128" s="25" t="str">
        <f t="array" ref="J128">iferror(index('Kovats n-alkanes'!G$7:G$31,match(H128,'Kovats n-alkanes'!H$7:H$31,1)),"")</f>
        <v/>
      </c>
      <c r="K128" s="25" t="str">
        <f t="shared" si="2"/>
        <v/>
      </c>
      <c r="L128" s="50" t="str">
        <f>iferror(100*(J128+(H128-vlookup(J128,'Kovats n-alkanes'!G$7:H$31,2,TRUE))/(vlookup(K128,'Kovats n-alkanes'!G$7:H$31,2,TRUE)-vlookup(J128,'Kovats n-alkanes'!G$7:H$31,2,TRUE))),H128)</f>
        <v/>
      </c>
      <c r="M128" s="25" t="str">
        <f t="array" ref="M128">iferror(index('Kovats n-alkanes'!B$7:B$31,match(I128,'Kovats n-alkanes'!C$7:C$31,1)),"")</f>
        <v/>
      </c>
      <c r="N128" s="25" t="str">
        <f t="shared" si="5"/>
        <v/>
      </c>
      <c r="O128" s="25" t="str">
        <f>iferror(100*(M128+(I128-vlookup(M128,'Kovats n-alkanes'!B$7:C$31,2,TRUE))/(vlookup(N128,'Kovats n-alkanes'!B$7:C$31,2,TRUE)-vlookup(M128,'Kovats n-alkanes'!B$7:C$31,2,TRUE))),"")</f>
        <v/>
      </c>
      <c r="R128" s="87"/>
      <c r="S128" s="87"/>
      <c r="T128" s="90"/>
      <c r="U128" s="90"/>
      <c r="V128" s="87"/>
      <c r="W128" s="87"/>
      <c r="X128" s="87"/>
      <c r="Y128" s="87"/>
      <c r="Z128" s="87"/>
      <c r="AA128" s="87"/>
      <c r="AB128" s="87"/>
      <c r="AC128" s="87"/>
      <c r="AD128" s="87"/>
      <c r="AE128" s="87"/>
      <c r="AF128" s="87"/>
      <c r="AG128" s="87"/>
      <c r="AH128" s="87"/>
      <c r="AI128" s="90"/>
      <c r="AJ128" s="90"/>
      <c r="AK128" s="90"/>
      <c r="AL128" s="90"/>
      <c r="AM128" s="90"/>
      <c r="AN128" s="90"/>
      <c r="AO128" s="90"/>
      <c r="AP128" s="90"/>
      <c r="AQ128" s="90"/>
      <c r="AR128" s="90"/>
      <c r="AS128" s="90"/>
    </row>
    <row r="129">
      <c r="D129" s="1"/>
      <c r="F129" s="97"/>
      <c r="H129" s="98"/>
      <c r="I129" s="61"/>
      <c r="J129" s="25" t="str">
        <f t="array" ref="J129">iferror(index('Kovats n-alkanes'!G$7:G$31,match(H129,'Kovats n-alkanes'!H$7:H$31,1)),"")</f>
        <v/>
      </c>
      <c r="K129" s="25" t="str">
        <f t="shared" si="2"/>
        <v/>
      </c>
      <c r="L129" s="50" t="str">
        <f>iferror(100*(J129+(H129-vlookup(J129,'Kovats n-alkanes'!G$7:H$31,2,TRUE))/(vlookup(K129,'Kovats n-alkanes'!G$7:H$31,2,TRUE)-vlookup(J129,'Kovats n-alkanes'!G$7:H$31,2,TRUE))),H129)</f>
        <v/>
      </c>
      <c r="M129" s="25" t="str">
        <f t="array" ref="M129">iferror(index('Kovats n-alkanes'!B$7:B$31,match(I129,'Kovats n-alkanes'!C$7:C$31,1)),"")</f>
        <v/>
      </c>
      <c r="N129" s="25" t="str">
        <f t="shared" si="5"/>
        <v/>
      </c>
      <c r="O129" s="25" t="str">
        <f>iferror(100*(M129+(I129-vlookup(M129,'Kovats n-alkanes'!B$7:C$31,2,TRUE))/(vlookup(N129,'Kovats n-alkanes'!B$7:C$31,2,TRUE)-vlookup(M129,'Kovats n-alkanes'!B$7:C$31,2,TRUE))),"")</f>
        <v/>
      </c>
      <c r="R129" s="87"/>
      <c r="S129" s="87"/>
      <c r="T129" s="90"/>
      <c r="U129" s="90"/>
      <c r="V129" s="87"/>
      <c r="W129" s="87"/>
      <c r="X129" s="87"/>
      <c r="Y129" s="87"/>
      <c r="Z129" s="87"/>
      <c r="AA129" s="87"/>
      <c r="AB129" s="87"/>
      <c r="AC129" s="87"/>
      <c r="AD129" s="87"/>
      <c r="AE129" s="87"/>
      <c r="AF129" s="87"/>
      <c r="AG129" s="87"/>
      <c r="AH129" s="87"/>
      <c r="AI129" s="90"/>
      <c r="AJ129" s="90"/>
      <c r="AK129" s="90"/>
      <c r="AL129" s="90"/>
      <c r="AM129" s="90"/>
      <c r="AN129" s="90"/>
      <c r="AO129" s="90"/>
      <c r="AP129" s="90"/>
      <c r="AQ129" s="90"/>
      <c r="AR129" s="90"/>
      <c r="AS129" s="90"/>
    </row>
    <row r="130">
      <c r="D130" s="1"/>
      <c r="F130" s="97"/>
      <c r="H130" s="98"/>
      <c r="I130" s="61"/>
      <c r="J130" s="25" t="str">
        <f t="array" ref="J130">iferror(index('Kovats n-alkanes'!G$7:G$31,match(H130,'Kovats n-alkanes'!H$7:H$31,1)),"")</f>
        <v/>
      </c>
      <c r="K130" s="25" t="str">
        <f t="shared" si="2"/>
        <v/>
      </c>
      <c r="L130" s="50" t="str">
        <f>iferror(100*(J130+(H130-vlookup(J130,'Kovats n-alkanes'!G$7:H$31,2,TRUE))/(vlookup(K130,'Kovats n-alkanes'!G$7:H$31,2,TRUE)-vlookup(J130,'Kovats n-alkanes'!G$7:H$31,2,TRUE))),H130)</f>
        <v/>
      </c>
      <c r="M130" s="25" t="str">
        <f t="array" ref="M130">iferror(index('Kovats n-alkanes'!B$7:B$31,match(I130,'Kovats n-alkanes'!C$7:C$31,1)),"")</f>
        <v/>
      </c>
      <c r="N130" s="25" t="str">
        <f t="shared" si="5"/>
        <v/>
      </c>
      <c r="O130" s="25" t="str">
        <f>iferror(100*(M130+(I130-vlookup(M130,'Kovats n-alkanes'!B$7:C$31,2,TRUE))/(vlookup(N130,'Kovats n-alkanes'!B$7:C$31,2,TRUE)-vlookup(M130,'Kovats n-alkanes'!B$7:C$31,2,TRUE))),"")</f>
        <v/>
      </c>
      <c r="R130" s="87"/>
      <c r="S130" s="87"/>
      <c r="T130" s="90"/>
      <c r="U130" s="90"/>
      <c r="V130" s="87"/>
      <c r="W130" s="87"/>
      <c r="X130" s="87"/>
      <c r="Y130" s="87"/>
      <c r="Z130" s="87"/>
      <c r="AA130" s="87"/>
      <c r="AB130" s="87"/>
      <c r="AC130" s="87"/>
      <c r="AD130" s="87"/>
      <c r="AE130" s="87"/>
      <c r="AF130" s="87"/>
      <c r="AG130" s="87"/>
      <c r="AH130" s="87"/>
      <c r="AI130" s="90"/>
      <c r="AJ130" s="90"/>
      <c r="AK130" s="90"/>
      <c r="AL130" s="90"/>
      <c r="AM130" s="90"/>
      <c r="AN130" s="90"/>
      <c r="AO130" s="90"/>
      <c r="AP130" s="90"/>
      <c r="AQ130" s="90"/>
      <c r="AR130" s="90"/>
      <c r="AS130" s="90"/>
    </row>
    <row r="131">
      <c r="D131" s="1"/>
      <c r="F131" s="97"/>
      <c r="H131" s="98"/>
      <c r="I131" s="61"/>
      <c r="J131" s="25" t="str">
        <f t="array" ref="J131">iferror(index('Kovats n-alkanes'!G$7:G$31,match(H131,'Kovats n-alkanes'!H$7:H$31,1)),"")</f>
        <v/>
      </c>
      <c r="K131" s="25" t="str">
        <f t="shared" si="2"/>
        <v/>
      </c>
      <c r="L131" s="50" t="str">
        <f>iferror(100*(J131+(H131-vlookup(J131,'Kovats n-alkanes'!G$7:H$31,2,TRUE))/(vlookup(K131,'Kovats n-alkanes'!G$7:H$31,2,TRUE)-vlookup(J131,'Kovats n-alkanes'!G$7:H$31,2,TRUE))),H131)</f>
        <v/>
      </c>
      <c r="M131" s="25" t="str">
        <f t="array" ref="M131">iferror(index('Kovats n-alkanes'!B$7:B$31,match(I131,'Kovats n-alkanes'!C$7:C$31,1)),"")</f>
        <v/>
      </c>
      <c r="N131" s="25" t="str">
        <f t="shared" si="5"/>
        <v/>
      </c>
      <c r="O131" s="25" t="str">
        <f>iferror(100*(M131+(I131-vlookup(M131,'Kovats n-alkanes'!B$7:C$31,2,TRUE))/(vlookup(N131,'Kovats n-alkanes'!B$7:C$31,2,TRUE)-vlookup(M131,'Kovats n-alkanes'!B$7:C$31,2,TRUE))),"")</f>
        <v/>
      </c>
      <c r="R131" s="87"/>
      <c r="S131" s="87"/>
      <c r="T131" s="90"/>
      <c r="U131" s="90"/>
      <c r="V131" s="87"/>
      <c r="W131" s="87"/>
      <c r="X131" s="87"/>
      <c r="Y131" s="87"/>
      <c r="Z131" s="87"/>
      <c r="AA131" s="87"/>
      <c r="AB131" s="87"/>
      <c r="AC131" s="87"/>
      <c r="AD131" s="87"/>
      <c r="AE131" s="87"/>
      <c r="AF131" s="87"/>
      <c r="AG131" s="87"/>
      <c r="AH131" s="87"/>
      <c r="AI131" s="90"/>
      <c r="AJ131" s="90"/>
      <c r="AK131" s="90"/>
      <c r="AL131" s="90"/>
      <c r="AM131" s="90"/>
      <c r="AN131" s="90"/>
      <c r="AO131" s="90"/>
      <c r="AP131" s="90"/>
      <c r="AQ131" s="90"/>
      <c r="AR131" s="90"/>
      <c r="AS131" s="90"/>
    </row>
    <row r="132">
      <c r="D132" s="1"/>
      <c r="F132" s="97"/>
      <c r="H132" s="98"/>
      <c r="I132" s="61"/>
      <c r="J132" s="25" t="str">
        <f t="array" ref="J132">iferror(index('Kovats n-alkanes'!G$7:G$31,match(H132,'Kovats n-alkanes'!H$7:H$31,1)),"")</f>
        <v/>
      </c>
      <c r="K132" s="25" t="str">
        <f t="shared" si="2"/>
        <v/>
      </c>
      <c r="L132" s="50" t="str">
        <f>iferror(100*(J132+(H132-vlookup(J132,'Kovats n-alkanes'!G$7:H$31,2,TRUE))/(vlookup(K132,'Kovats n-alkanes'!G$7:H$31,2,TRUE)-vlookup(J132,'Kovats n-alkanes'!G$7:H$31,2,TRUE))),H132)</f>
        <v/>
      </c>
      <c r="M132" s="25" t="str">
        <f t="array" ref="M132">iferror(index('Kovats n-alkanes'!B$7:B$31,match(I132,'Kovats n-alkanes'!C$7:C$31,1)),"")</f>
        <v/>
      </c>
      <c r="N132" s="25" t="str">
        <f t="shared" si="5"/>
        <v/>
      </c>
      <c r="O132" s="25" t="str">
        <f>iferror(100*(M132+(I132-vlookup(M132,'Kovats n-alkanes'!B$7:C$31,2,TRUE))/(vlookup(N132,'Kovats n-alkanes'!B$7:C$31,2,TRUE)-vlookup(M132,'Kovats n-alkanes'!B$7:C$31,2,TRUE))),"")</f>
        <v/>
      </c>
      <c r="R132" s="87"/>
      <c r="S132" s="87"/>
      <c r="T132" s="90"/>
      <c r="U132" s="90"/>
      <c r="V132" s="87"/>
      <c r="W132" s="87"/>
      <c r="X132" s="87"/>
      <c r="Y132" s="87"/>
      <c r="Z132" s="87"/>
      <c r="AA132" s="87"/>
      <c r="AB132" s="87"/>
      <c r="AC132" s="87"/>
      <c r="AD132" s="87"/>
      <c r="AE132" s="87"/>
      <c r="AF132" s="87"/>
      <c r="AG132" s="87"/>
      <c r="AH132" s="87"/>
      <c r="AI132" s="90"/>
      <c r="AJ132" s="90"/>
      <c r="AK132" s="90"/>
      <c r="AL132" s="90"/>
      <c r="AM132" s="90"/>
      <c r="AN132" s="90"/>
      <c r="AO132" s="90"/>
      <c r="AP132" s="90"/>
      <c r="AQ132" s="90"/>
      <c r="AR132" s="90"/>
      <c r="AS132" s="90"/>
    </row>
    <row r="133">
      <c r="D133" s="1"/>
      <c r="F133" s="97"/>
      <c r="H133" s="98"/>
      <c r="I133" s="61"/>
      <c r="J133" s="25" t="str">
        <f t="array" ref="J133">iferror(index('Kovats n-alkanes'!G$7:G$31,match(H133,'Kovats n-alkanes'!H$7:H$31,1)),"")</f>
        <v/>
      </c>
      <c r="K133" s="25" t="str">
        <f t="shared" si="2"/>
        <v/>
      </c>
      <c r="L133" s="50" t="str">
        <f>iferror(100*(J133+(H133-vlookup(J133,'Kovats n-alkanes'!G$7:H$31,2,TRUE))/(vlookup(K133,'Kovats n-alkanes'!G$7:H$31,2,TRUE)-vlookup(J133,'Kovats n-alkanes'!G$7:H$31,2,TRUE))),H133)</f>
        <v/>
      </c>
      <c r="M133" s="25" t="str">
        <f t="array" ref="M133">iferror(index('Kovats n-alkanes'!B$7:B$31,match(I133,'Kovats n-alkanes'!C$7:C$31,1)),"")</f>
        <v/>
      </c>
      <c r="N133" s="25" t="str">
        <f t="shared" si="5"/>
        <v/>
      </c>
      <c r="O133" s="25" t="str">
        <f>iferror(100*(M133+(I133-vlookup(M133,'Kovats n-alkanes'!B$7:C$31,2,TRUE))/(vlookup(N133,'Kovats n-alkanes'!B$7:C$31,2,TRUE)-vlookup(M133,'Kovats n-alkanes'!B$7:C$31,2,TRUE))),"")</f>
        <v/>
      </c>
      <c r="R133" s="87"/>
      <c r="S133" s="87"/>
      <c r="T133" s="90"/>
      <c r="U133" s="90"/>
      <c r="V133" s="87"/>
      <c r="W133" s="87"/>
      <c r="X133" s="87"/>
      <c r="Y133" s="87"/>
      <c r="Z133" s="87"/>
      <c r="AA133" s="87"/>
      <c r="AB133" s="87"/>
      <c r="AC133" s="87"/>
      <c r="AD133" s="87"/>
      <c r="AE133" s="87"/>
      <c r="AF133" s="87"/>
      <c r="AG133" s="87"/>
      <c r="AH133" s="87"/>
      <c r="AI133" s="90"/>
      <c r="AJ133" s="90"/>
      <c r="AK133" s="90"/>
      <c r="AL133" s="90"/>
      <c r="AM133" s="90"/>
      <c r="AN133" s="90"/>
      <c r="AO133" s="90"/>
      <c r="AP133" s="90"/>
      <c r="AQ133" s="90"/>
      <c r="AR133" s="90"/>
      <c r="AS133" s="90"/>
    </row>
    <row r="134">
      <c r="D134" s="1"/>
      <c r="F134" s="97"/>
      <c r="H134" s="98"/>
      <c r="I134" s="61"/>
      <c r="J134" s="25" t="str">
        <f t="array" ref="J134">iferror(index('Kovats n-alkanes'!G$7:G$31,match(H134,'Kovats n-alkanes'!H$7:H$31,1)),"")</f>
        <v/>
      </c>
      <c r="K134" s="25" t="str">
        <f t="shared" si="2"/>
        <v/>
      </c>
      <c r="L134" s="50" t="str">
        <f>iferror(100*(J134+(H134-vlookup(J134,'Kovats n-alkanes'!G$7:H$31,2,TRUE))/(vlookup(K134,'Kovats n-alkanes'!G$7:H$31,2,TRUE)-vlookup(J134,'Kovats n-alkanes'!G$7:H$31,2,TRUE))),H134)</f>
        <v/>
      </c>
      <c r="M134" s="25" t="str">
        <f t="array" ref="M134">iferror(index('Kovats n-alkanes'!B$7:B$31,match(I134,'Kovats n-alkanes'!C$7:C$31,1)),"")</f>
        <v/>
      </c>
      <c r="N134" s="25" t="str">
        <f t="shared" si="5"/>
        <v/>
      </c>
      <c r="O134" s="25" t="str">
        <f>iferror(100*(M134+(I134-vlookup(M134,'Kovats n-alkanes'!B$7:C$31,2,TRUE))/(vlookup(N134,'Kovats n-alkanes'!B$7:C$31,2,TRUE)-vlookup(M134,'Kovats n-alkanes'!B$7:C$31,2,TRUE))),"")</f>
        <v/>
      </c>
      <c r="R134" s="87"/>
      <c r="S134" s="87"/>
      <c r="T134" s="90"/>
      <c r="U134" s="90"/>
      <c r="V134" s="87"/>
      <c r="W134" s="87"/>
      <c r="X134" s="87"/>
      <c r="Y134" s="87"/>
      <c r="Z134" s="87"/>
      <c r="AA134" s="87"/>
      <c r="AB134" s="87"/>
      <c r="AC134" s="87"/>
      <c r="AD134" s="87"/>
      <c r="AE134" s="87"/>
      <c r="AF134" s="87"/>
      <c r="AG134" s="87"/>
      <c r="AH134" s="87"/>
      <c r="AI134" s="90"/>
      <c r="AJ134" s="90"/>
      <c r="AK134" s="90"/>
      <c r="AL134" s="90"/>
      <c r="AM134" s="90"/>
      <c r="AN134" s="90"/>
      <c r="AO134" s="90"/>
      <c r="AP134" s="90"/>
      <c r="AQ134" s="90"/>
      <c r="AR134" s="90"/>
      <c r="AS134" s="90"/>
    </row>
    <row r="135">
      <c r="D135" s="1"/>
      <c r="F135" s="97"/>
      <c r="H135" s="98"/>
      <c r="I135" s="61"/>
      <c r="J135" s="25" t="str">
        <f t="array" ref="J135">iferror(index('Kovats n-alkanes'!G$7:G$31,match(H135,'Kovats n-alkanes'!H$7:H$31,1)),"")</f>
        <v/>
      </c>
      <c r="K135" s="25" t="str">
        <f t="shared" si="2"/>
        <v/>
      </c>
      <c r="L135" s="50" t="str">
        <f>iferror(100*(J135+(H135-vlookup(J135,'Kovats n-alkanes'!G$7:H$31,2,TRUE))/(vlookup(K135,'Kovats n-alkanes'!G$7:H$31,2,TRUE)-vlookup(J135,'Kovats n-alkanes'!G$7:H$31,2,TRUE))),H135)</f>
        <v/>
      </c>
      <c r="M135" s="25" t="str">
        <f t="array" ref="M135">iferror(index('Kovats n-alkanes'!B$7:B$31,match(I135,'Kovats n-alkanes'!C$7:C$31,1)),"")</f>
        <v/>
      </c>
      <c r="N135" s="25" t="str">
        <f t="shared" si="5"/>
        <v/>
      </c>
      <c r="O135" s="25" t="str">
        <f>iferror(100*(M135+(I135-vlookup(M135,'Kovats n-alkanes'!B$7:C$31,2,TRUE))/(vlookup(N135,'Kovats n-alkanes'!B$7:C$31,2,TRUE)-vlookup(M135,'Kovats n-alkanes'!B$7:C$31,2,TRUE))),"")</f>
        <v/>
      </c>
      <c r="R135" s="87"/>
      <c r="S135" s="87"/>
      <c r="T135" s="90"/>
      <c r="U135" s="90"/>
      <c r="V135" s="87"/>
      <c r="W135" s="87"/>
      <c r="X135" s="87"/>
      <c r="Y135" s="87"/>
      <c r="Z135" s="87"/>
      <c r="AA135" s="87"/>
      <c r="AB135" s="87"/>
      <c r="AC135" s="87"/>
      <c r="AD135" s="87"/>
      <c r="AE135" s="87"/>
      <c r="AF135" s="87"/>
      <c r="AG135" s="87"/>
      <c r="AH135" s="87"/>
      <c r="AI135" s="90"/>
      <c r="AJ135" s="90"/>
      <c r="AK135" s="90"/>
      <c r="AL135" s="90"/>
      <c r="AM135" s="90"/>
      <c r="AN135" s="90"/>
      <c r="AO135" s="90"/>
      <c r="AP135" s="90"/>
      <c r="AQ135" s="90"/>
      <c r="AR135" s="90"/>
      <c r="AS135" s="90"/>
    </row>
    <row r="136">
      <c r="D136" s="1"/>
      <c r="F136" s="97"/>
      <c r="H136" s="98"/>
      <c r="I136" s="61"/>
      <c r="J136" s="25" t="str">
        <f t="array" ref="J136">iferror(index('Kovats n-alkanes'!G$7:G$31,match(H136,'Kovats n-alkanes'!H$7:H$31,1)),"")</f>
        <v/>
      </c>
      <c r="K136" s="25" t="str">
        <f t="shared" si="2"/>
        <v/>
      </c>
      <c r="L136" s="50" t="str">
        <f>iferror(100*(J136+(H136-vlookup(J136,'Kovats n-alkanes'!G$7:H$31,2,TRUE))/(vlookup(K136,'Kovats n-alkanes'!G$7:H$31,2,TRUE)-vlookup(J136,'Kovats n-alkanes'!G$7:H$31,2,TRUE))),H136)</f>
        <v/>
      </c>
      <c r="M136" s="25" t="str">
        <f t="array" ref="M136">iferror(index('Kovats n-alkanes'!B$7:B$31,match(I136,'Kovats n-alkanes'!C$7:C$31,1)),"")</f>
        <v/>
      </c>
      <c r="N136" s="25" t="str">
        <f t="shared" si="5"/>
        <v/>
      </c>
      <c r="O136" s="25" t="str">
        <f>iferror(100*(M136+(I136-vlookup(M136,'Kovats n-alkanes'!B$7:C$31,2,TRUE))/(vlookup(N136,'Kovats n-alkanes'!B$7:C$31,2,TRUE)-vlookup(M136,'Kovats n-alkanes'!B$7:C$31,2,TRUE))),"")</f>
        <v/>
      </c>
      <c r="R136" s="87"/>
      <c r="S136" s="87"/>
      <c r="T136" s="90"/>
      <c r="U136" s="90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  <c r="AF136" s="87"/>
      <c r="AG136" s="87"/>
      <c r="AH136" s="87"/>
      <c r="AI136" s="90"/>
      <c r="AJ136" s="90"/>
      <c r="AK136" s="90"/>
      <c r="AL136" s="90"/>
      <c r="AM136" s="90"/>
      <c r="AN136" s="90"/>
      <c r="AO136" s="90"/>
      <c r="AP136" s="90"/>
      <c r="AQ136" s="90"/>
      <c r="AR136" s="90"/>
      <c r="AS136" s="90"/>
    </row>
    <row r="137">
      <c r="D137" s="1"/>
      <c r="F137" s="97"/>
      <c r="H137" s="98"/>
      <c r="I137" s="61"/>
      <c r="J137" s="25" t="str">
        <f t="array" ref="J137">iferror(index('Kovats n-alkanes'!G$7:G$31,match(H137,'Kovats n-alkanes'!H$7:H$31,1)),"")</f>
        <v/>
      </c>
      <c r="K137" s="25" t="str">
        <f t="shared" si="2"/>
        <v/>
      </c>
      <c r="L137" s="50" t="str">
        <f>iferror(100*(J137+(H137-vlookup(J137,'Kovats n-alkanes'!G$7:H$31,2,TRUE))/(vlookup(K137,'Kovats n-alkanes'!G$7:H$31,2,TRUE)-vlookup(J137,'Kovats n-alkanes'!G$7:H$31,2,TRUE))),H137)</f>
        <v/>
      </c>
      <c r="M137" s="25" t="str">
        <f t="array" ref="M137">iferror(index('Kovats n-alkanes'!B$7:B$31,match(I137,'Kovats n-alkanes'!C$7:C$31,1)),"")</f>
        <v/>
      </c>
      <c r="N137" s="25" t="str">
        <f t="shared" si="5"/>
        <v/>
      </c>
      <c r="O137" s="25" t="str">
        <f>iferror(100*(M137+(I137-vlookup(M137,'Kovats n-alkanes'!B$7:C$31,2,TRUE))/(vlookup(N137,'Kovats n-alkanes'!B$7:C$31,2,TRUE)-vlookup(M137,'Kovats n-alkanes'!B$7:C$31,2,TRUE))),"")</f>
        <v/>
      </c>
      <c r="R137" s="87"/>
      <c r="S137" s="87"/>
      <c r="T137" s="90"/>
      <c r="U137" s="90"/>
      <c r="V137" s="87"/>
      <c r="W137" s="87"/>
      <c r="X137" s="87"/>
      <c r="Y137" s="87"/>
      <c r="Z137" s="87"/>
      <c r="AA137" s="87"/>
      <c r="AB137" s="87"/>
      <c r="AC137" s="87"/>
      <c r="AD137" s="87"/>
      <c r="AE137" s="87"/>
      <c r="AF137" s="87"/>
      <c r="AG137" s="87"/>
      <c r="AH137" s="87"/>
      <c r="AI137" s="90"/>
      <c r="AJ137" s="90"/>
      <c r="AK137" s="90"/>
      <c r="AL137" s="90"/>
      <c r="AM137" s="90"/>
      <c r="AN137" s="90"/>
      <c r="AO137" s="90"/>
      <c r="AP137" s="90"/>
      <c r="AQ137" s="90"/>
      <c r="AR137" s="90"/>
      <c r="AS137" s="90"/>
    </row>
    <row r="138">
      <c r="D138" s="1"/>
      <c r="F138" s="97"/>
      <c r="H138" s="98"/>
      <c r="I138" s="61"/>
      <c r="J138" s="25" t="str">
        <f t="array" ref="J138">iferror(index('Kovats n-alkanes'!G$7:G$31,match(H138,'Kovats n-alkanes'!H$7:H$31,1)),"")</f>
        <v/>
      </c>
      <c r="K138" s="25" t="str">
        <f t="shared" si="2"/>
        <v/>
      </c>
      <c r="L138" s="50" t="str">
        <f>iferror(100*(J138+(H138-vlookup(J138,'Kovats n-alkanes'!G$7:H$31,2,TRUE))/(vlookup(K138,'Kovats n-alkanes'!G$7:H$31,2,TRUE)-vlookup(J138,'Kovats n-alkanes'!G$7:H$31,2,TRUE))),H138)</f>
        <v/>
      </c>
      <c r="M138" s="25" t="str">
        <f t="array" ref="M138">iferror(index('Kovats n-alkanes'!B$7:B$31,match(I138,'Kovats n-alkanes'!C$7:C$31,1)),"")</f>
        <v/>
      </c>
      <c r="N138" s="25" t="str">
        <f t="shared" si="5"/>
        <v/>
      </c>
      <c r="O138" s="25" t="str">
        <f>iferror(100*(M138+(I138-vlookup(M138,'Kovats n-alkanes'!B$7:C$31,2,TRUE))/(vlookup(N138,'Kovats n-alkanes'!B$7:C$31,2,TRUE)-vlookup(M138,'Kovats n-alkanes'!B$7:C$31,2,TRUE))),"")</f>
        <v/>
      </c>
      <c r="R138" s="87"/>
      <c r="S138" s="87"/>
      <c r="T138" s="90"/>
      <c r="U138" s="90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  <c r="AF138" s="87"/>
      <c r="AG138" s="87"/>
      <c r="AH138" s="87"/>
      <c r="AI138" s="90"/>
      <c r="AJ138" s="90"/>
      <c r="AK138" s="90"/>
      <c r="AL138" s="90"/>
      <c r="AM138" s="90"/>
      <c r="AN138" s="90"/>
      <c r="AO138" s="90"/>
      <c r="AP138" s="90"/>
      <c r="AQ138" s="90"/>
      <c r="AR138" s="90"/>
      <c r="AS138" s="90"/>
    </row>
    <row r="139">
      <c r="D139" s="1"/>
      <c r="F139" s="97"/>
      <c r="H139" s="98"/>
      <c r="I139" s="61"/>
      <c r="J139" s="25" t="str">
        <f t="array" ref="J139">iferror(index('Kovats n-alkanes'!G$7:G$31,match(H139,'Kovats n-alkanes'!H$7:H$31,1)),"")</f>
        <v/>
      </c>
      <c r="K139" s="25" t="str">
        <f t="shared" si="2"/>
        <v/>
      </c>
      <c r="L139" s="50" t="str">
        <f>iferror(100*(J139+(H139-vlookup(J139,'Kovats n-alkanes'!G$7:H$31,2,TRUE))/(vlookup(K139,'Kovats n-alkanes'!G$7:H$31,2,TRUE)-vlookup(J139,'Kovats n-alkanes'!G$7:H$31,2,TRUE))),H139)</f>
        <v/>
      </c>
      <c r="M139" s="25" t="str">
        <f t="array" ref="M139">iferror(index('Kovats n-alkanes'!B$7:B$31,match(I139,'Kovats n-alkanes'!C$7:C$31,1)),"")</f>
        <v/>
      </c>
      <c r="N139" s="25" t="str">
        <f t="shared" si="5"/>
        <v/>
      </c>
      <c r="O139" s="25" t="str">
        <f>iferror(100*(M139+(I139-vlookup(M139,'Kovats n-alkanes'!B$7:C$31,2,TRUE))/(vlookup(N139,'Kovats n-alkanes'!B$7:C$31,2,TRUE)-vlookup(M139,'Kovats n-alkanes'!B$7:C$31,2,TRUE))),"")</f>
        <v/>
      </c>
      <c r="R139" s="87"/>
      <c r="S139" s="87"/>
      <c r="T139" s="90"/>
      <c r="U139" s="90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  <c r="AF139" s="87"/>
      <c r="AG139" s="87"/>
      <c r="AH139" s="87"/>
      <c r="AI139" s="90"/>
      <c r="AJ139" s="90"/>
      <c r="AK139" s="90"/>
      <c r="AL139" s="90"/>
      <c r="AM139" s="90"/>
      <c r="AN139" s="90"/>
      <c r="AO139" s="90"/>
      <c r="AP139" s="90"/>
      <c r="AQ139" s="90"/>
      <c r="AR139" s="90"/>
      <c r="AS139" s="90"/>
    </row>
    <row r="140">
      <c r="D140" s="1"/>
      <c r="F140" s="97"/>
      <c r="H140" s="98"/>
      <c r="I140" s="61"/>
      <c r="J140" s="25" t="str">
        <f t="array" ref="J140">iferror(index('Kovats n-alkanes'!G$7:G$31,match(H140,'Kovats n-alkanes'!H$7:H$31,1)),"")</f>
        <v/>
      </c>
      <c r="K140" s="25" t="str">
        <f t="shared" si="2"/>
        <v/>
      </c>
      <c r="L140" s="50" t="str">
        <f>iferror(100*(J140+(H140-vlookup(J140,'Kovats n-alkanes'!G$7:H$31,2,TRUE))/(vlookup(K140,'Kovats n-alkanes'!G$7:H$31,2,TRUE)-vlookup(J140,'Kovats n-alkanes'!G$7:H$31,2,TRUE))),H140)</f>
        <v/>
      </c>
      <c r="M140" s="25" t="str">
        <f t="array" ref="M140">iferror(index('Kovats n-alkanes'!B$7:B$31,match(I140,'Kovats n-alkanes'!C$7:C$31,1)),"")</f>
        <v/>
      </c>
      <c r="N140" s="25" t="str">
        <f t="shared" si="5"/>
        <v/>
      </c>
      <c r="O140" s="25" t="str">
        <f>iferror(100*(M140+(I140-vlookup(M140,'Kovats n-alkanes'!B$7:C$31,2,TRUE))/(vlookup(N140,'Kovats n-alkanes'!B$7:C$31,2,TRUE)-vlookup(M140,'Kovats n-alkanes'!B$7:C$31,2,TRUE))),"")</f>
        <v/>
      </c>
      <c r="R140" s="87"/>
      <c r="S140" s="87"/>
      <c r="T140" s="90"/>
      <c r="U140" s="90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  <c r="AF140" s="87"/>
      <c r="AG140" s="87"/>
      <c r="AH140" s="87"/>
      <c r="AI140" s="90"/>
      <c r="AJ140" s="90"/>
      <c r="AK140" s="90"/>
      <c r="AL140" s="90"/>
      <c r="AM140" s="90"/>
      <c r="AN140" s="90"/>
      <c r="AO140" s="90"/>
      <c r="AP140" s="90"/>
      <c r="AQ140" s="90"/>
      <c r="AR140" s="90"/>
      <c r="AS140" s="90"/>
    </row>
    <row r="141">
      <c r="D141" s="1"/>
      <c r="F141" s="97"/>
      <c r="H141" s="98"/>
      <c r="I141" s="61"/>
      <c r="J141" s="25" t="str">
        <f t="array" ref="J141">iferror(index('Kovats n-alkanes'!G$7:G$31,match(H141,'Kovats n-alkanes'!H$7:H$31,1)),"")</f>
        <v/>
      </c>
      <c r="K141" s="25" t="str">
        <f t="shared" si="2"/>
        <v/>
      </c>
      <c r="L141" s="50" t="str">
        <f>iferror(100*(J141+(H141-vlookup(J141,'Kovats n-alkanes'!G$7:H$31,2,TRUE))/(vlookup(K141,'Kovats n-alkanes'!G$7:H$31,2,TRUE)-vlookup(J141,'Kovats n-alkanes'!G$7:H$31,2,TRUE))),H141)</f>
        <v/>
      </c>
      <c r="M141" s="25" t="str">
        <f t="array" ref="M141">iferror(index('Kovats n-alkanes'!B$7:B$31,match(I141,'Kovats n-alkanes'!C$7:C$31,1)),"")</f>
        <v/>
      </c>
      <c r="N141" s="25" t="str">
        <f t="shared" si="5"/>
        <v/>
      </c>
      <c r="O141" s="25" t="str">
        <f>iferror(100*(M141+(I141-vlookup(M141,'Kovats n-alkanes'!B$7:C$31,2,TRUE))/(vlookup(N141,'Kovats n-alkanes'!B$7:C$31,2,TRUE)-vlookup(M141,'Kovats n-alkanes'!B$7:C$31,2,TRUE))),"")</f>
        <v/>
      </c>
      <c r="R141" s="87"/>
      <c r="S141" s="87"/>
      <c r="T141" s="90"/>
      <c r="U141" s="90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  <c r="AF141" s="87"/>
      <c r="AG141" s="87"/>
      <c r="AH141" s="87"/>
      <c r="AI141" s="90"/>
      <c r="AJ141" s="90"/>
      <c r="AK141" s="90"/>
      <c r="AL141" s="90"/>
      <c r="AM141" s="90"/>
      <c r="AN141" s="90"/>
      <c r="AO141" s="90"/>
      <c r="AP141" s="90"/>
      <c r="AQ141" s="90"/>
      <c r="AR141" s="90"/>
      <c r="AS141" s="90"/>
    </row>
    <row r="142">
      <c r="D142" s="1"/>
      <c r="F142" s="97"/>
      <c r="H142" s="98"/>
      <c r="I142" s="61"/>
      <c r="J142" s="25" t="str">
        <f t="array" ref="J142">iferror(index('Kovats n-alkanes'!G$7:G$31,match(H142,'Kovats n-alkanes'!H$7:H$31,1)),"")</f>
        <v/>
      </c>
      <c r="K142" s="25" t="str">
        <f t="shared" si="2"/>
        <v/>
      </c>
      <c r="L142" s="50" t="str">
        <f>iferror(100*(J142+(H142-vlookup(J142,'Kovats n-alkanes'!G$7:H$31,2,TRUE))/(vlookup(K142,'Kovats n-alkanes'!G$7:H$31,2,TRUE)-vlookup(J142,'Kovats n-alkanes'!G$7:H$31,2,TRUE))),H142)</f>
        <v/>
      </c>
      <c r="M142" s="25" t="str">
        <f t="array" ref="M142">iferror(index('Kovats n-alkanes'!B$7:B$31,match(I142,'Kovats n-alkanes'!C$7:C$31,1)),"")</f>
        <v/>
      </c>
      <c r="N142" s="25" t="str">
        <f t="shared" si="5"/>
        <v/>
      </c>
      <c r="O142" s="25" t="str">
        <f>iferror(100*(M142+(I142-vlookup(M142,'Kovats n-alkanes'!B$7:C$31,2,TRUE))/(vlookup(N142,'Kovats n-alkanes'!B$7:C$31,2,TRUE)-vlookup(M142,'Kovats n-alkanes'!B$7:C$31,2,TRUE))),"")</f>
        <v/>
      </c>
      <c r="R142" s="87"/>
      <c r="S142" s="87"/>
      <c r="T142" s="90"/>
      <c r="U142" s="90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  <c r="AF142" s="87"/>
      <c r="AG142" s="87"/>
      <c r="AH142" s="87"/>
      <c r="AI142" s="90"/>
      <c r="AJ142" s="90"/>
      <c r="AK142" s="90"/>
      <c r="AL142" s="90"/>
      <c r="AM142" s="90"/>
      <c r="AN142" s="90"/>
      <c r="AO142" s="90"/>
      <c r="AP142" s="90"/>
      <c r="AQ142" s="90"/>
      <c r="AR142" s="90"/>
      <c r="AS142" s="90"/>
    </row>
    <row r="143">
      <c r="D143" s="1"/>
      <c r="F143" s="97"/>
      <c r="H143" s="98"/>
      <c r="I143" s="61"/>
      <c r="J143" s="25" t="str">
        <f t="array" ref="J143">iferror(index('Kovats n-alkanes'!G$7:G$31,match(H143,'Kovats n-alkanes'!H$7:H$31,1)),"")</f>
        <v/>
      </c>
      <c r="K143" s="25" t="str">
        <f t="shared" si="2"/>
        <v/>
      </c>
      <c r="L143" s="50" t="str">
        <f>iferror(100*(J143+(H143-vlookup(J143,'Kovats n-alkanes'!G$7:H$31,2,TRUE))/(vlookup(K143,'Kovats n-alkanes'!G$7:H$31,2,TRUE)-vlookup(J143,'Kovats n-alkanes'!G$7:H$31,2,TRUE))),H143)</f>
        <v/>
      </c>
      <c r="M143" s="25" t="str">
        <f t="array" ref="M143">iferror(index('Kovats n-alkanes'!B$7:B$31,match(I143,'Kovats n-alkanes'!C$7:C$31,1)),"")</f>
        <v/>
      </c>
      <c r="N143" s="25" t="str">
        <f t="shared" si="5"/>
        <v/>
      </c>
      <c r="O143" s="25" t="str">
        <f>iferror(100*(M143+(I143-vlookup(M143,'Kovats n-alkanes'!B$7:C$31,2,TRUE))/(vlookup(N143,'Kovats n-alkanes'!B$7:C$31,2,TRUE)-vlookup(M143,'Kovats n-alkanes'!B$7:C$31,2,TRUE))),"")</f>
        <v/>
      </c>
      <c r="R143" s="87"/>
      <c r="S143" s="87"/>
      <c r="T143" s="90"/>
      <c r="U143" s="90"/>
      <c r="V143" s="87"/>
      <c r="W143" s="87"/>
      <c r="X143" s="87"/>
      <c r="Y143" s="87"/>
      <c r="Z143" s="87"/>
      <c r="AA143" s="87"/>
      <c r="AB143" s="87"/>
      <c r="AC143" s="87"/>
      <c r="AD143" s="87"/>
      <c r="AE143" s="87"/>
      <c r="AF143" s="87"/>
      <c r="AG143" s="87"/>
      <c r="AH143" s="87"/>
      <c r="AI143" s="90"/>
      <c r="AJ143" s="90"/>
      <c r="AK143" s="90"/>
      <c r="AL143" s="90"/>
      <c r="AM143" s="90"/>
      <c r="AN143" s="90"/>
      <c r="AO143" s="90"/>
      <c r="AP143" s="90"/>
      <c r="AQ143" s="90"/>
      <c r="AR143" s="90"/>
      <c r="AS143" s="90"/>
    </row>
    <row r="144">
      <c r="D144" s="1"/>
      <c r="F144" s="97"/>
      <c r="H144" s="98"/>
      <c r="I144" s="61"/>
      <c r="J144" s="25" t="str">
        <f t="array" ref="J144">iferror(index('Kovats n-alkanes'!G$7:G$31,match(H144,'Kovats n-alkanes'!H$7:H$31,1)),"")</f>
        <v/>
      </c>
      <c r="K144" s="25" t="str">
        <f t="shared" si="2"/>
        <v/>
      </c>
      <c r="L144" s="50" t="str">
        <f>iferror(100*(J144+(H144-vlookup(J144,'Kovats n-alkanes'!G$7:H$31,2,TRUE))/(vlookup(K144,'Kovats n-alkanes'!G$7:H$31,2,TRUE)-vlookup(J144,'Kovats n-alkanes'!G$7:H$31,2,TRUE))),H144)</f>
        <v/>
      </c>
      <c r="M144" s="25" t="str">
        <f t="array" ref="M144">iferror(index('Kovats n-alkanes'!B$7:B$31,match(I144,'Kovats n-alkanes'!C$7:C$31,1)),"")</f>
        <v/>
      </c>
      <c r="N144" s="25" t="str">
        <f t="shared" si="5"/>
        <v/>
      </c>
      <c r="O144" s="25" t="str">
        <f>iferror(100*(M144+(I144-vlookup(M144,'Kovats n-alkanes'!B$7:C$31,2,TRUE))/(vlookup(N144,'Kovats n-alkanes'!B$7:C$31,2,TRUE)-vlookup(M144,'Kovats n-alkanes'!B$7:C$31,2,TRUE))),"")</f>
        <v/>
      </c>
      <c r="R144" s="87"/>
      <c r="S144" s="87"/>
      <c r="T144" s="90"/>
      <c r="U144" s="90"/>
      <c r="V144" s="87"/>
      <c r="W144" s="87"/>
      <c r="X144" s="87"/>
      <c r="Y144" s="87"/>
      <c r="Z144" s="87"/>
      <c r="AA144" s="87"/>
      <c r="AB144" s="87"/>
      <c r="AC144" s="87"/>
      <c r="AD144" s="87"/>
      <c r="AE144" s="87"/>
      <c r="AF144" s="87"/>
      <c r="AG144" s="87"/>
      <c r="AH144" s="87"/>
      <c r="AI144" s="90"/>
      <c r="AJ144" s="90"/>
      <c r="AK144" s="90"/>
      <c r="AL144" s="90"/>
      <c r="AM144" s="90"/>
      <c r="AN144" s="90"/>
      <c r="AO144" s="90"/>
      <c r="AP144" s="90"/>
      <c r="AQ144" s="90"/>
      <c r="AR144" s="90"/>
      <c r="AS144" s="90"/>
    </row>
    <row r="145">
      <c r="D145" s="1"/>
      <c r="F145" s="97"/>
      <c r="H145" s="98"/>
      <c r="I145" s="61"/>
      <c r="J145" s="25" t="str">
        <f t="array" ref="J145">iferror(index('Kovats n-alkanes'!G$7:G$31,match(H145,'Kovats n-alkanes'!H$7:H$31,1)),"")</f>
        <v/>
      </c>
      <c r="K145" s="25" t="str">
        <f t="shared" si="2"/>
        <v/>
      </c>
      <c r="L145" s="50" t="str">
        <f>iferror(100*(J145+(H145-vlookup(J145,'Kovats n-alkanes'!G$7:H$31,2,TRUE))/(vlookup(K145,'Kovats n-alkanes'!G$7:H$31,2,TRUE)-vlookup(J145,'Kovats n-alkanes'!G$7:H$31,2,TRUE))),H145)</f>
        <v/>
      </c>
      <c r="M145" s="25" t="str">
        <f t="array" ref="M145">iferror(index('Kovats n-alkanes'!B$7:B$31,match(I145,'Kovats n-alkanes'!C$7:C$31,1)),"")</f>
        <v/>
      </c>
      <c r="N145" s="25" t="str">
        <f t="shared" si="5"/>
        <v/>
      </c>
      <c r="O145" s="25" t="str">
        <f>iferror(100*(M145+(I145-vlookup(M145,'Kovats n-alkanes'!B$7:C$31,2,TRUE))/(vlookup(N145,'Kovats n-alkanes'!B$7:C$31,2,TRUE)-vlookup(M145,'Kovats n-alkanes'!B$7:C$31,2,TRUE))),"")</f>
        <v/>
      </c>
      <c r="R145" s="87"/>
      <c r="S145" s="87"/>
      <c r="T145" s="90"/>
      <c r="U145" s="90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  <c r="AF145" s="87"/>
      <c r="AG145" s="87"/>
      <c r="AH145" s="87"/>
      <c r="AI145" s="90"/>
      <c r="AJ145" s="90"/>
      <c r="AK145" s="90"/>
      <c r="AL145" s="90"/>
      <c r="AM145" s="90"/>
      <c r="AN145" s="90"/>
      <c r="AO145" s="90"/>
      <c r="AP145" s="90"/>
      <c r="AQ145" s="90"/>
      <c r="AR145" s="90"/>
      <c r="AS145" s="90"/>
    </row>
    <row r="146">
      <c r="D146" s="1"/>
      <c r="F146" s="97"/>
      <c r="H146" s="98"/>
      <c r="I146" s="61"/>
      <c r="J146" s="25" t="str">
        <f t="array" ref="J146">iferror(index('Kovats n-alkanes'!G$7:G$31,match(H146,'Kovats n-alkanes'!H$7:H$31,1)),"")</f>
        <v/>
      </c>
      <c r="K146" s="25" t="str">
        <f t="shared" si="2"/>
        <v/>
      </c>
      <c r="L146" s="50" t="str">
        <f>iferror(100*(J146+(H146-vlookup(J146,'Kovats n-alkanes'!G$7:H$31,2,TRUE))/(vlookup(K146,'Kovats n-alkanes'!G$7:H$31,2,TRUE)-vlookup(J146,'Kovats n-alkanes'!G$7:H$31,2,TRUE))),H146)</f>
        <v/>
      </c>
      <c r="M146" s="25" t="str">
        <f t="array" ref="M146">iferror(index('Kovats n-alkanes'!B$7:B$31,match(I146,'Kovats n-alkanes'!C$7:C$31,1)),"")</f>
        <v/>
      </c>
      <c r="N146" s="25" t="str">
        <f t="shared" si="5"/>
        <v/>
      </c>
      <c r="O146" s="25" t="str">
        <f>iferror(100*(M146+(I146-vlookup(M146,'Kovats n-alkanes'!B$7:C$31,2,TRUE))/(vlookup(N146,'Kovats n-alkanes'!B$7:C$31,2,TRUE)-vlookup(M146,'Kovats n-alkanes'!B$7:C$31,2,TRUE))),"")</f>
        <v/>
      </c>
      <c r="R146" s="87"/>
      <c r="S146" s="87"/>
      <c r="T146" s="90"/>
      <c r="U146" s="90"/>
      <c r="V146" s="87"/>
      <c r="W146" s="87"/>
      <c r="X146" s="87"/>
      <c r="Y146" s="87"/>
      <c r="Z146" s="87"/>
      <c r="AA146" s="87"/>
      <c r="AB146" s="87"/>
      <c r="AC146" s="87"/>
      <c r="AD146" s="87"/>
      <c r="AE146" s="87"/>
      <c r="AF146" s="87"/>
      <c r="AG146" s="87"/>
      <c r="AH146" s="87"/>
      <c r="AI146" s="90"/>
      <c r="AJ146" s="90"/>
      <c r="AK146" s="90"/>
      <c r="AL146" s="90"/>
      <c r="AM146" s="90"/>
      <c r="AN146" s="90"/>
      <c r="AO146" s="90"/>
      <c r="AP146" s="90"/>
      <c r="AQ146" s="90"/>
      <c r="AR146" s="90"/>
      <c r="AS146" s="90"/>
    </row>
    <row r="147">
      <c r="D147" s="1"/>
      <c r="F147" s="97"/>
      <c r="H147" s="98"/>
      <c r="I147" s="61"/>
      <c r="J147" s="25" t="str">
        <f t="array" ref="J147">iferror(index('Kovats n-alkanes'!G$7:G$31,match(H147,'Kovats n-alkanes'!H$7:H$31,1)),"")</f>
        <v/>
      </c>
      <c r="K147" s="25" t="str">
        <f t="shared" si="2"/>
        <v/>
      </c>
      <c r="L147" s="50" t="str">
        <f>iferror(100*(J147+(H147-vlookup(J147,'Kovats n-alkanes'!G$7:H$31,2,TRUE))/(vlookup(K147,'Kovats n-alkanes'!G$7:H$31,2,TRUE)-vlookup(J147,'Kovats n-alkanes'!G$7:H$31,2,TRUE))),H147)</f>
        <v/>
      </c>
      <c r="M147" s="25" t="str">
        <f t="array" ref="M147">iferror(index('Kovats n-alkanes'!B$7:B$31,match(I147,'Kovats n-alkanes'!C$7:C$31,1)),"")</f>
        <v/>
      </c>
      <c r="N147" s="25" t="str">
        <f t="shared" si="5"/>
        <v/>
      </c>
      <c r="O147" s="25" t="str">
        <f>iferror(100*(M147+(I147-vlookup(M147,'Kovats n-alkanes'!B$7:C$31,2,TRUE))/(vlookup(N147,'Kovats n-alkanes'!B$7:C$31,2,TRUE)-vlookup(M147,'Kovats n-alkanes'!B$7:C$31,2,TRUE))),"")</f>
        <v/>
      </c>
      <c r="R147" s="87"/>
      <c r="S147" s="87"/>
      <c r="T147" s="90"/>
      <c r="U147" s="90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  <c r="AF147" s="87"/>
      <c r="AG147" s="87"/>
      <c r="AH147" s="87"/>
      <c r="AI147" s="90"/>
      <c r="AJ147" s="90"/>
      <c r="AK147" s="90"/>
      <c r="AL147" s="90"/>
      <c r="AM147" s="90"/>
      <c r="AN147" s="90"/>
      <c r="AO147" s="90"/>
      <c r="AP147" s="90"/>
      <c r="AQ147" s="90"/>
      <c r="AR147" s="90"/>
      <c r="AS147" s="90"/>
    </row>
    <row r="148">
      <c r="D148" s="1"/>
      <c r="F148" s="97"/>
      <c r="H148" s="98"/>
      <c r="I148" s="61"/>
      <c r="J148" s="25" t="str">
        <f t="array" ref="J148">iferror(index('Kovats n-alkanes'!G$7:G$31,match(H148,'Kovats n-alkanes'!H$7:H$31,1)),"")</f>
        <v/>
      </c>
      <c r="K148" s="25" t="str">
        <f t="shared" si="2"/>
        <v/>
      </c>
      <c r="L148" s="50" t="str">
        <f>iferror(100*(J148+(H148-vlookup(J148,'Kovats n-alkanes'!G$7:H$31,2,TRUE))/(vlookup(K148,'Kovats n-alkanes'!G$7:H$31,2,TRUE)-vlookup(J148,'Kovats n-alkanes'!G$7:H$31,2,TRUE))),H148)</f>
        <v/>
      </c>
      <c r="M148" s="25" t="str">
        <f t="array" ref="M148">iferror(index('Kovats n-alkanes'!B$7:B$31,match(I148,'Kovats n-alkanes'!C$7:C$31,1)),"")</f>
        <v/>
      </c>
      <c r="N148" s="25" t="str">
        <f t="shared" si="5"/>
        <v/>
      </c>
      <c r="O148" s="25" t="str">
        <f>iferror(100*(M148+(I148-vlookup(M148,'Kovats n-alkanes'!B$7:C$31,2,TRUE))/(vlookup(N148,'Kovats n-alkanes'!B$7:C$31,2,TRUE)-vlookup(M148,'Kovats n-alkanes'!B$7:C$31,2,TRUE))),"")</f>
        <v/>
      </c>
      <c r="R148" s="87"/>
      <c r="S148" s="87"/>
      <c r="T148" s="90"/>
      <c r="U148" s="90"/>
      <c r="V148" s="87"/>
      <c r="W148" s="87"/>
      <c r="X148" s="87"/>
      <c r="Y148" s="87"/>
      <c r="Z148" s="87"/>
      <c r="AA148" s="87"/>
      <c r="AB148" s="87"/>
      <c r="AC148" s="87"/>
      <c r="AD148" s="87"/>
      <c r="AE148" s="87"/>
      <c r="AF148" s="87"/>
      <c r="AG148" s="87"/>
      <c r="AH148" s="87"/>
      <c r="AI148" s="90"/>
      <c r="AJ148" s="90"/>
      <c r="AK148" s="90"/>
      <c r="AL148" s="90"/>
      <c r="AM148" s="90"/>
      <c r="AN148" s="90"/>
      <c r="AO148" s="90"/>
      <c r="AP148" s="90"/>
      <c r="AQ148" s="90"/>
      <c r="AR148" s="90"/>
      <c r="AS148" s="90"/>
    </row>
    <row r="149">
      <c r="D149" s="1"/>
      <c r="F149" s="97"/>
      <c r="H149" s="98"/>
      <c r="I149" s="61"/>
      <c r="J149" s="25" t="str">
        <f t="array" ref="J149">iferror(index('Kovats n-alkanes'!G$7:G$31,match(H149,'Kovats n-alkanes'!H$7:H$31,1)),"")</f>
        <v/>
      </c>
      <c r="K149" s="25" t="str">
        <f t="shared" si="2"/>
        <v/>
      </c>
      <c r="L149" s="50" t="str">
        <f>iferror(100*(J149+(H149-vlookup(J149,'Kovats n-alkanes'!G$7:H$31,2,TRUE))/(vlookup(K149,'Kovats n-alkanes'!G$7:H$31,2,TRUE)-vlookup(J149,'Kovats n-alkanes'!G$7:H$31,2,TRUE))),H149)</f>
        <v/>
      </c>
      <c r="M149" s="25" t="str">
        <f t="array" ref="M149">iferror(index('Kovats n-alkanes'!B$7:B$31,match(I149,'Kovats n-alkanes'!C$7:C$31,1)),"")</f>
        <v/>
      </c>
      <c r="N149" s="25" t="str">
        <f t="shared" si="5"/>
        <v/>
      </c>
      <c r="O149" s="25" t="str">
        <f>iferror(100*(M149+(I149-vlookup(M149,'Kovats n-alkanes'!B$7:C$31,2,TRUE))/(vlookup(N149,'Kovats n-alkanes'!B$7:C$31,2,TRUE)-vlookup(M149,'Kovats n-alkanes'!B$7:C$31,2,TRUE))),"")</f>
        <v/>
      </c>
      <c r="R149" s="87"/>
      <c r="S149" s="87"/>
      <c r="T149" s="90"/>
      <c r="U149" s="90"/>
      <c r="V149" s="87"/>
      <c r="W149" s="87"/>
      <c r="X149" s="87"/>
      <c r="Y149" s="87"/>
      <c r="Z149" s="87"/>
      <c r="AA149" s="87"/>
      <c r="AB149" s="87"/>
      <c r="AC149" s="87"/>
      <c r="AD149" s="87"/>
      <c r="AE149" s="87"/>
      <c r="AF149" s="87"/>
      <c r="AG149" s="87"/>
      <c r="AH149" s="87"/>
      <c r="AI149" s="90"/>
      <c r="AJ149" s="90"/>
      <c r="AK149" s="90"/>
      <c r="AL149" s="90"/>
      <c r="AM149" s="90"/>
      <c r="AN149" s="90"/>
      <c r="AO149" s="90"/>
      <c r="AP149" s="90"/>
      <c r="AQ149" s="90"/>
      <c r="AR149" s="90"/>
      <c r="AS149" s="90"/>
    </row>
    <row r="150">
      <c r="D150" s="1"/>
      <c r="F150" s="97"/>
      <c r="H150" s="98"/>
      <c r="I150" s="61"/>
      <c r="J150" s="25" t="str">
        <f t="array" ref="J150">iferror(index('Kovats n-alkanes'!G$7:G$31,match(H150,'Kovats n-alkanes'!H$7:H$31,1)),"")</f>
        <v/>
      </c>
      <c r="K150" s="25" t="str">
        <f t="shared" si="2"/>
        <v/>
      </c>
      <c r="L150" s="50" t="str">
        <f>iferror(100*(J150+(H150-vlookup(J150,'Kovats n-alkanes'!G$7:H$31,2,TRUE))/(vlookup(K150,'Kovats n-alkanes'!G$7:H$31,2,TRUE)-vlookup(J150,'Kovats n-alkanes'!G$7:H$31,2,TRUE))),H150)</f>
        <v/>
      </c>
      <c r="M150" s="25" t="str">
        <f t="array" ref="M150">iferror(index('Kovats n-alkanes'!B$7:B$31,match(I150,'Kovats n-alkanes'!C$7:C$31,1)),"")</f>
        <v/>
      </c>
      <c r="N150" s="25" t="str">
        <f t="shared" si="5"/>
        <v/>
      </c>
      <c r="O150" s="25" t="str">
        <f>iferror(100*(M150+(I150-vlookup(M150,'Kovats n-alkanes'!B$7:C$31,2,TRUE))/(vlookup(N150,'Kovats n-alkanes'!B$7:C$31,2,TRUE)-vlookup(M150,'Kovats n-alkanes'!B$7:C$31,2,TRUE))),"")</f>
        <v/>
      </c>
      <c r="R150" s="87"/>
      <c r="S150" s="87"/>
      <c r="T150" s="90"/>
      <c r="U150" s="90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  <c r="AF150" s="87"/>
      <c r="AG150" s="87"/>
      <c r="AH150" s="87"/>
      <c r="AI150" s="90"/>
      <c r="AJ150" s="90"/>
      <c r="AK150" s="90"/>
      <c r="AL150" s="90"/>
      <c r="AM150" s="90"/>
      <c r="AN150" s="90"/>
      <c r="AO150" s="90"/>
      <c r="AP150" s="90"/>
      <c r="AQ150" s="90"/>
      <c r="AR150" s="90"/>
      <c r="AS150" s="90"/>
    </row>
    <row r="151">
      <c r="D151" s="1"/>
      <c r="F151" s="97"/>
      <c r="H151" s="98"/>
      <c r="I151" s="61"/>
      <c r="J151" s="25" t="str">
        <f t="array" ref="J151">iferror(index('Kovats n-alkanes'!G$7:G$31,match(H151,'Kovats n-alkanes'!H$7:H$31,1)),"")</f>
        <v/>
      </c>
      <c r="K151" s="25" t="str">
        <f t="shared" si="2"/>
        <v/>
      </c>
      <c r="L151" s="50" t="str">
        <f>iferror(100*(J151+(H151-vlookup(J151,'Kovats n-alkanes'!G$7:H$31,2,TRUE))/(vlookup(K151,'Kovats n-alkanes'!G$7:H$31,2,TRUE)-vlookup(J151,'Kovats n-alkanes'!G$7:H$31,2,TRUE))),H151)</f>
        <v/>
      </c>
      <c r="M151" s="25" t="str">
        <f t="array" ref="M151">iferror(index('Kovats n-alkanes'!B$7:B$31,match(I151,'Kovats n-alkanes'!C$7:C$31,1)),"")</f>
        <v/>
      </c>
      <c r="N151" s="25" t="str">
        <f t="shared" si="5"/>
        <v/>
      </c>
      <c r="O151" s="25" t="str">
        <f>iferror(100*(M151+(I151-vlookup(M151,'Kovats n-alkanes'!B$7:C$31,2,TRUE))/(vlookup(N151,'Kovats n-alkanes'!B$7:C$31,2,TRUE)-vlookup(M151,'Kovats n-alkanes'!B$7:C$31,2,TRUE))),"")</f>
        <v/>
      </c>
      <c r="R151" s="87"/>
      <c r="S151" s="87"/>
      <c r="T151" s="90"/>
      <c r="U151" s="90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  <c r="AF151" s="87"/>
      <c r="AG151" s="87"/>
      <c r="AH151" s="87"/>
      <c r="AI151" s="90"/>
      <c r="AJ151" s="90"/>
      <c r="AK151" s="90"/>
      <c r="AL151" s="90"/>
      <c r="AM151" s="90"/>
      <c r="AN151" s="90"/>
      <c r="AO151" s="90"/>
      <c r="AP151" s="90"/>
      <c r="AQ151" s="90"/>
      <c r="AR151" s="90"/>
      <c r="AS151" s="90"/>
    </row>
    <row r="152">
      <c r="D152" s="1"/>
      <c r="F152" s="97"/>
      <c r="H152" s="98"/>
      <c r="I152" s="61"/>
      <c r="J152" s="25" t="str">
        <f t="array" ref="J152">iferror(index('Kovats n-alkanes'!G$7:G$31,match(H152,'Kovats n-alkanes'!H$7:H$31,1)),"")</f>
        <v/>
      </c>
      <c r="K152" s="25" t="str">
        <f t="shared" si="2"/>
        <v/>
      </c>
      <c r="L152" s="50" t="str">
        <f>iferror(100*(J152+(H152-vlookup(J152,'Kovats n-alkanes'!G$7:H$31,2,TRUE))/(vlookup(K152,'Kovats n-alkanes'!G$7:H$31,2,TRUE)-vlookup(J152,'Kovats n-alkanes'!G$7:H$31,2,TRUE))),H152)</f>
        <v/>
      </c>
      <c r="M152" s="25" t="str">
        <f t="array" ref="M152">iferror(index('Kovats n-alkanes'!B$7:B$31,match(I152,'Kovats n-alkanes'!C$7:C$31,1)),"")</f>
        <v/>
      </c>
      <c r="N152" s="25" t="str">
        <f t="shared" si="5"/>
        <v/>
      </c>
      <c r="O152" s="25" t="str">
        <f>iferror(100*(M152+(I152-vlookup(M152,'Kovats n-alkanes'!B$7:C$31,2,TRUE))/(vlookup(N152,'Kovats n-alkanes'!B$7:C$31,2,TRUE)-vlookup(M152,'Kovats n-alkanes'!B$7:C$31,2,TRUE))),"")</f>
        <v/>
      </c>
      <c r="R152" s="87"/>
      <c r="S152" s="87"/>
      <c r="T152" s="90"/>
      <c r="U152" s="90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  <c r="AF152" s="87"/>
      <c r="AG152" s="87"/>
      <c r="AH152" s="87"/>
      <c r="AI152" s="90"/>
      <c r="AJ152" s="90"/>
      <c r="AK152" s="90"/>
      <c r="AL152" s="90"/>
      <c r="AM152" s="90"/>
      <c r="AN152" s="90"/>
      <c r="AO152" s="90"/>
      <c r="AP152" s="90"/>
      <c r="AQ152" s="90"/>
      <c r="AR152" s="90"/>
      <c r="AS152" s="90"/>
    </row>
    <row r="153">
      <c r="D153" s="1"/>
      <c r="F153" s="97"/>
      <c r="H153" s="98"/>
      <c r="I153" s="61"/>
      <c r="J153" s="25" t="str">
        <f t="array" ref="J153">iferror(index('Kovats n-alkanes'!G$7:G$31,match(H153,'Kovats n-alkanes'!H$7:H$31,1)),"")</f>
        <v/>
      </c>
      <c r="K153" s="25" t="str">
        <f t="shared" si="2"/>
        <v/>
      </c>
      <c r="L153" s="50" t="str">
        <f>iferror(100*(J153+(H153-vlookup(J153,'Kovats n-alkanes'!G$7:H$31,2,TRUE))/(vlookup(K153,'Kovats n-alkanes'!G$7:H$31,2,TRUE)-vlookup(J153,'Kovats n-alkanes'!G$7:H$31,2,TRUE))),H153)</f>
        <v/>
      </c>
      <c r="M153" s="25" t="str">
        <f t="array" ref="M153">iferror(index('Kovats n-alkanes'!B$7:B$31,match(I153,'Kovats n-alkanes'!C$7:C$31,1)),"")</f>
        <v/>
      </c>
      <c r="N153" s="25" t="str">
        <f t="shared" si="5"/>
        <v/>
      </c>
      <c r="O153" s="25" t="str">
        <f>iferror(100*(M153+(I153-vlookup(M153,'Kovats n-alkanes'!B$7:C$31,2,TRUE))/(vlookup(N153,'Kovats n-alkanes'!B$7:C$31,2,TRUE)-vlookup(M153,'Kovats n-alkanes'!B$7:C$31,2,TRUE))),"")</f>
        <v/>
      </c>
      <c r="R153" s="87"/>
      <c r="S153" s="87"/>
      <c r="T153" s="90"/>
      <c r="U153" s="90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  <c r="AF153" s="87"/>
      <c r="AG153" s="87"/>
      <c r="AH153" s="87"/>
      <c r="AI153" s="90"/>
      <c r="AJ153" s="90"/>
      <c r="AK153" s="90"/>
      <c r="AL153" s="90"/>
      <c r="AM153" s="90"/>
      <c r="AN153" s="90"/>
      <c r="AO153" s="90"/>
      <c r="AP153" s="90"/>
      <c r="AQ153" s="90"/>
      <c r="AR153" s="90"/>
      <c r="AS153" s="90"/>
    </row>
    <row r="154">
      <c r="D154" s="1"/>
      <c r="F154" s="97"/>
      <c r="H154" s="98"/>
      <c r="I154" s="61"/>
      <c r="J154" s="25" t="str">
        <f t="array" ref="J154">iferror(index('Kovats n-alkanes'!G$7:G$31,match(H154,'Kovats n-alkanes'!H$7:H$31,1)),"")</f>
        <v/>
      </c>
      <c r="K154" s="25" t="str">
        <f t="shared" si="2"/>
        <v/>
      </c>
      <c r="L154" s="50" t="str">
        <f>iferror(100*(J154+(H154-vlookup(J154,'Kovats n-alkanes'!G$7:H$31,2,TRUE))/(vlookup(K154,'Kovats n-alkanes'!G$7:H$31,2,TRUE)-vlookup(J154,'Kovats n-alkanes'!G$7:H$31,2,TRUE))),H154)</f>
        <v/>
      </c>
      <c r="M154" s="25" t="str">
        <f t="array" ref="M154">iferror(index('Kovats n-alkanes'!B$7:B$31,match(I154,'Kovats n-alkanes'!C$7:C$31,1)),"")</f>
        <v/>
      </c>
      <c r="N154" s="25" t="str">
        <f t="shared" si="5"/>
        <v/>
      </c>
      <c r="O154" s="25" t="str">
        <f>iferror(100*(M154+(I154-vlookup(M154,'Kovats n-alkanes'!B$7:C$31,2,TRUE))/(vlookup(N154,'Kovats n-alkanes'!B$7:C$31,2,TRUE)-vlookup(M154,'Kovats n-alkanes'!B$7:C$31,2,TRUE))),"")</f>
        <v/>
      </c>
      <c r="R154" s="87"/>
      <c r="S154" s="87"/>
      <c r="T154" s="90"/>
      <c r="U154" s="90"/>
      <c r="V154" s="87"/>
      <c r="W154" s="87"/>
      <c r="X154" s="87"/>
      <c r="Y154" s="87"/>
      <c r="Z154" s="87"/>
      <c r="AA154" s="87"/>
      <c r="AB154" s="87"/>
      <c r="AC154" s="87"/>
      <c r="AD154" s="87"/>
      <c r="AE154" s="87"/>
      <c r="AF154" s="87"/>
      <c r="AG154" s="87"/>
      <c r="AH154" s="87"/>
      <c r="AI154" s="90"/>
      <c r="AJ154" s="90"/>
      <c r="AK154" s="90"/>
      <c r="AL154" s="90"/>
      <c r="AM154" s="90"/>
      <c r="AN154" s="90"/>
      <c r="AO154" s="90"/>
      <c r="AP154" s="90"/>
      <c r="AQ154" s="90"/>
      <c r="AR154" s="90"/>
      <c r="AS154" s="90"/>
    </row>
    <row r="155">
      <c r="D155" s="1"/>
      <c r="F155" s="97"/>
      <c r="H155" s="98"/>
      <c r="I155" s="61"/>
      <c r="J155" s="25" t="str">
        <f t="array" ref="J155">iferror(index('Kovats n-alkanes'!G$7:G$31,match(H155,'Kovats n-alkanes'!H$7:H$31,1)),"")</f>
        <v/>
      </c>
      <c r="K155" s="25" t="str">
        <f t="shared" si="2"/>
        <v/>
      </c>
      <c r="L155" s="50" t="str">
        <f>iferror(100*(J155+(H155-vlookup(J155,'Kovats n-alkanes'!G$7:H$31,2,TRUE))/(vlookup(K155,'Kovats n-alkanes'!G$7:H$31,2,TRUE)-vlookup(J155,'Kovats n-alkanes'!G$7:H$31,2,TRUE))),H155)</f>
        <v/>
      </c>
      <c r="M155" s="25" t="str">
        <f t="array" ref="M155">iferror(index('Kovats n-alkanes'!B$7:B$31,match(I155,'Kovats n-alkanes'!C$7:C$31,1)),"")</f>
        <v/>
      </c>
      <c r="N155" s="25" t="str">
        <f t="shared" si="5"/>
        <v/>
      </c>
      <c r="O155" s="25" t="str">
        <f>iferror(100*(M155+(I155-vlookup(M155,'Kovats n-alkanes'!B$7:C$31,2,TRUE))/(vlookup(N155,'Kovats n-alkanes'!B$7:C$31,2,TRUE)-vlookup(M155,'Kovats n-alkanes'!B$7:C$31,2,TRUE))),"")</f>
        <v/>
      </c>
      <c r="R155" s="87"/>
      <c r="S155" s="87"/>
      <c r="T155" s="90"/>
      <c r="U155" s="90"/>
      <c r="V155" s="87"/>
      <c r="W155" s="87"/>
      <c r="X155" s="87"/>
      <c r="Y155" s="87"/>
      <c r="Z155" s="87"/>
      <c r="AA155" s="87"/>
      <c r="AB155" s="87"/>
      <c r="AC155" s="87"/>
      <c r="AD155" s="87"/>
      <c r="AE155" s="87"/>
      <c r="AF155" s="87"/>
      <c r="AG155" s="87"/>
      <c r="AH155" s="87"/>
      <c r="AI155" s="90"/>
      <c r="AJ155" s="90"/>
      <c r="AK155" s="90"/>
      <c r="AL155" s="90"/>
      <c r="AM155" s="90"/>
      <c r="AN155" s="90"/>
      <c r="AO155" s="90"/>
      <c r="AP155" s="90"/>
      <c r="AQ155" s="90"/>
      <c r="AR155" s="90"/>
      <c r="AS155" s="90"/>
    </row>
    <row r="156">
      <c r="D156" s="1"/>
      <c r="F156" s="97"/>
      <c r="H156" s="98"/>
      <c r="I156" s="61"/>
      <c r="J156" s="25" t="str">
        <f t="array" ref="J156">iferror(index('Kovats n-alkanes'!G$7:G$31,match(H156,'Kovats n-alkanes'!H$7:H$31,1)),"")</f>
        <v/>
      </c>
      <c r="K156" s="25" t="str">
        <f t="shared" si="2"/>
        <v/>
      </c>
      <c r="L156" s="50" t="str">
        <f>iferror(100*(J156+(H156-vlookup(J156,'Kovats n-alkanes'!G$7:H$31,2,TRUE))/(vlookup(K156,'Kovats n-alkanes'!G$7:H$31,2,TRUE)-vlookup(J156,'Kovats n-alkanes'!G$7:H$31,2,TRUE))),H156)</f>
        <v/>
      </c>
      <c r="M156" s="25" t="str">
        <f t="array" ref="M156">iferror(index('Kovats n-alkanes'!B$7:B$31,match(I156,'Kovats n-alkanes'!C$7:C$31,1)),"")</f>
        <v/>
      </c>
      <c r="N156" s="25" t="str">
        <f t="shared" si="5"/>
        <v/>
      </c>
      <c r="O156" s="25" t="str">
        <f>iferror(100*(M156+(I156-vlookup(M156,'Kovats n-alkanes'!B$7:C$31,2,TRUE))/(vlookup(N156,'Kovats n-alkanes'!B$7:C$31,2,TRUE)-vlookup(M156,'Kovats n-alkanes'!B$7:C$31,2,TRUE))),"")</f>
        <v/>
      </c>
      <c r="R156" s="87"/>
      <c r="S156" s="87"/>
      <c r="T156" s="90"/>
      <c r="U156" s="90"/>
      <c r="V156" s="87"/>
      <c r="W156" s="87"/>
      <c r="X156" s="87"/>
      <c r="Y156" s="87"/>
      <c r="Z156" s="87"/>
      <c r="AA156" s="87"/>
      <c r="AB156" s="87"/>
      <c r="AC156" s="87"/>
      <c r="AD156" s="87"/>
      <c r="AE156" s="87"/>
      <c r="AF156" s="87"/>
      <c r="AG156" s="87"/>
      <c r="AH156" s="87"/>
      <c r="AI156" s="90"/>
      <c r="AJ156" s="90"/>
      <c r="AK156" s="90"/>
      <c r="AL156" s="90"/>
      <c r="AM156" s="90"/>
      <c r="AN156" s="90"/>
      <c r="AO156" s="90"/>
      <c r="AP156" s="90"/>
      <c r="AQ156" s="90"/>
      <c r="AR156" s="90"/>
      <c r="AS156" s="90"/>
    </row>
    <row r="157">
      <c r="D157" s="1"/>
      <c r="F157" s="97"/>
      <c r="H157" s="98"/>
      <c r="I157" s="61"/>
      <c r="J157" s="25" t="str">
        <f t="array" ref="J157">iferror(index('Kovats n-alkanes'!G$7:G$31,match(H157,'Kovats n-alkanes'!H$7:H$31,1)),"")</f>
        <v/>
      </c>
      <c r="K157" s="25" t="str">
        <f t="shared" si="2"/>
        <v/>
      </c>
      <c r="L157" s="50" t="str">
        <f>iferror(100*(J157+(H157-vlookup(J157,'Kovats n-alkanes'!G$7:H$31,2,TRUE))/(vlookup(K157,'Kovats n-alkanes'!G$7:H$31,2,TRUE)-vlookup(J157,'Kovats n-alkanes'!G$7:H$31,2,TRUE))),H157)</f>
        <v/>
      </c>
      <c r="M157" s="25" t="str">
        <f t="array" ref="M157">iferror(index('Kovats n-alkanes'!B$7:B$31,match(I157,'Kovats n-alkanes'!C$7:C$31,1)),"")</f>
        <v/>
      </c>
      <c r="N157" s="25" t="str">
        <f t="shared" si="5"/>
        <v/>
      </c>
      <c r="O157" s="25" t="str">
        <f>iferror(100*(M157+(I157-vlookup(M157,'Kovats n-alkanes'!B$7:C$31,2,TRUE))/(vlookup(N157,'Kovats n-alkanes'!B$7:C$31,2,TRUE)-vlookup(M157,'Kovats n-alkanes'!B$7:C$31,2,TRUE))),"")</f>
        <v/>
      </c>
      <c r="R157" s="87"/>
      <c r="S157" s="87"/>
      <c r="T157" s="90"/>
      <c r="U157" s="90"/>
      <c r="V157" s="87"/>
      <c r="W157" s="87"/>
      <c r="X157" s="87"/>
      <c r="Y157" s="87"/>
      <c r="Z157" s="87"/>
      <c r="AA157" s="87"/>
      <c r="AB157" s="87"/>
      <c r="AC157" s="87"/>
      <c r="AD157" s="87"/>
      <c r="AE157" s="87"/>
      <c r="AF157" s="87"/>
      <c r="AG157" s="87"/>
      <c r="AH157" s="87"/>
      <c r="AI157" s="90"/>
      <c r="AJ157" s="90"/>
      <c r="AK157" s="90"/>
      <c r="AL157" s="90"/>
      <c r="AM157" s="90"/>
      <c r="AN157" s="90"/>
      <c r="AO157" s="90"/>
      <c r="AP157" s="90"/>
      <c r="AQ157" s="90"/>
      <c r="AR157" s="90"/>
      <c r="AS157" s="90"/>
    </row>
    <row r="158">
      <c r="D158" s="1"/>
      <c r="F158" s="97"/>
      <c r="H158" s="98"/>
      <c r="I158" s="61"/>
      <c r="J158" s="25" t="str">
        <f t="array" ref="J158">iferror(index('Kovats n-alkanes'!G$7:G$31,match(H158,'Kovats n-alkanes'!H$7:H$31,1)),"")</f>
        <v/>
      </c>
      <c r="K158" s="25" t="str">
        <f t="shared" si="2"/>
        <v/>
      </c>
      <c r="L158" s="50" t="str">
        <f>iferror(100*(J158+(H158-vlookup(J158,'Kovats n-alkanes'!G$7:H$31,2,TRUE))/(vlookup(K158,'Kovats n-alkanes'!G$7:H$31,2,TRUE)-vlookup(J158,'Kovats n-alkanes'!G$7:H$31,2,TRUE))),H158)</f>
        <v/>
      </c>
      <c r="M158" s="25" t="str">
        <f t="array" ref="M158">iferror(index('Kovats n-alkanes'!B$7:B$31,match(I158,'Kovats n-alkanes'!C$7:C$31,1)),"")</f>
        <v/>
      </c>
      <c r="N158" s="25" t="str">
        <f t="shared" si="5"/>
        <v/>
      </c>
      <c r="O158" s="25" t="str">
        <f>iferror(100*(M158+(I158-vlookup(M158,'Kovats n-alkanes'!B$7:C$31,2,TRUE))/(vlookup(N158,'Kovats n-alkanes'!B$7:C$31,2,TRUE)-vlookup(M158,'Kovats n-alkanes'!B$7:C$31,2,TRUE))),"")</f>
        <v/>
      </c>
      <c r="R158" s="87"/>
      <c r="S158" s="87"/>
      <c r="T158" s="90"/>
      <c r="U158" s="90"/>
      <c r="V158" s="87"/>
      <c r="W158" s="87"/>
      <c r="X158" s="87"/>
      <c r="Y158" s="87"/>
      <c r="Z158" s="87"/>
      <c r="AA158" s="87"/>
      <c r="AB158" s="87"/>
      <c r="AC158" s="87"/>
      <c r="AD158" s="87"/>
      <c r="AE158" s="87"/>
      <c r="AF158" s="87"/>
      <c r="AG158" s="87"/>
      <c r="AH158" s="87"/>
      <c r="AI158" s="90"/>
      <c r="AJ158" s="90"/>
      <c r="AK158" s="90"/>
      <c r="AL158" s="90"/>
      <c r="AM158" s="90"/>
      <c r="AN158" s="90"/>
      <c r="AO158" s="90"/>
      <c r="AP158" s="90"/>
      <c r="AQ158" s="90"/>
      <c r="AR158" s="90"/>
      <c r="AS158" s="90"/>
    </row>
    <row r="159">
      <c r="D159" s="1"/>
      <c r="F159" s="97"/>
      <c r="H159" s="98"/>
      <c r="I159" s="61"/>
      <c r="J159" s="25" t="str">
        <f t="array" ref="J159">iferror(index('Kovats n-alkanes'!G$7:G$31,match(H159,'Kovats n-alkanes'!H$7:H$31,1)),"")</f>
        <v/>
      </c>
      <c r="K159" s="25" t="str">
        <f t="shared" si="2"/>
        <v/>
      </c>
      <c r="L159" s="50" t="str">
        <f>iferror(100*(J159+(H159-vlookup(J159,'Kovats n-alkanes'!G$7:H$31,2,TRUE))/(vlookup(K159,'Kovats n-alkanes'!G$7:H$31,2,TRUE)-vlookup(J159,'Kovats n-alkanes'!G$7:H$31,2,TRUE))),H159)</f>
        <v/>
      </c>
      <c r="M159" s="25" t="str">
        <f t="array" ref="M159">iferror(index('Kovats n-alkanes'!B$7:B$31,match(I159,'Kovats n-alkanes'!C$7:C$31,1)),"")</f>
        <v/>
      </c>
      <c r="N159" s="25" t="str">
        <f t="shared" si="5"/>
        <v/>
      </c>
      <c r="O159" s="25" t="str">
        <f>iferror(100*(M159+(I159-vlookup(M159,'Kovats n-alkanes'!B$7:C$31,2,TRUE))/(vlookup(N159,'Kovats n-alkanes'!B$7:C$31,2,TRUE)-vlookup(M159,'Kovats n-alkanes'!B$7:C$31,2,TRUE))),"")</f>
        <v/>
      </c>
      <c r="R159" s="87"/>
      <c r="S159" s="87"/>
      <c r="T159" s="90"/>
      <c r="U159" s="90"/>
      <c r="V159" s="87"/>
      <c r="W159" s="87"/>
      <c r="X159" s="87"/>
      <c r="Y159" s="87"/>
      <c r="Z159" s="87"/>
      <c r="AA159" s="87"/>
      <c r="AB159" s="87"/>
      <c r="AC159" s="87"/>
      <c r="AD159" s="87"/>
      <c r="AE159" s="87"/>
      <c r="AF159" s="87"/>
      <c r="AG159" s="87"/>
      <c r="AH159" s="87"/>
      <c r="AI159" s="90"/>
      <c r="AJ159" s="90"/>
      <c r="AK159" s="90"/>
      <c r="AL159" s="90"/>
      <c r="AM159" s="90"/>
      <c r="AN159" s="90"/>
      <c r="AO159" s="90"/>
      <c r="AP159" s="90"/>
      <c r="AQ159" s="90"/>
      <c r="AR159" s="90"/>
      <c r="AS159" s="90"/>
    </row>
    <row r="160">
      <c r="D160" s="1"/>
      <c r="F160" s="97"/>
      <c r="H160" s="98"/>
      <c r="I160" s="61"/>
      <c r="J160" s="25" t="str">
        <f t="array" ref="J160">iferror(index('Kovats n-alkanes'!G$7:G$31,match(H160,'Kovats n-alkanes'!H$7:H$31,1)),"")</f>
        <v/>
      </c>
      <c r="K160" s="25" t="str">
        <f t="shared" si="2"/>
        <v/>
      </c>
      <c r="L160" s="50" t="str">
        <f>iferror(100*(J160+(H160-vlookup(J160,'Kovats n-alkanes'!G$7:H$31,2,TRUE))/(vlookup(K160,'Kovats n-alkanes'!G$7:H$31,2,TRUE)-vlookup(J160,'Kovats n-alkanes'!G$7:H$31,2,TRUE))),H160)</f>
        <v/>
      </c>
      <c r="M160" s="25" t="str">
        <f t="array" ref="M160">iferror(index('Kovats n-alkanes'!B$7:B$31,match(I160,'Kovats n-alkanes'!C$7:C$31,1)),"")</f>
        <v/>
      </c>
      <c r="N160" s="25" t="str">
        <f t="shared" si="5"/>
        <v/>
      </c>
      <c r="O160" s="25" t="str">
        <f>iferror(100*(M160+(I160-vlookup(M160,'Kovats n-alkanes'!B$7:C$31,2,TRUE))/(vlookup(N160,'Kovats n-alkanes'!B$7:C$31,2,TRUE)-vlookup(M160,'Kovats n-alkanes'!B$7:C$31,2,TRUE))),"")</f>
        <v/>
      </c>
      <c r="R160" s="87"/>
      <c r="S160" s="87"/>
      <c r="T160" s="90"/>
      <c r="U160" s="90"/>
      <c r="V160" s="87"/>
      <c r="W160" s="87"/>
      <c r="X160" s="87"/>
      <c r="Y160" s="87"/>
      <c r="Z160" s="87"/>
      <c r="AA160" s="87"/>
      <c r="AB160" s="87"/>
      <c r="AC160" s="87"/>
      <c r="AD160" s="87"/>
      <c r="AE160" s="87"/>
      <c r="AF160" s="87"/>
      <c r="AG160" s="87"/>
      <c r="AH160" s="87"/>
      <c r="AI160" s="90"/>
      <c r="AJ160" s="90"/>
      <c r="AK160" s="90"/>
      <c r="AL160" s="90"/>
      <c r="AM160" s="90"/>
      <c r="AN160" s="90"/>
      <c r="AO160" s="90"/>
      <c r="AP160" s="90"/>
      <c r="AQ160" s="90"/>
      <c r="AR160" s="90"/>
      <c r="AS160" s="90"/>
    </row>
    <row r="161">
      <c r="D161" s="1"/>
      <c r="F161" s="97"/>
      <c r="H161" s="98"/>
      <c r="I161" s="61"/>
      <c r="J161" s="25" t="str">
        <f t="array" ref="J161">iferror(index('Kovats n-alkanes'!G$7:G$31,match(H161,'Kovats n-alkanes'!H$7:H$31,1)),"")</f>
        <v/>
      </c>
      <c r="K161" s="25" t="str">
        <f t="shared" si="2"/>
        <v/>
      </c>
      <c r="L161" s="50" t="str">
        <f>iferror(100*(J161+(H161-vlookup(J161,'Kovats n-alkanes'!G$7:H$31,2,TRUE))/(vlookup(K161,'Kovats n-alkanes'!G$7:H$31,2,TRUE)-vlookup(J161,'Kovats n-alkanes'!G$7:H$31,2,TRUE))),H161)</f>
        <v/>
      </c>
      <c r="M161" s="25" t="str">
        <f t="array" ref="M161">iferror(index('Kovats n-alkanes'!B$7:B$31,match(I161,'Kovats n-alkanes'!C$7:C$31,1)),"")</f>
        <v/>
      </c>
      <c r="N161" s="25" t="str">
        <f t="shared" si="5"/>
        <v/>
      </c>
      <c r="O161" s="25" t="str">
        <f>iferror(100*(M161+(I161-vlookup(M161,'Kovats n-alkanes'!B$7:C$31,2,TRUE))/(vlookup(N161,'Kovats n-alkanes'!B$7:C$31,2,TRUE)-vlookup(M161,'Kovats n-alkanes'!B$7:C$31,2,TRUE))),"")</f>
        <v/>
      </c>
      <c r="R161" s="87"/>
      <c r="S161" s="87"/>
      <c r="T161" s="90"/>
      <c r="U161" s="90"/>
      <c r="V161" s="87"/>
      <c r="W161" s="87"/>
      <c r="X161" s="87"/>
      <c r="Y161" s="87"/>
      <c r="Z161" s="87"/>
      <c r="AA161" s="87"/>
      <c r="AB161" s="87"/>
      <c r="AC161" s="87"/>
      <c r="AD161" s="87"/>
      <c r="AE161" s="87"/>
      <c r="AF161" s="87"/>
      <c r="AG161" s="87"/>
      <c r="AH161" s="87"/>
      <c r="AI161" s="90"/>
      <c r="AJ161" s="90"/>
      <c r="AK161" s="90"/>
      <c r="AL161" s="90"/>
      <c r="AM161" s="90"/>
      <c r="AN161" s="90"/>
      <c r="AO161" s="90"/>
      <c r="AP161" s="90"/>
      <c r="AQ161" s="90"/>
      <c r="AR161" s="90"/>
      <c r="AS161" s="90"/>
    </row>
    <row r="162">
      <c r="D162" s="1"/>
      <c r="F162" s="97"/>
      <c r="H162" s="98"/>
      <c r="I162" s="61"/>
      <c r="J162" s="25" t="str">
        <f t="array" ref="J162">iferror(index('Kovats n-alkanes'!G$7:G$31,match(H162,'Kovats n-alkanes'!H$7:H$31,1)),"")</f>
        <v/>
      </c>
      <c r="K162" s="25" t="str">
        <f t="shared" si="2"/>
        <v/>
      </c>
      <c r="L162" s="50" t="str">
        <f>iferror(100*(J162+(H162-vlookup(J162,'Kovats n-alkanes'!G$7:H$31,2,TRUE))/(vlookup(K162,'Kovats n-alkanes'!G$7:H$31,2,TRUE)-vlookup(J162,'Kovats n-alkanes'!G$7:H$31,2,TRUE))),H162)</f>
        <v/>
      </c>
      <c r="M162" s="25" t="str">
        <f t="array" ref="M162">iferror(index('Kovats n-alkanes'!B$7:B$31,match(I162,'Kovats n-alkanes'!C$7:C$31,1)),"")</f>
        <v/>
      </c>
      <c r="N162" s="25" t="str">
        <f t="shared" si="5"/>
        <v/>
      </c>
      <c r="O162" s="25" t="str">
        <f>iferror(100*(M162+(I162-vlookup(M162,'Kovats n-alkanes'!B$7:C$31,2,TRUE))/(vlookup(N162,'Kovats n-alkanes'!B$7:C$31,2,TRUE)-vlookup(M162,'Kovats n-alkanes'!B$7:C$31,2,TRUE))),"")</f>
        <v/>
      </c>
      <c r="R162" s="87"/>
      <c r="S162" s="87"/>
      <c r="T162" s="90"/>
      <c r="U162" s="90"/>
      <c r="V162" s="87"/>
      <c r="W162" s="87"/>
      <c r="X162" s="87"/>
      <c r="Y162" s="87"/>
      <c r="Z162" s="87"/>
      <c r="AA162" s="87"/>
      <c r="AB162" s="87"/>
      <c r="AC162" s="87"/>
      <c r="AD162" s="87"/>
      <c r="AE162" s="87"/>
      <c r="AF162" s="87"/>
      <c r="AG162" s="87"/>
      <c r="AH162" s="87"/>
      <c r="AI162" s="90"/>
      <c r="AJ162" s="90"/>
      <c r="AK162" s="90"/>
      <c r="AL162" s="90"/>
      <c r="AM162" s="90"/>
      <c r="AN162" s="90"/>
      <c r="AO162" s="90"/>
      <c r="AP162" s="90"/>
      <c r="AQ162" s="90"/>
      <c r="AR162" s="90"/>
      <c r="AS162" s="90"/>
    </row>
    <row r="163">
      <c r="D163" s="1"/>
      <c r="F163" s="97"/>
      <c r="H163" s="98"/>
      <c r="I163" s="61"/>
      <c r="J163" s="25" t="str">
        <f t="array" ref="J163">iferror(index('Kovats n-alkanes'!G$7:G$31,match(H163,'Kovats n-alkanes'!H$7:H$31,1)),"")</f>
        <v/>
      </c>
      <c r="K163" s="25" t="str">
        <f t="shared" si="2"/>
        <v/>
      </c>
      <c r="L163" s="50" t="str">
        <f>iferror(100*(J163+(H163-vlookup(J163,'Kovats n-alkanes'!G$7:H$31,2,TRUE))/(vlookup(K163,'Kovats n-alkanes'!G$7:H$31,2,TRUE)-vlookup(J163,'Kovats n-alkanes'!G$7:H$31,2,TRUE))),H163)</f>
        <v/>
      </c>
      <c r="M163" s="25" t="str">
        <f t="array" ref="M163">iferror(index('Kovats n-alkanes'!B$7:B$31,match(I163,'Kovats n-alkanes'!C$7:C$31,1)),"")</f>
        <v/>
      </c>
      <c r="N163" s="25" t="str">
        <f t="shared" si="5"/>
        <v/>
      </c>
      <c r="O163" s="25" t="str">
        <f>iferror(100*(M163+(I163-vlookup(M163,'Kovats n-alkanes'!B$7:C$31,2,TRUE))/(vlookup(N163,'Kovats n-alkanes'!B$7:C$31,2,TRUE)-vlookup(M163,'Kovats n-alkanes'!B$7:C$31,2,TRUE))),"")</f>
        <v/>
      </c>
      <c r="R163" s="87"/>
      <c r="S163" s="87"/>
      <c r="T163" s="90"/>
      <c r="U163" s="90"/>
      <c r="V163" s="87"/>
      <c r="W163" s="87"/>
      <c r="X163" s="87"/>
      <c r="Y163" s="87"/>
      <c r="Z163" s="87"/>
      <c r="AA163" s="87"/>
      <c r="AB163" s="87"/>
      <c r="AC163" s="87"/>
      <c r="AD163" s="87"/>
      <c r="AE163" s="87"/>
      <c r="AF163" s="87"/>
      <c r="AG163" s="87"/>
      <c r="AH163" s="87"/>
      <c r="AI163" s="90"/>
      <c r="AJ163" s="90"/>
      <c r="AK163" s="90"/>
      <c r="AL163" s="90"/>
      <c r="AM163" s="90"/>
      <c r="AN163" s="90"/>
      <c r="AO163" s="90"/>
      <c r="AP163" s="90"/>
      <c r="AQ163" s="90"/>
      <c r="AR163" s="90"/>
      <c r="AS163" s="90"/>
    </row>
    <row r="164">
      <c r="D164" s="1"/>
      <c r="F164" s="97"/>
      <c r="H164" s="98"/>
      <c r="I164" s="61"/>
      <c r="J164" s="25" t="str">
        <f t="array" ref="J164">iferror(index('Kovats n-alkanes'!G$7:G$31,match(H164,'Kovats n-alkanes'!H$7:H$31,1)),"")</f>
        <v/>
      </c>
      <c r="K164" s="25" t="str">
        <f t="shared" si="2"/>
        <v/>
      </c>
      <c r="L164" s="50" t="str">
        <f>iferror(100*(J164+(H164-vlookup(J164,'Kovats n-alkanes'!G$7:H$31,2,TRUE))/(vlookup(K164,'Kovats n-alkanes'!G$7:H$31,2,TRUE)-vlookup(J164,'Kovats n-alkanes'!G$7:H$31,2,TRUE))),H164)</f>
        <v/>
      </c>
      <c r="M164" s="25" t="str">
        <f t="array" ref="M164">iferror(index('Kovats n-alkanes'!B$7:B$31,match(I164,'Kovats n-alkanes'!C$7:C$31,1)),"")</f>
        <v/>
      </c>
      <c r="N164" s="25" t="str">
        <f t="shared" si="5"/>
        <v/>
      </c>
      <c r="O164" s="25" t="str">
        <f>iferror(100*(M164+(I164-vlookup(M164,'Kovats n-alkanes'!B$7:C$31,2,TRUE))/(vlookup(N164,'Kovats n-alkanes'!B$7:C$31,2,TRUE)-vlookup(M164,'Kovats n-alkanes'!B$7:C$31,2,TRUE))),"")</f>
        <v/>
      </c>
      <c r="R164" s="87"/>
      <c r="S164" s="87"/>
      <c r="T164" s="90"/>
      <c r="U164" s="90"/>
      <c r="V164" s="87"/>
      <c r="W164" s="87"/>
      <c r="X164" s="87"/>
      <c r="Y164" s="87"/>
      <c r="Z164" s="87"/>
      <c r="AA164" s="87"/>
      <c r="AB164" s="87"/>
      <c r="AC164" s="87"/>
      <c r="AD164" s="87"/>
      <c r="AE164" s="87"/>
      <c r="AF164" s="87"/>
      <c r="AG164" s="87"/>
      <c r="AH164" s="87"/>
      <c r="AI164" s="90"/>
      <c r="AJ164" s="90"/>
      <c r="AK164" s="90"/>
      <c r="AL164" s="90"/>
      <c r="AM164" s="90"/>
      <c r="AN164" s="90"/>
      <c r="AO164" s="90"/>
      <c r="AP164" s="90"/>
      <c r="AQ164" s="90"/>
      <c r="AR164" s="90"/>
      <c r="AS164" s="90"/>
    </row>
    <row r="165">
      <c r="D165" s="1"/>
      <c r="F165" s="97"/>
      <c r="H165" s="98"/>
      <c r="I165" s="61"/>
      <c r="J165" s="25" t="str">
        <f t="array" ref="J165">iferror(index('Kovats n-alkanes'!G$7:G$31,match(H165,'Kovats n-alkanes'!H$7:H$31,1)),"")</f>
        <v/>
      </c>
      <c r="K165" s="25" t="str">
        <f t="shared" si="2"/>
        <v/>
      </c>
      <c r="L165" s="50" t="str">
        <f>iferror(100*(J165+(H165-vlookup(J165,'Kovats n-alkanes'!G$7:H$31,2,TRUE))/(vlookup(K165,'Kovats n-alkanes'!G$7:H$31,2,TRUE)-vlookup(J165,'Kovats n-alkanes'!G$7:H$31,2,TRUE))),H165)</f>
        <v/>
      </c>
      <c r="M165" s="25" t="str">
        <f t="array" ref="M165">iferror(index('Kovats n-alkanes'!B$7:B$31,match(I165,'Kovats n-alkanes'!C$7:C$31,1)),"")</f>
        <v/>
      </c>
      <c r="N165" s="25" t="str">
        <f t="shared" si="5"/>
        <v/>
      </c>
      <c r="O165" s="25" t="str">
        <f>iferror(100*(M165+(I165-vlookup(M165,'Kovats n-alkanes'!B$7:C$31,2,TRUE))/(vlookup(N165,'Kovats n-alkanes'!B$7:C$31,2,TRUE)-vlookup(M165,'Kovats n-alkanes'!B$7:C$31,2,TRUE))),"")</f>
        <v/>
      </c>
      <c r="R165" s="87"/>
      <c r="S165" s="87"/>
      <c r="T165" s="90"/>
      <c r="U165" s="90"/>
      <c r="V165" s="87"/>
      <c r="W165" s="87"/>
      <c r="X165" s="87"/>
      <c r="Y165" s="87"/>
      <c r="Z165" s="87"/>
      <c r="AA165" s="87"/>
      <c r="AB165" s="87"/>
      <c r="AC165" s="87"/>
      <c r="AD165" s="87"/>
      <c r="AE165" s="87"/>
      <c r="AF165" s="87"/>
      <c r="AG165" s="87"/>
      <c r="AH165" s="87"/>
      <c r="AI165" s="90"/>
      <c r="AJ165" s="90"/>
      <c r="AK165" s="90"/>
      <c r="AL165" s="90"/>
      <c r="AM165" s="90"/>
      <c r="AN165" s="90"/>
      <c r="AO165" s="90"/>
      <c r="AP165" s="90"/>
      <c r="AQ165" s="90"/>
      <c r="AR165" s="90"/>
      <c r="AS165" s="90"/>
    </row>
    <row r="166">
      <c r="D166" s="1"/>
      <c r="F166" s="97"/>
      <c r="H166" s="98"/>
      <c r="I166" s="61"/>
      <c r="J166" s="25" t="str">
        <f t="array" ref="J166">iferror(index('Kovats n-alkanes'!G$7:G$31,match(H166,'Kovats n-alkanes'!H$7:H$31,1)),"")</f>
        <v/>
      </c>
      <c r="K166" s="25" t="str">
        <f t="shared" si="2"/>
        <v/>
      </c>
      <c r="L166" s="50" t="str">
        <f>iferror(100*(J166+(H166-vlookup(J166,'Kovats n-alkanes'!G$7:H$31,2,TRUE))/(vlookup(K166,'Kovats n-alkanes'!G$7:H$31,2,TRUE)-vlookup(J166,'Kovats n-alkanes'!G$7:H$31,2,TRUE))),H166)</f>
        <v/>
      </c>
      <c r="M166" s="25" t="str">
        <f t="array" ref="M166">iferror(index('Kovats n-alkanes'!B$7:B$31,match(I166,'Kovats n-alkanes'!C$7:C$31,1)),"")</f>
        <v/>
      </c>
      <c r="N166" s="25" t="str">
        <f t="shared" si="5"/>
        <v/>
      </c>
      <c r="O166" s="25" t="str">
        <f>iferror(100*(M166+(I166-vlookup(M166,'Kovats n-alkanes'!B$7:C$31,2,TRUE))/(vlookup(N166,'Kovats n-alkanes'!B$7:C$31,2,TRUE)-vlookup(M166,'Kovats n-alkanes'!B$7:C$31,2,TRUE))),"")</f>
        <v/>
      </c>
      <c r="R166" s="87"/>
      <c r="S166" s="87"/>
      <c r="T166" s="90"/>
      <c r="U166" s="90"/>
      <c r="V166" s="87"/>
      <c r="W166" s="87"/>
      <c r="X166" s="87"/>
      <c r="Y166" s="87"/>
      <c r="Z166" s="87"/>
      <c r="AA166" s="87"/>
      <c r="AB166" s="87"/>
      <c r="AC166" s="87"/>
      <c r="AD166" s="87"/>
      <c r="AE166" s="87"/>
      <c r="AF166" s="87"/>
      <c r="AG166" s="87"/>
      <c r="AH166" s="87"/>
      <c r="AI166" s="90"/>
      <c r="AJ166" s="90"/>
      <c r="AK166" s="90"/>
      <c r="AL166" s="90"/>
      <c r="AM166" s="90"/>
      <c r="AN166" s="90"/>
      <c r="AO166" s="90"/>
      <c r="AP166" s="90"/>
      <c r="AQ166" s="90"/>
      <c r="AR166" s="90"/>
      <c r="AS166" s="90"/>
    </row>
    <row r="167">
      <c r="D167" s="1"/>
      <c r="F167" s="97"/>
      <c r="H167" s="98"/>
      <c r="I167" s="61"/>
      <c r="J167" s="25" t="str">
        <f t="array" ref="J167">iferror(index('Kovats n-alkanes'!G$7:G$31,match(H167,'Kovats n-alkanes'!H$7:H$31,1)),"")</f>
        <v/>
      </c>
      <c r="K167" s="25" t="str">
        <f t="shared" si="2"/>
        <v/>
      </c>
      <c r="L167" s="50" t="str">
        <f>iferror(100*(J167+(H167-vlookup(J167,'Kovats n-alkanes'!G$7:H$31,2,TRUE))/(vlookup(K167,'Kovats n-alkanes'!G$7:H$31,2,TRUE)-vlookup(J167,'Kovats n-alkanes'!G$7:H$31,2,TRUE))),H167)</f>
        <v/>
      </c>
      <c r="M167" s="25" t="str">
        <f t="array" ref="M167">iferror(index('Kovats n-alkanes'!B$7:B$31,match(I167,'Kovats n-alkanes'!C$7:C$31,1)),"")</f>
        <v/>
      </c>
      <c r="N167" s="25" t="str">
        <f t="shared" si="5"/>
        <v/>
      </c>
      <c r="O167" s="25" t="str">
        <f>iferror(100*(M167+(I167-vlookup(M167,'Kovats n-alkanes'!B$7:C$31,2,TRUE))/(vlookup(N167,'Kovats n-alkanes'!B$7:C$31,2,TRUE)-vlookup(M167,'Kovats n-alkanes'!B$7:C$31,2,TRUE))),"")</f>
        <v/>
      </c>
      <c r="R167" s="87"/>
      <c r="S167" s="87"/>
      <c r="T167" s="90"/>
      <c r="U167" s="90"/>
      <c r="V167" s="87"/>
      <c r="W167" s="87"/>
      <c r="X167" s="87"/>
      <c r="Y167" s="87"/>
      <c r="Z167" s="87"/>
      <c r="AA167" s="87"/>
      <c r="AB167" s="87"/>
      <c r="AC167" s="87"/>
      <c r="AD167" s="87"/>
      <c r="AE167" s="87"/>
      <c r="AF167" s="87"/>
      <c r="AG167" s="87"/>
      <c r="AH167" s="87"/>
      <c r="AI167" s="90"/>
      <c r="AJ167" s="90"/>
      <c r="AK167" s="90"/>
      <c r="AL167" s="90"/>
      <c r="AM167" s="90"/>
      <c r="AN167" s="90"/>
      <c r="AO167" s="90"/>
      <c r="AP167" s="90"/>
      <c r="AQ167" s="90"/>
      <c r="AR167" s="90"/>
      <c r="AS167" s="90"/>
    </row>
    <row r="168">
      <c r="D168" s="1"/>
      <c r="F168" s="97"/>
      <c r="H168" s="98"/>
      <c r="I168" s="61"/>
      <c r="J168" s="25" t="str">
        <f t="array" ref="J168">iferror(index('Kovats n-alkanes'!G$7:G$31,match(H168,'Kovats n-alkanes'!H$7:H$31,1)),"")</f>
        <v/>
      </c>
      <c r="K168" s="25" t="str">
        <f t="shared" si="2"/>
        <v/>
      </c>
      <c r="L168" s="50" t="str">
        <f>iferror(100*(J168+(H168-vlookup(J168,'Kovats n-alkanes'!G$7:H$31,2,TRUE))/(vlookup(K168,'Kovats n-alkanes'!G$7:H$31,2,TRUE)-vlookup(J168,'Kovats n-alkanes'!G$7:H$31,2,TRUE))),H168)</f>
        <v/>
      </c>
      <c r="M168" s="25" t="str">
        <f t="array" ref="M168">iferror(index('Kovats n-alkanes'!B$7:B$31,match(I168,'Kovats n-alkanes'!C$7:C$31,1)),"")</f>
        <v/>
      </c>
      <c r="N168" s="25" t="str">
        <f t="shared" si="5"/>
        <v/>
      </c>
      <c r="O168" s="25" t="str">
        <f>iferror(100*(M168+(I168-vlookup(M168,'Kovats n-alkanes'!B$7:C$31,2,TRUE))/(vlookup(N168,'Kovats n-alkanes'!B$7:C$31,2,TRUE)-vlookup(M168,'Kovats n-alkanes'!B$7:C$31,2,TRUE))),"")</f>
        <v/>
      </c>
      <c r="R168" s="87"/>
      <c r="S168" s="87"/>
      <c r="T168" s="90"/>
      <c r="U168" s="90"/>
      <c r="V168" s="87"/>
      <c r="W168" s="87"/>
      <c r="X168" s="87"/>
      <c r="Y168" s="87"/>
      <c r="Z168" s="87"/>
      <c r="AA168" s="87"/>
      <c r="AB168" s="87"/>
      <c r="AC168" s="87"/>
      <c r="AD168" s="87"/>
      <c r="AE168" s="87"/>
      <c r="AF168" s="87"/>
      <c r="AG168" s="87"/>
      <c r="AH168" s="87"/>
      <c r="AI168" s="90"/>
      <c r="AJ168" s="90"/>
      <c r="AK168" s="90"/>
      <c r="AL168" s="90"/>
      <c r="AM168" s="90"/>
      <c r="AN168" s="90"/>
      <c r="AO168" s="90"/>
      <c r="AP168" s="90"/>
      <c r="AQ168" s="90"/>
      <c r="AR168" s="90"/>
      <c r="AS168" s="90"/>
    </row>
    <row r="169">
      <c r="D169" s="1"/>
      <c r="F169" s="97"/>
      <c r="H169" s="98"/>
      <c r="I169" s="61"/>
      <c r="J169" s="25" t="str">
        <f t="array" ref="J169">iferror(index('Kovats n-alkanes'!G$7:G$31,match(H169,'Kovats n-alkanes'!H$7:H$31,1)),"")</f>
        <v/>
      </c>
      <c r="K169" s="25" t="str">
        <f t="shared" si="2"/>
        <v/>
      </c>
      <c r="L169" s="50" t="str">
        <f>iferror(100*(J169+(H169-vlookup(J169,'Kovats n-alkanes'!G$7:H$31,2,TRUE))/(vlookup(K169,'Kovats n-alkanes'!G$7:H$31,2,TRUE)-vlookup(J169,'Kovats n-alkanes'!G$7:H$31,2,TRUE))),H169)</f>
        <v/>
      </c>
      <c r="M169" s="25" t="str">
        <f t="array" ref="M169">iferror(index('Kovats n-alkanes'!B$7:B$31,match(I169,'Kovats n-alkanes'!C$7:C$31,1)),"")</f>
        <v/>
      </c>
      <c r="N169" s="25" t="str">
        <f t="shared" si="5"/>
        <v/>
      </c>
      <c r="O169" s="25" t="str">
        <f>iferror(100*(M169+(I169-vlookup(M169,'Kovats n-alkanes'!B$7:C$31,2,TRUE))/(vlookup(N169,'Kovats n-alkanes'!B$7:C$31,2,TRUE)-vlookup(M169,'Kovats n-alkanes'!B$7:C$31,2,TRUE))),"")</f>
        <v/>
      </c>
      <c r="R169" s="87"/>
      <c r="S169" s="87"/>
      <c r="T169" s="90"/>
      <c r="U169" s="90"/>
      <c r="V169" s="87"/>
      <c r="W169" s="87"/>
      <c r="X169" s="87"/>
      <c r="Y169" s="87"/>
      <c r="Z169" s="87"/>
      <c r="AA169" s="87"/>
      <c r="AB169" s="87"/>
      <c r="AC169" s="87"/>
      <c r="AD169" s="87"/>
      <c r="AE169" s="87"/>
      <c r="AF169" s="87"/>
      <c r="AG169" s="87"/>
      <c r="AH169" s="87"/>
      <c r="AI169" s="90"/>
      <c r="AJ169" s="90"/>
      <c r="AK169" s="90"/>
      <c r="AL169" s="90"/>
      <c r="AM169" s="90"/>
      <c r="AN169" s="90"/>
      <c r="AO169" s="90"/>
      <c r="AP169" s="90"/>
      <c r="AQ169" s="90"/>
      <c r="AR169" s="90"/>
      <c r="AS169" s="90"/>
    </row>
    <row r="170">
      <c r="D170" s="1"/>
      <c r="F170" s="97"/>
      <c r="H170" s="98"/>
      <c r="I170" s="61"/>
      <c r="J170" s="25" t="str">
        <f t="array" ref="J170">iferror(index('Kovats n-alkanes'!G$7:G$31,match(H170,'Kovats n-alkanes'!H$7:H$31,1)),"")</f>
        <v/>
      </c>
      <c r="K170" s="25" t="str">
        <f t="shared" si="2"/>
        <v/>
      </c>
      <c r="L170" s="50" t="str">
        <f>iferror(100*(J170+(H170-vlookup(J170,'Kovats n-alkanes'!G$7:H$31,2,TRUE))/(vlookup(K170,'Kovats n-alkanes'!G$7:H$31,2,TRUE)-vlookup(J170,'Kovats n-alkanes'!G$7:H$31,2,TRUE))),H170)</f>
        <v/>
      </c>
      <c r="M170" s="25" t="str">
        <f t="array" ref="M170">iferror(index('Kovats n-alkanes'!B$7:B$31,match(I170,'Kovats n-alkanes'!C$7:C$31,1)),"")</f>
        <v/>
      </c>
      <c r="N170" s="25" t="str">
        <f t="shared" si="5"/>
        <v/>
      </c>
      <c r="O170" s="25" t="str">
        <f>iferror(100*(M170+(I170-vlookup(M170,'Kovats n-alkanes'!B$7:C$31,2,TRUE))/(vlookup(N170,'Kovats n-alkanes'!B$7:C$31,2,TRUE)-vlookup(M170,'Kovats n-alkanes'!B$7:C$31,2,TRUE))),"")</f>
        <v/>
      </c>
      <c r="R170" s="87"/>
      <c r="S170" s="87"/>
      <c r="T170" s="90"/>
      <c r="U170" s="90"/>
      <c r="V170" s="87"/>
      <c r="W170" s="87"/>
      <c r="X170" s="87"/>
      <c r="Y170" s="87"/>
      <c r="Z170" s="87"/>
      <c r="AA170" s="87"/>
      <c r="AB170" s="87"/>
      <c r="AC170" s="87"/>
      <c r="AD170" s="87"/>
      <c r="AE170" s="87"/>
      <c r="AF170" s="87"/>
      <c r="AG170" s="87"/>
      <c r="AH170" s="87"/>
      <c r="AI170" s="90"/>
      <c r="AJ170" s="90"/>
      <c r="AK170" s="90"/>
      <c r="AL170" s="90"/>
      <c r="AM170" s="90"/>
      <c r="AN170" s="90"/>
      <c r="AO170" s="90"/>
      <c r="AP170" s="90"/>
      <c r="AQ170" s="90"/>
      <c r="AR170" s="90"/>
      <c r="AS170" s="90"/>
    </row>
    <row r="171">
      <c r="D171" s="1"/>
      <c r="F171" s="97"/>
      <c r="H171" s="98"/>
      <c r="I171" s="61"/>
      <c r="J171" s="25" t="str">
        <f t="array" ref="J171">iferror(index('Kovats n-alkanes'!G$7:G$31,match(H171,'Kovats n-alkanes'!H$7:H$31,1)),"")</f>
        <v/>
      </c>
      <c r="K171" s="25" t="str">
        <f t="shared" si="2"/>
        <v/>
      </c>
      <c r="L171" s="50" t="str">
        <f>iferror(100*(J171+(H171-vlookup(J171,'Kovats n-alkanes'!G$7:H$31,2,TRUE))/(vlookup(K171,'Kovats n-alkanes'!G$7:H$31,2,TRUE)-vlookup(J171,'Kovats n-alkanes'!G$7:H$31,2,TRUE))),H171)</f>
        <v/>
      </c>
      <c r="M171" s="25" t="str">
        <f t="array" ref="M171">iferror(index('Kovats n-alkanes'!B$7:B$31,match(I171,'Kovats n-alkanes'!C$7:C$31,1)),"")</f>
        <v/>
      </c>
      <c r="N171" s="25" t="str">
        <f t="shared" si="5"/>
        <v/>
      </c>
      <c r="O171" s="25" t="str">
        <f>iferror(100*(M171+(I171-vlookup(M171,'Kovats n-alkanes'!B$7:C$31,2,TRUE))/(vlookup(N171,'Kovats n-alkanes'!B$7:C$31,2,TRUE)-vlookup(M171,'Kovats n-alkanes'!B$7:C$31,2,TRUE))),"")</f>
        <v/>
      </c>
      <c r="R171" s="87"/>
      <c r="S171" s="87"/>
      <c r="T171" s="90"/>
      <c r="U171" s="90"/>
      <c r="V171" s="87"/>
      <c r="W171" s="87"/>
      <c r="X171" s="87"/>
      <c r="Y171" s="87"/>
      <c r="Z171" s="87"/>
      <c r="AA171" s="87"/>
      <c r="AB171" s="87"/>
      <c r="AC171" s="87"/>
      <c r="AD171" s="87"/>
      <c r="AE171" s="87"/>
      <c r="AF171" s="87"/>
      <c r="AG171" s="87"/>
      <c r="AH171" s="87"/>
      <c r="AI171" s="90"/>
      <c r="AJ171" s="90"/>
      <c r="AK171" s="90"/>
      <c r="AL171" s="90"/>
      <c r="AM171" s="90"/>
      <c r="AN171" s="90"/>
      <c r="AO171" s="90"/>
      <c r="AP171" s="90"/>
      <c r="AQ171" s="90"/>
      <c r="AR171" s="90"/>
      <c r="AS171" s="90"/>
    </row>
    <row r="172">
      <c r="D172" s="1"/>
      <c r="F172" s="97"/>
      <c r="H172" s="98"/>
      <c r="I172" s="61"/>
      <c r="J172" s="25" t="str">
        <f t="array" ref="J172">iferror(index('Kovats n-alkanes'!G$7:G$31,match(H172,'Kovats n-alkanes'!H$7:H$31,1)),"")</f>
        <v/>
      </c>
      <c r="K172" s="25" t="str">
        <f t="shared" si="2"/>
        <v/>
      </c>
      <c r="L172" s="50" t="str">
        <f>iferror(100*(J172+(H172-vlookup(J172,'Kovats n-alkanes'!G$7:H$31,2,TRUE))/(vlookup(K172,'Kovats n-alkanes'!G$7:H$31,2,TRUE)-vlookup(J172,'Kovats n-alkanes'!G$7:H$31,2,TRUE))),H172)</f>
        <v/>
      </c>
      <c r="M172" s="25" t="str">
        <f t="array" ref="M172">iferror(index('Kovats n-alkanes'!B$7:B$31,match(I172,'Kovats n-alkanes'!C$7:C$31,1)),"")</f>
        <v/>
      </c>
      <c r="N172" s="25" t="str">
        <f t="shared" si="5"/>
        <v/>
      </c>
      <c r="O172" s="25" t="str">
        <f>iferror(100*(M172+(I172-vlookup(M172,'Kovats n-alkanes'!B$7:C$31,2,TRUE))/(vlookup(N172,'Kovats n-alkanes'!B$7:C$31,2,TRUE)-vlookup(M172,'Kovats n-alkanes'!B$7:C$31,2,TRUE))),"")</f>
        <v/>
      </c>
      <c r="R172" s="87"/>
      <c r="S172" s="87"/>
      <c r="T172" s="90"/>
      <c r="U172" s="90"/>
      <c r="V172" s="87"/>
      <c r="W172" s="87"/>
      <c r="X172" s="87"/>
      <c r="Y172" s="87"/>
      <c r="Z172" s="87"/>
      <c r="AA172" s="87"/>
      <c r="AB172" s="87"/>
      <c r="AC172" s="87"/>
      <c r="AD172" s="87"/>
      <c r="AE172" s="87"/>
      <c r="AF172" s="87"/>
      <c r="AG172" s="87"/>
      <c r="AH172" s="87"/>
      <c r="AI172" s="90"/>
      <c r="AJ172" s="90"/>
      <c r="AK172" s="90"/>
      <c r="AL172" s="90"/>
      <c r="AM172" s="90"/>
      <c r="AN172" s="90"/>
      <c r="AO172" s="90"/>
      <c r="AP172" s="90"/>
      <c r="AQ172" s="90"/>
      <c r="AR172" s="90"/>
      <c r="AS172" s="90"/>
    </row>
    <row r="173">
      <c r="D173" s="1"/>
      <c r="F173" s="97"/>
      <c r="H173" s="98"/>
      <c r="I173" s="61"/>
      <c r="J173" s="25" t="str">
        <f t="array" ref="J173">iferror(index('Kovats n-alkanes'!G$7:G$31,match(H173,'Kovats n-alkanes'!H$7:H$31,1)),"")</f>
        <v/>
      </c>
      <c r="K173" s="25" t="str">
        <f t="shared" si="2"/>
        <v/>
      </c>
      <c r="L173" s="50" t="str">
        <f>iferror(100*(J173+(H173-vlookup(J173,'Kovats n-alkanes'!G$7:H$31,2,TRUE))/(vlookup(K173,'Kovats n-alkanes'!G$7:H$31,2,TRUE)-vlookup(J173,'Kovats n-alkanes'!G$7:H$31,2,TRUE))),H173)</f>
        <v/>
      </c>
      <c r="M173" s="25" t="str">
        <f t="array" ref="M173">iferror(index('Kovats n-alkanes'!B$7:B$31,match(I173,'Kovats n-alkanes'!C$7:C$31,1)),"")</f>
        <v/>
      </c>
      <c r="N173" s="25" t="str">
        <f t="shared" si="5"/>
        <v/>
      </c>
      <c r="O173" s="25" t="str">
        <f>iferror(100*(M173+(I173-vlookup(M173,'Kovats n-alkanes'!B$7:C$31,2,TRUE))/(vlookup(N173,'Kovats n-alkanes'!B$7:C$31,2,TRUE)-vlookup(M173,'Kovats n-alkanes'!B$7:C$31,2,TRUE))),"")</f>
        <v/>
      </c>
      <c r="R173" s="87"/>
      <c r="S173" s="87"/>
      <c r="T173" s="90"/>
      <c r="U173" s="90"/>
      <c r="V173" s="87"/>
      <c r="W173" s="87"/>
      <c r="X173" s="87"/>
      <c r="Y173" s="87"/>
      <c r="Z173" s="87"/>
      <c r="AA173" s="87"/>
      <c r="AB173" s="87"/>
      <c r="AC173" s="87"/>
      <c r="AD173" s="87"/>
      <c r="AE173" s="87"/>
      <c r="AF173" s="87"/>
      <c r="AG173" s="87"/>
      <c r="AH173" s="87"/>
      <c r="AI173" s="90"/>
      <c r="AJ173" s="90"/>
      <c r="AK173" s="90"/>
      <c r="AL173" s="90"/>
      <c r="AM173" s="90"/>
      <c r="AN173" s="90"/>
      <c r="AO173" s="90"/>
      <c r="AP173" s="90"/>
      <c r="AQ173" s="90"/>
      <c r="AR173" s="90"/>
      <c r="AS173" s="90"/>
    </row>
    <row r="174">
      <c r="D174" s="1"/>
      <c r="F174" s="97"/>
      <c r="H174" s="98"/>
      <c r="I174" s="61"/>
      <c r="J174" s="25" t="str">
        <f t="array" ref="J174">iferror(index('Kovats n-alkanes'!G$7:G$31,match(H174,'Kovats n-alkanes'!H$7:H$31,1)),"")</f>
        <v/>
      </c>
      <c r="K174" s="25" t="str">
        <f t="shared" si="2"/>
        <v/>
      </c>
      <c r="L174" s="50" t="str">
        <f>iferror(100*(J174+(H174-vlookup(J174,'Kovats n-alkanes'!G$7:H$31,2,TRUE))/(vlookup(K174,'Kovats n-alkanes'!G$7:H$31,2,TRUE)-vlookup(J174,'Kovats n-alkanes'!G$7:H$31,2,TRUE))),H174)</f>
        <v/>
      </c>
      <c r="M174" s="25" t="str">
        <f t="array" ref="M174">iferror(index('Kovats n-alkanes'!B$7:B$31,match(I174,'Kovats n-alkanes'!C$7:C$31,1)),"")</f>
        <v/>
      </c>
      <c r="N174" s="25" t="str">
        <f t="shared" si="5"/>
        <v/>
      </c>
      <c r="O174" s="25" t="str">
        <f>iferror(100*(M174+(I174-vlookup(M174,'Kovats n-alkanes'!B$7:C$31,2,TRUE))/(vlookup(N174,'Kovats n-alkanes'!B$7:C$31,2,TRUE)-vlookup(M174,'Kovats n-alkanes'!B$7:C$31,2,TRUE))),"")</f>
        <v/>
      </c>
      <c r="R174" s="87"/>
      <c r="S174" s="87"/>
      <c r="T174" s="90"/>
      <c r="U174" s="90"/>
      <c r="V174" s="87"/>
      <c r="W174" s="87"/>
      <c r="X174" s="87"/>
      <c r="Y174" s="87"/>
      <c r="Z174" s="87"/>
      <c r="AA174" s="87"/>
      <c r="AB174" s="87"/>
      <c r="AC174" s="87"/>
      <c r="AD174" s="87"/>
      <c r="AE174" s="87"/>
      <c r="AF174" s="87"/>
      <c r="AG174" s="87"/>
      <c r="AH174" s="87"/>
      <c r="AI174" s="90"/>
      <c r="AJ174" s="90"/>
      <c r="AK174" s="90"/>
      <c r="AL174" s="90"/>
      <c r="AM174" s="90"/>
      <c r="AN174" s="90"/>
      <c r="AO174" s="90"/>
      <c r="AP174" s="90"/>
      <c r="AQ174" s="90"/>
      <c r="AR174" s="90"/>
      <c r="AS174" s="90"/>
    </row>
    <row r="175">
      <c r="D175" s="1"/>
      <c r="F175" s="97"/>
      <c r="H175" s="98"/>
      <c r="I175" s="61"/>
      <c r="J175" s="25" t="str">
        <f t="array" ref="J175">iferror(index('Kovats n-alkanes'!G$7:G$31,match(H175,'Kovats n-alkanes'!H$7:H$31,1)),"")</f>
        <v/>
      </c>
      <c r="K175" s="25" t="str">
        <f t="shared" si="2"/>
        <v/>
      </c>
      <c r="L175" s="50" t="str">
        <f>iferror(100*(J175+(H175-vlookup(J175,'Kovats n-alkanes'!G$7:H$31,2,TRUE))/(vlookup(K175,'Kovats n-alkanes'!G$7:H$31,2,TRUE)-vlookup(J175,'Kovats n-alkanes'!G$7:H$31,2,TRUE))),H175)</f>
        <v/>
      </c>
      <c r="M175" s="25" t="str">
        <f t="array" ref="M175">iferror(index('Kovats n-alkanes'!B$7:B$31,match(I175,'Kovats n-alkanes'!C$7:C$31,1)),"")</f>
        <v/>
      </c>
      <c r="N175" s="25" t="str">
        <f t="shared" si="5"/>
        <v/>
      </c>
      <c r="O175" s="25" t="str">
        <f>iferror(100*(M175+(I175-vlookup(M175,'Kovats n-alkanes'!B$7:C$31,2,TRUE))/(vlookup(N175,'Kovats n-alkanes'!B$7:C$31,2,TRUE)-vlookup(M175,'Kovats n-alkanes'!B$7:C$31,2,TRUE))),"")</f>
        <v/>
      </c>
      <c r="R175" s="87"/>
      <c r="S175" s="87"/>
      <c r="T175" s="90"/>
      <c r="U175" s="90"/>
      <c r="V175" s="87"/>
      <c r="W175" s="87"/>
      <c r="X175" s="87"/>
      <c r="Y175" s="87"/>
      <c r="Z175" s="87"/>
      <c r="AA175" s="87"/>
      <c r="AB175" s="87"/>
      <c r="AC175" s="87"/>
      <c r="AD175" s="87"/>
      <c r="AE175" s="87"/>
      <c r="AF175" s="87"/>
      <c r="AG175" s="87"/>
      <c r="AH175" s="87"/>
      <c r="AI175" s="90"/>
      <c r="AJ175" s="90"/>
      <c r="AK175" s="90"/>
      <c r="AL175" s="90"/>
      <c r="AM175" s="90"/>
      <c r="AN175" s="90"/>
      <c r="AO175" s="90"/>
      <c r="AP175" s="90"/>
      <c r="AQ175" s="90"/>
      <c r="AR175" s="90"/>
      <c r="AS175" s="90"/>
    </row>
    <row r="176">
      <c r="D176" s="1"/>
      <c r="F176" s="97"/>
      <c r="H176" s="98"/>
      <c r="I176" s="61"/>
      <c r="J176" s="25" t="str">
        <f t="array" ref="J176">iferror(index('Kovats n-alkanes'!G$7:G$31,match(H176,'Kovats n-alkanes'!H$7:H$31,1)),"")</f>
        <v/>
      </c>
      <c r="K176" s="25" t="str">
        <f t="shared" si="2"/>
        <v/>
      </c>
      <c r="L176" s="50" t="str">
        <f>iferror(100*(J176+(H176-vlookup(J176,'Kovats n-alkanes'!G$7:H$31,2,TRUE))/(vlookup(K176,'Kovats n-alkanes'!G$7:H$31,2,TRUE)-vlookup(J176,'Kovats n-alkanes'!G$7:H$31,2,TRUE))),H176)</f>
        <v/>
      </c>
      <c r="M176" s="25" t="str">
        <f t="array" ref="M176">iferror(index('Kovats n-alkanes'!B$7:B$31,match(I176,'Kovats n-alkanes'!C$7:C$31,1)),"")</f>
        <v/>
      </c>
      <c r="N176" s="25" t="str">
        <f t="shared" si="5"/>
        <v/>
      </c>
      <c r="O176" s="25" t="str">
        <f>iferror(100*(M176+(I176-vlookup(M176,'Kovats n-alkanes'!B$7:C$31,2,TRUE))/(vlookup(N176,'Kovats n-alkanes'!B$7:C$31,2,TRUE)-vlookup(M176,'Kovats n-alkanes'!B$7:C$31,2,TRUE))),"")</f>
        <v/>
      </c>
      <c r="R176" s="87"/>
      <c r="S176" s="87"/>
      <c r="T176" s="90"/>
      <c r="U176" s="90"/>
      <c r="V176" s="87"/>
      <c r="W176" s="87"/>
      <c r="X176" s="87"/>
      <c r="Y176" s="87"/>
      <c r="Z176" s="87"/>
      <c r="AA176" s="87"/>
      <c r="AB176" s="87"/>
      <c r="AC176" s="87"/>
      <c r="AD176" s="87"/>
      <c r="AE176" s="87"/>
      <c r="AF176" s="87"/>
      <c r="AG176" s="87"/>
      <c r="AH176" s="87"/>
      <c r="AI176" s="90"/>
      <c r="AJ176" s="90"/>
      <c r="AK176" s="90"/>
      <c r="AL176" s="90"/>
      <c r="AM176" s="90"/>
      <c r="AN176" s="90"/>
      <c r="AO176" s="90"/>
      <c r="AP176" s="90"/>
      <c r="AQ176" s="90"/>
      <c r="AR176" s="90"/>
      <c r="AS176" s="90"/>
    </row>
    <row r="177">
      <c r="D177" s="1"/>
      <c r="F177" s="97"/>
      <c r="H177" s="98"/>
      <c r="I177" s="61"/>
      <c r="J177" s="25" t="str">
        <f t="array" ref="J177">iferror(index('Kovats n-alkanes'!G$7:G$31,match(H177,'Kovats n-alkanes'!H$7:H$31,1)),"")</f>
        <v/>
      </c>
      <c r="K177" s="25" t="str">
        <f t="shared" si="2"/>
        <v/>
      </c>
      <c r="L177" s="50" t="str">
        <f>iferror(100*(J177+(H177-vlookup(J177,'Kovats n-alkanes'!G$7:H$31,2,TRUE))/(vlookup(K177,'Kovats n-alkanes'!G$7:H$31,2,TRUE)-vlookup(J177,'Kovats n-alkanes'!G$7:H$31,2,TRUE))),H177)</f>
        <v/>
      </c>
      <c r="M177" s="25" t="str">
        <f t="array" ref="M177">iferror(index('Kovats n-alkanes'!B$7:B$31,match(I177,'Kovats n-alkanes'!C$7:C$31,1)),"")</f>
        <v/>
      </c>
      <c r="N177" s="25" t="str">
        <f t="shared" si="5"/>
        <v/>
      </c>
      <c r="O177" s="25" t="str">
        <f>iferror(100*(M177+(I177-vlookup(M177,'Kovats n-alkanes'!B$7:C$31,2,TRUE))/(vlookup(N177,'Kovats n-alkanes'!B$7:C$31,2,TRUE)-vlookup(M177,'Kovats n-alkanes'!B$7:C$31,2,TRUE))),"")</f>
        <v/>
      </c>
      <c r="R177" s="87"/>
      <c r="S177" s="87"/>
      <c r="T177" s="90"/>
      <c r="U177" s="90"/>
      <c r="V177" s="87"/>
      <c r="W177" s="87"/>
      <c r="X177" s="87"/>
      <c r="Y177" s="87"/>
      <c r="Z177" s="87"/>
      <c r="AA177" s="87"/>
      <c r="AB177" s="87"/>
      <c r="AC177" s="87"/>
      <c r="AD177" s="87"/>
      <c r="AE177" s="87"/>
      <c r="AF177" s="87"/>
      <c r="AG177" s="87"/>
      <c r="AH177" s="87"/>
      <c r="AI177" s="90"/>
      <c r="AJ177" s="90"/>
      <c r="AK177" s="90"/>
      <c r="AL177" s="90"/>
      <c r="AM177" s="90"/>
      <c r="AN177" s="90"/>
      <c r="AO177" s="90"/>
      <c r="AP177" s="90"/>
      <c r="AQ177" s="90"/>
      <c r="AR177" s="90"/>
      <c r="AS177" s="90"/>
    </row>
    <row r="178">
      <c r="D178" s="1"/>
      <c r="F178" s="97"/>
      <c r="H178" s="98"/>
      <c r="I178" s="61"/>
      <c r="J178" s="25" t="str">
        <f t="array" ref="J178">iferror(index('Kovats n-alkanes'!G$7:G$31,match(H178,'Kovats n-alkanes'!H$7:H$31,1)),"")</f>
        <v/>
      </c>
      <c r="K178" s="25" t="str">
        <f t="shared" si="2"/>
        <v/>
      </c>
      <c r="L178" s="50" t="str">
        <f>iferror(100*(J178+(H178-vlookup(J178,'Kovats n-alkanes'!G$7:H$31,2,TRUE))/(vlookup(K178,'Kovats n-alkanes'!G$7:H$31,2,TRUE)-vlookup(J178,'Kovats n-alkanes'!G$7:H$31,2,TRUE))),H178)</f>
        <v/>
      </c>
      <c r="M178" s="25" t="str">
        <f t="array" ref="M178">iferror(index('Kovats n-alkanes'!B$7:B$31,match(I178,'Kovats n-alkanes'!C$7:C$31,1)),"")</f>
        <v/>
      </c>
      <c r="N178" s="25" t="str">
        <f t="shared" si="5"/>
        <v/>
      </c>
      <c r="O178" s="25" t="str">
        <f>iferror(100*(M178+(I178-vlookup(M178,'Kovats n-alkanes'!B$7:C$31,2,TRUE))/(vlookup(N178,'Kovats n-alkanes'!B$7:C$31,2,TRUE)-vlookup(M178,'Kovats n-alkanes'!B$7:C$31,2,TRUE))),"")</f>
        <v/>
      </c>
      <c r="R178" s="87"/>
      <c r="S178" s="87"/>
      <c r="T178" s="90"/>
      <c r="U178" s="90"/>
      <c r="V178" s="87"/>
      <c r="W178" s="87"/>
      <c r="X178" s="87"/>
      <c r="Y178" s="87"/>
      <c r="Z178" s="87"/>
      <c r="AA178" s="87"/>
      <c r="AB178" s="87"/>
      <c r="AC178" s="87"/>
      <c r="AD178" s="87"/>
      <c r="AE178" s="87"/>
      <c r="AF178" s="87"/>
      <c r="AG178" s="87"/>
      <c r="AH178" s="87"/>
      <c r="AI178" s="90"/>
      <c r="AJ178" s="90"/>
      <c r="AK178" s="90"/>
      <c r="AL178" s="90"/>
      <c r="AM178" s="90"/>
      <c r="AN178" s="90"/>
      <c r="AO178" s="90"/>
      <c r="AP178" s="90"/>
      <c r="AQ178" s="90"/>
      <c r="AR178" s="90"/>
      <c r="AS178" s="90"/>
    </row>
    <row r="179">
      <c r="D179" s="1"/>
      <c r="F179" s="97"/>
      <c r="H179" s="98"/>
      <c r="I179" s="61"/>
      <c r="J179" s="25" t="str">
        <f t="array" ref="J179">iferror(index('Kovats n-alkanes'!G$7:G$31,match(H179,'Kovats n-alkanes'!H$7:H$31,1)),"")</f>
        <v/>
      </c>
      <c r="K179" s="25" t="str">
        <f t="shared" si="2"/>
        <v/>
      </c>
      <c r="L179" s="50" t="str">
        <f>iferror(100*(J179+(H179-vlookup(J179,'Kovats n-alkanes'!G$7:H$31,2,TRUE))/(vlookup(K179,'Kovats n-alkanes'!G$7:H$31,2,TRUE)-vlookup(J179,'Kovats n-alkanes'!G$7:H$31,2,TRUE))),H179)</f>
        <v/>
      </c>
      <c r="M179" s="25" t="str">
        <f t="array" ref="M179">iferror(index('Kovats n-alkanes'!B$7:B$31,match(I179,'Kovats n-alkanes'!C$7:C$31,1)),"")</f>
        <v/>
      </c>
      <c r="N179" s="25" t="str">
        <f t="shared" si="5"/>
        <v/>
      </c>
      <c r="O179" s="25" t="str">
        <f>iferror(100*(M179+(I179-vlookup(M179,'Kovats n-alkanes'!B$7:C$31,2,TRUE))/(vlookup(N179,'Kovats n-alkanes'!B$7:C$31,2,TRUE)-vlookup(M179,'Kovats n-alkanes'!B$7:C$31,2,TRUE))),"")</f>
        <v/>
      </c>
      <c r="R179" s="87"/>
      <c r="S179" s="87"/>
      <c r="T179" s="90"/>
      <c r="U179" s="90"/>
      <c r="V179" s="87"/>
      <c r="W179" s="87"/>
      <c r="X179" s="87"/>
      <c r="Y179" s="87"/>
      <c r="Z179" s="87"/>
      <c r="AA179" s="87"/>
      <c r="AB179" s="87"/>
      <c r="AC179" s="87"/>
      <c r="AD179" s="87"/>
      <c r="AE179" s="87"/>
      <c r="AF179" s="87"/>
      <c r="AG179" s="87"/>
      <c r="AH179" s="87"/>
      <c r="AI179" s="90"/>
      <c r="AJ179" s="90"/>
      <c r="AK179" s="90"/>
      <c r="AL179" s="90"/>
      <c r="AM179" s="90"/>
      <c r="AN179" s="90"/>
      <c r="AO179" s="90"/>
      <c r="AP179" s="90"/>
      <c r="AQ179" s="90"/>
      <c r="AR179" s="90"/>
      <c r="AS179" s="90"/>
    </row>
    <row r="180">
      <c r="D180" s="1"/>
      <c r="F180" s="97"/>
      <c r="H180" s="98"/>
      <c r="I180" s="61"/>
      <c r="J180" s="25" t="str">
        <f t="array" ref="J180">iferror(index('Kovats n-alkanes'!G$7:G$31,match(H180,'Kovats n-alkanes'!H$7:H$31,1)),"")</f>
        <v/>
      </c>
      <c r="K180" s="25" t="str">
        <f t="shared" si="2"/>
        <v/>
      </c>
      <c r="L180" s="50" t="str">
        <f>iferror(100*(J180+(H180-vlookup(J180,'Kovats n-alkanes'!G$7:H$31,2,TRUE))/(vlookup(K180,'Kovats n-alkanes'!G$7:H$31,2,TRUE)-vlookup(J180,'Kovats n-alkanes'!G$7:H$31,2,TRUE))),H180)</f>
        <v/>
      </c>
      <c r="M180" s="25" t="str">
        <f t="array" ref="M180">iferror(index('Kovats n-alkanes'!B$7:B$31,match(I180,'Kovats n-alkanes'!C$7:C$31,1)),"")</f>
        <v/>
      </c>
      <c r="N180" s="25" t="str">
        <f t="shared" si="5"/>
        <v/>
      </c>
      <c r="O180" s="25" t="str">
        <f>iferror(100*(M180+(I180-vlookup(M180,'Kovats n-alkanes'!B$7:C$31,2,TRUE))/(vlookup(N180,'Kovats n-alkanes'!B$7:C$31,2,TRUE)-vlookup(M180,'Kovats n-alkanes'!B$7:C$31,2,TRUE))),"")</f>
        <v/>
      </c>
      <c r="R180" s="87"/>
      <c r="S180" s="87"/>
      <c r="T180" s="90"/>
      <c r="U180" s="90"/>
      <c r="V180" s="87"/>
      <c r="W180" s="87"/>
      <c r="X180" s="87"/>
      <c r="Y180" s="87"/>
      <c r="Z180" s="87"/>
      <c r="AA180" s="87"/>
      <c r="AB180" s="87"/>
      <c r="AC180" s="87"/>
      <c r="AD180" s="87"/>
      <c r="AE180" s="87"/>
      <c r="AF180" s="87"/>
      <c r="AG180" s="87"/>
      <c r="AH180" s="87"/>
      <c r="AI180" s="90"/>
      <c r="AJ180" s="90"/>
      <c r="AK180" s="90"/>
      <c r="AL180" s="90"/>
      <c r="AM180" s="90"/>
      <c r="AN180" s="90"/>
      <c r="AO180" s="90"/>
      <c r="AP180" s="90"/>
      <c r="AQ180" s="90"/>
      <c r="AR180" s="90"/>
      <c r="AS180" s="90"/>
    </row>
    <row r="181">
      <c r="D181" s="1"/>
      <c r="F181" s="97"/>
      <c r="H181" s="98"/>
      <c r="I181" s="61"/>
      <c r="J181" s="25" t="str">
        <f t="array" ref="J181">iferror(index('Kovats n-alkanes'!G$7:G$31,match(H181,'Kovats n-alkanes'!H$7:H$31,1)),"")</f>
        <v/>
      </c>
      <c r="K181" s="25" t="str">
        <f t="shared" si="2"/>
        <v/>
      </c>
      <c r="L181" s="50" t="str">
        <f>iferror(100*(J181+(H181-vlookup(J181,'Kovats n-alkanes'!G$7:H$31,2,TRUE))/(vlookup(K181,'Kovats n-alkanes'!G$7:H$31,2,TRUE)-vlookup(J181,'Kovats n-alkanes'!G$7:H$31,2,TRUE))),H181)</f>
        <v/>
      </c>
      <c r="M181" s="25" t="str">
        <f t="array" ref="M181">iferror(index('Kovats n-alkanes'!B$7:B$31,match(I181,'Kovats n-alkanes'!C$7:C$31,1)),"")</f>
        <v/>
      </c>
      <c r="N181" s="25" t="str">
        <f t="shared" si="5"/>
        <v/>
      </c>
      <c r="O181" s="25" t="str">
        <f>iferror(100*(M181+(I181-vlookup(M181,'Kovats n-alkanes'!B$7:C$31,2,TRUE))/(vlookup(N181,'Kovats n-alkanes'!B$7:C$31,2,TRUE)-vlookup(M181,'Kovats n-alkanes'!B$7:C$31,2,TRUE))),"")</f>
        <v/>
      </c>
      <c r="R181" s="87"/>
      <c r="S181" s="87"/>
      <c r="T181" s="90"/>
      <c r="U181" s="90"/>
      <c r="V181" s="87"/>
      <c r="W181" s="87"/>
      <c r="X181" s="87"/>
      <c r="Y181" s="87"/>
      <c r="Z181" s="87"/>
      <c r="AA181" s="87"/>
      <c r="AB181" s="87"/>
      <c r="AC181" s="87"/>
      <c r="AD181" s="87"/>
      <c r="AE181" s="87"/>
      <c r="AF181" s="87"/>
      <c r="AG181" s="87"/>
      <c r="AH181" s="87"/>
      <c r="AI181" s="90"/>
      <c r="AJ181" s="90"/>
      <c r="AK181" s="90"/>
      <c r="AL181" s="90"/>
      <c r="AM181" s="90"/>
      <c r="AN181" s="90"/>
      <c r="AO181" s="90"/>
      <c r="AP181" s="90"/>
      <c r="AQ181" s="90"/>
      <c r="AR181" s="90"/>
      <c r="AS181" s="90"/>
    </row>
    <row r="182">
      <c r="D182" s="1"/>
      <c r="F182" s="97"/>
      <c r="H182" s="98"/>
      <c r="I182" s="61"/>
      <c r="J182" s="25" t="str">
        <f t="array" ref="J182">iferror(index('Kovats n-alkanes'!G$7:G$31,match(H182,'Kovats n-alkanes'!H$7:H$31,1)),"")</f>
        <v/>
      </c>
      <c r="K182" s="25" t="str">
        <f t="shared" si="2"/>
        <v/>
      </c>
      <c r="L182" s="50" t="str">
        <f>iferror(100*(J182+(H182-vlookup(J182,'Kovats n-alkanes'!G$7:H$31,2,TRUE))/(vlookup(K182,'Kovats n-alkanes'!G$7:H$31,2,TRUE)-vlookup(J182,'Kovats n-alkanes'!G$7:H$31,2,TRUE))),H182)</f>
        <v/>
      </c>
      <c r="M182" s="25" t="str">
        <f t="array" ref="M182">iferror(index('Kovats n-alkanes'!B$7:B$31,match(I182,'Kovats n-alkanes'!C$7:C$31,1)),"")</f>
        <v/>
      </c>
      <c r="N182" s="25" t="str">
        <f t="shared" si="5"/>
        <v/>
      </c>
      <c r="O182" s="25" t="str">
        <f>iferror(100*(M182+(I182-vlookup(M182,'Kovats n-alkanes'!B$7:C$31,2,TRUE))/(vlookup(N182,'Kovats n-alkanes'!B$7:C$31,2,TRUE)-vlookup(M182,'Kovats n-alkanes'!B$7:C$31,2,TRUE))),"")</f>
        <v/>
      </c>
      <c r="R182" s="87"/>
      <c r="S182" s="87"/>
      <c r="T182" s="90"/>
      <c r="U182" s="90"/>
      <c r="V182" s="87"/>
      <c r="W182" s="87"/>
      <c r="X182" s="87"/>
      <c r="Y182" s="87"/>
      <c r="Z182" s="87"/>
      <c r="AA182" s="87"/>
      <c r="AB182" s="87"/>
      <c r="AC182" s="87"/>
      <c r="AD182" s="87"/>
      <c r="AE182" s="87"/>
      <c r="AF182" s="87"/>
      <c r="AG182" s="87"/>
      <c r="AH182" s="87"/>
      <c r="AI182" s="90"/>
      <c r="AJ182" s="90"/>
      <c r="AK182" s="90"/>
      <c r="AL182" s="90"/>
      <c r="AM182" s="90"/>
      <c r="AN182" s="90"/>
      <c r="AO182" s="90"/>
      <c r="AP182" s="90"/>
      <c r="AQ182" s="90"/>
      <c r="AR182" s="90"/>
      <c r="AS182" s="90"/>
    </row>
    <row r="183">
      <c r="D183" s="1"/>
      <c r="F183" s="97"/>
      <c r="H183" s="98"/>
      <c r="I183" s="61"/>
      <c r="J183" s="25" t="str">
        <f t="array" ref="J183">iferror(index('Kovats n-alkanes'!G$7:G$31,match(H183,'Kovats n-alkanes'!H$7:H$31,1)),"")</f>
        <v/>
      </c>
      <c r="K183" s="25" t="str">
        <f t="shared" si="2"/>
        <v/>
      </c>
      <c r="L183" s="50" t="str">
        <f>iferror(100*(J183+(H183-vlookup(J183,'Kovats n-alkanes'!G$7:H$31,2,TRUE))/(vlookup(K183,'Kovats n-alkanes'!G$7:H$31,2,TRUE)-vlookup(J183,'Kovats n-alkanes'!G$7:H$31,2,TRUE))),H183)</f>
        <v/>
      </c>
      <c r="M183" s="25" t="str">
        <f t="array" ref="M183">iferror(index('Kovats n-alkanes'!B$7:B$31,match(I183,'Kovats n-alkanes'!C$7:C$31,1)),"")</f>
        <v/>
      </c>
      <c r="N183" s="25" t="str">
        <f t="shared" si="5"/>
        <v/>
      </c>
      <c r="O183" s="25" t="str">
        <f>iferror(100*(M183+(I183-vlookup(M183,'Kovats n-alkanes'!B$7:C$31,2,TRUE))/(vlookup(N183,'Kovats n-alkanes'!B$7:C$31,2,TRUE)-vlookup(M183,'Kovats n-alkanes'!B$7:C$31,2,TRUE))),"")</f>
        <v/>
      </c>
      <c r="R183" s="87"/>
      <c r="S183" s="87"/>
      <c r="T183" s="90"/>
      <c r="U183" s="90"/>
      <c r="V183" s="87"/>
      <c r="W183" s="87"/>
      <c r="X183" s="87"/>
      <c r="Y183" s="87"/>
      <c r="Z183" s="87"/>
      <c r="AA183" s="87"/>
      <c r="AB183" s="87"/>
      <c r="AC183" s="87"/>
      <c r="AD183" s="87"/>
      <c r="AE183" s="87"/>
      <c r="AF183" s="87"/>
      <c r="AG183" s="87"/>
      <c r="AH183" s="87"/>
      <c r="AI183" s="90"/>
      <c r="AJ183" s="90"/>
      <c r="AK183" s="90"/>
      <c r="AL183" s="90"/>
      <c r="AM183" s="90"/>
      <c r="AN183" s="90"/>
      <c r="AO183" s="90"/>
      <c r="AP183" s="90"/>
      <c r="AQ183" s="90"/>
      <c r="AR183" s="90"/>
      <c r="AS183" s="90"/>
    </row>
    <row r="184">
      <c r="D184" s="1"/>
      <c r="F184" s="97"/>
      <c r="H184" s="98"/>
      <c r="I184" s="61"/>
      <c r="J184" s="25" t="str">
        <f t="array" ref="J184">iferror(index('Kovats n-alkanes'!G$7:G$31,match(H184,'Kovats n-alkanes'!H$7:H$31,1)),"")</f>
        <v/>
      </c>
      <c r="L184" s="56"/>
      <c r="M184" s="25" t="str">
        <f t="array" ref="M184">iferror(index('Kovats n-alkanes'!B$7:B$31,match(I184,'Kovats n-alkanes'!C$7:C$31,1)),"")</f>
        <v/>
      </c>
      <c r="S184" s="87"/>
      <c r="T184" s="90"/>
      <c r="U184" s="90"/>
      <c r="V184" s="87"/>
      <c r="W184" s="87"/>
      <c r="X184" s="87"/>
      <c r="Y184" s="87"/>
      <c r="Z184" s="87"/>
      <c r="AA184" s="87"/>
    </row>
    <row r="185">
      <c r="D185" s="1"/>
      <c r="F185" s="97"/>
      <c r="H185" s="98"/>
      <c r="I185" s="61"/>
      <c r="J185" s="25" t="str">
        <f t="array" ref="J185">iferror(index('Kovats n-alkanes'!G$7:G$31,match(H185,'Kovats n-alkanes'!H$7:H$31,1)),"")</f>
        <v/>
      </c>
      <c r="L185" s="56"/>
      <c r="M185" s="25" t="str">
        <f t="array" ref="M185">iferror(index('Kovats n-alkanes'!B$7:B$31,match(I185,'Kovats n-alkanes'!C$7:C$31,1)),"")</f>
        <v/>
      </c>
      <c r="S185" s="87"/>
      <c r="T185" s="90"/>
      <c r="U185" s="90"/>
      <c r="V185" s="87"/>
      <c r="W185" s="87"/>
      <c r="X185" s="87"/>
    </row>
    <row r="186">
      <c r="D186" s="1"/>
      <c r="F186" s="97"/>
      <c r="H186" s="98"/>
      <c r="I186" s="61"/>
      <c r="J186" s="25" t="str">
        <f t="array" ref="J186">iferror(index('Kovats n-alkanes'!G$7:G$31,match(H186,'Kovats n-alkanes'!H$7:H$31,1)),"")</f>
        <v/>
      </c>
      <c r="L186" s="56"/>
      <c r="M186" s="25" t="str">
        <f t="array" ref="M186">iferror(index('Kovats n-alkanes'!B$7:B$31,match(I186,'Kovats n-alkanes'!C$7:C$31,1)),"")</f>
        <v/>
      </c>
      <c r="S186" s="87"/>
      <c r="T186" s="90"/>
      <c r="U186" s="90"/>
      <c r="V186" s="87"/>
      <c r="W186" s="87"/>
      <c r="X186" s="87"/>
    </row>
    <row r="187">
      <c r="D187" s="1"/>
      <c r="F187" s="97"/>
      <c r="H187" s="98"/>
      <c r="I187" s="61"/>
      <c r="J187" s="25" t="str">
        <f t="array" ref="J187">iferror(index('Kovats n-alkanes'!G$7:G$31,match(H187,'Kovats n-alkanes'!H$7:H$31,1)),"")</f>
        <v/>
      </c>
      <c r="L187" s="56"/>
      <c r="M187" s="25" t="str">
        <f t="array" ref="M187">iferror(index('Kovats n-alkanes'!B$7:B$31,match(I187,'Kovats n-alkanes'!C$7:C$31,1)),"")</f>
        <v/>
      </c>
      <c r="S187" s="87"/>
      <c r="T187" s="90"/>
      <c r="U187" s="90"/>
      <c r="V187" s="87"/>
      <c r="W187" s="87"/>
      <c r="X187" s="87"/>
    </row>
    <row r="188">
      <c r="D188" s="1"/>
      <c r="F188" s="97"/>
      <c r="H188" s="98"/>
      <c r="I188" s="61"/>
      <c r="J188" s="25" t="str">
        <f t="array" ref="J188">iferror(index('Kovats n-alkanes'!G$7:G$31,match(H188,'Kovats n-alkanes'!H$7:H$31,1)),"")</f>
        <v/>
      </c>
      <c r="L188" s="56"/>
      <c r="M188" s="25" t="str">
        <f t="array" ref="M188">iferror(index('Kovats n-alkanes'!B$7:B$31,match(I188,'Kovats n-alkanes'!C$7:C$31,1)),"")</f>
        <v/>
      </c>
      <c r="S188" s="87"/>
      <c r="T188" s="90"/>
      <c r="U188" s="90"/>
      <c r="V188" s="87"/>
      <c r="W188" s="87"/>
      <c r="X188" s="87"/>
    </row>
    <row r="189">
      <c r="D189" s="1"/>
      <c r="F189" s="97"/>
      <c r="H189" s="98"/>
      <c r="I189" s="61"/>
      <c r="J189" s="25" t="str">
        <f t="array" ref="J189">iferror(index('Kovats n-alkanes'!G$7:G$31,match(H189,'Kovats n-alkanes'!H$7:H$31,1)),"")</f>
        <v/>
      </c>
      <c r="L189" s="56"/>
      <c r="M189" s="25" t="str">
        <f t="array" ref="M189">iferror(index('Kovats n-alkanes'!B$7:B$31,match(I189,'Kovats n-alkanes'!C$7:C$31,1)),"")</f>
        <v/>
      </c>
    </row>
    <row r="190">
      <c r="D190" s="1"/>
      <c r="F190" s="97"/>
      <c r="H190" s="98"/>
      <c r="I190" s="61"/>
      <c r="J190" s="25" t="str">
        <f t="array" ref="J190">iferror(index('Kovats n-alkanes'!G$7:G$31,match(H190,'Kovats n-alkanes'!H$7:H$31,1)),"")</f>
        <v/>
      </c>
      <c r="L190" s="56"/>
      <c r="M190" s="25" t="str">
        <f t="array" ref="M190">iferror(index('Kovats n-alkanes'!B$7:B$31,match(I190,'Kovats n-alkanes'!C$7:C$31,1)),"")</f>
        <v/>
      </c>
    </row>
    <row r="191">
      <c r="D191" s="1"/>
      <c r="F191" s="97"/>
      <c r="H191" s="98"/>
      <c r="I191" s="61"/>
      <c r="J191" s="25" t="str">
        <f t="array" ref="J191">iferror(index('Kovats n-alkanes'!G$7:G$31,match(H191,'Kovats n-alkanes'!H$7:H$31,1)),"")</f>
        <v/>
      </c>
      <c r="L191" s="56"/>
      <c r="M191" s="25" t="str">
        <f t="array" ref="M191">iferror(index('Kovats n-alkanes'!B$7:B$31,match(I191,'Kovats n-alkanes'!C$7:C$31,1)),"")</f>
        <v/>
      </c>
    </row>
    <row r="192">
      <c r="D192" s="1"/>
      <c r="F192" s="97"/>
      <c r="H192" s="98"/>
      <c r="I192" s="61"/>
      <c r="J192" s="25" t="str">
        <f t="array" ref="J192">iferror(index('Kovats n-alkanes'!G$7:G$31,match(H192,'Kovats n-alkanes'!H$7:H$31,1)),"")</f>
        <v/>
      </c>
      <c r="L192" s="56"/>
      <c r="M192" s="25" t="str">
        <f t="array" ref="M192">iferror(index('Kovats n-alkanes'!B$7:B$31,match(I192,'Kovats n-alkanes'!C$7:C$31,1)),"")</f>
        <v/>
      </c>
    </row>
    <row r="193">
      <c r="D193" s="1"/>
      <c r="F193" s="97"/>
      <c r="H193" s="98"/>
      <c r="J193" s="25" t="str">
        <f t="array" ref="J193">iferror(index('Kovats n-alkanes'!G$7:G$31,match(H193,'Kovats n-alkanes'!H$7:H$31,1)),"")</f>
        <v/>
      </c>
      <c r="L193" s="56"/>
      <c r="M193" s="25" t="str">
        <f t="array" ref="M193">iferror(index('Kovats n-alkanes'!B$7:B$31,match(I193,'Kovats n-alkanes'!C$7:C$31,1)),"")</f>
        <v/>
      </c>
    </row>
    <row r="194">
      <c r="D194" s="1"/>
      <c r="F194" s="97"/>
      <c r="H194" s="98"/>
      <c r="J194" s="25" t="str">
        <f t="array" ref="J194">iferror(index('Kovats n-alkanes'!G$7:G$31,match(H194,'Kovats n-alkanes'!H$7:H$31,1)),"")</f>
        <v/>
      </c>
      <c r="L194" s="56"/>
      <c r="M194" s="25" t="str">
        <f t="array" ref="M194">iferror(index('Kovats n-alkanes'!B$7:B$31,match(I194,'Kovats n-alkanes'!C$7:C$31,1)),"")</f>
        <v/>
      </c>
    </row>
    <row r="195">
      <c r="D195" s="1"/>
      <c r="F195" s="97"/>
      <c r="H195" s="98"/>
      <c r="J195" s="25" t="str">
        <f t="array" ref="J195">iferror(index('Kovats n-alkanes'!G$7:G$31,match(H195,'Kovats n-alkanes'!H$7:H$31,1)),"")</f>
        <v/>
      </c>
      <c r="L195" s="56"/>
    </row>
    <row r="196">
      <c r="D196" s="1"/>
      <c r="F196" s="97"/>
      <c r="H196" s="98"/>
      <c r="L196" s="56"/>
    </row>
    <row r="197">
      <c r="D197" s="1"/>
      <c r="F197" s="97"/>
      <c r="H197" s="98"/>
      <c r="L197" s="56"/>
    </row>
    <row r="198">
      <c r="D198" s="1"/>
      <c r="F198" s="97"/>
      <c r="H198" s="98"/>
      <c r="L198" s="56"/>
    </row>
    <row r="199">
      <c r="D199" s="1"/>
      <c r="F199" s="97"/>
      <c r="H199" s="98"/>
      <c r="L199" s="56"/>
    </row>
    <row r="200">
      <c r="D200" s="1"/>
      <c r="F200" s="97"/>
      <c r="H200" s="98"/>
      <c r="L200" s="56"/>
    </row>
    <row r="201">
      <c r="D201" s="1"/>
      <c r="F201" s="97"/>
      <c r="H201" s="98"/>
      <c r="L201" s="56"/>
    </row>
    <row r="202">
      <c r="D202" s="1"/>
      <c r="F202" s="97"/>
      <c r="H202" s="98"/>
      <c r="L202" s="56"/>
    </row>
    <row r="203">
      <c r="D203" s="1"/>
      <c r="F203" s="97"/>
      <c r="H203" s="98"/>
      <c r="L203" s="56"/>
    </row>
    <row r="204">
      <c r="D204" s="1"/>
      <c r="F204" s="97"/>
      <c r="H204" s="98"/>
      <c r="L204" s="56"/>
    </row>
    <row r="205">
      <c r="D205" s="1"/>
      <c r="F205" s="97"/>
      <c r="H205" s="98"/>
      <c r="L205" s="56"/>
    </row>
    <row r="206">
      <c r="D206" s="1"/>
      <c r="F206" s="97"/>
      <c r="H206" s="98"/>
      <c r="L206" s="56"/>
    </row>
    <row r="207">
      <c r="D207" s="1"/>
      <c r="F207" s="97"/>
      <c r="H207" s="98"/>
      <c r="L207" s="56"/>
    </row>
    <row r="208">
      <c r="D208" s="1"/>
      <c r="F208" s="97"/>
      <c r="H208" s="98"/>
      <c r="L208" s="56"/>
    </row>
    <row r="209">
      <c r="D209" s="1"/>
      <c r="F209" s="97"/>
      <c r="H209" s="98"/>
      <c r="L209" s="56"/>
    </row>
    <row r="210">
      <c r="D210" s="1"/>
      <c r="F210" s="97"/>
      <c r="H210" s="98"/>
      <c r="L210" s="56"/>
    </row>
    <row r="211">
      <c r="D211" s="1"/>
      <c r="F211" s="97"/>
      <c r="H211" s="98"/>
      <c r="L211" s="56"/>
    </row>
    <row r="212">
      <c r="D212" s="1"/>
      <c r="F212" s="97"/>
      <c r="H212" s="98"/>
      <c r="L212" s="56"/>
    </row>
    <row r="213">
      <c r="D213" s="1"/>
      <c r="F213" s="97"/>
      <c r="H213" s="98"/>
      <c r="L213" s="56"/>
    </row>
    <row r="214">
      <c r="D214" s="1"/>
      <c r="F214" s="97"/>
      <c r="H214" s="98"/>
      <c r="L214" s="56"/>
    </row>
    <row r="215">
      <c r="D215" s="1"/>
      <c r="F215" s="97"/>
      <c r="H215" s="98"/>
      <c r="L215" s="56"/>
    </row>
    <row r="216">
      <c r="D216" s="1"/>
      <c r="F216" s="97"/>
      <c r="H216" s="98"/>
      <c r="L216" s="56"/>
    </row>
    <row r="217">
      <c r="D217" s="1"/>
      <c r="F217" s="97"/>
      <c r="H217" s="98"/>
      <c r="L217" s="56"/>
    </row>
    <row r="218">
      <c r="D218" s="1"/>
      <c r="F218" s="97"/>
      <c r="H218" s="98"/>
      <c r="L218" s="56"/>
    </row>
    <row r="219">
      <c r="D219" s="1"/>
      <c r="F219" s="97"/>
      <c r="H219" s="98"/>
      <c r="L219" s="56"/>
    </row>
    <row r="220">
      <c r="D220" s="1"/>
      <c r="F220" s="97"/>
      <c r="H220" s="98"/>
      <c r="L220" s="56"/>
    </row>
    <row r="221">
      <c r="D221" s="1"/>
      <c r="F221" s="97"/>
      <c r="H221" s="98"/>
      <c r="L221" s="56"/>
    </row>
    <row r="222">
      <c r="D222" s="1"/>
      <c r="F222" s="97"/>
      <c r="H222" s="98"/>
      <c r="L222" s="56"/>
    </row>
    <row r="223">
      <c r="D223" s="1"/>
      <c r="F223" s="97"/>
      <c r="H223" s="98"/>
      <c r="L223" s="56"/>
    </row>
    <row r="224">
      <c r="D224" s="1"/>
      <c r="F224" s="97"/>
      <c r="H224" s="98"/>
      <c r="L224" s="56"/>
    </row>
    <row r="225">
      <c r="D225" s="1"/>
      <c r="F225" s="97"/>
      <c r="H225" s="98"/>
      <c r="L225" s="56"/>
    </row>
    <row r="226">
      <c r="D226" s="1"/>
      <c r="F226" s="97"/>
      <c r="H226" s="98"/>
      <c r="L226" s="56"/>
    </row>
    <row r="227">
      <c r="D227" s="1"/>
      <c r="F227" s="97"/>
      <c r="H227" s="98"/>
      <c r="L227" s="56"/>
    </row>
    <row r="228">
      <c r="D228" s="1"/>
      <c r="F228" s="97"/>
      <c r="H228" s="98"/>
      <c r="L228" s="56"/>
    </row>
    <row r="229">
      <c r="D229" s="1"/>
      <c r="F229" s="97"/>
      <c r="H229" s="98"/>
      <c r="L229" s="56"/>
    </row>
    <row r="230">
      <c r="D230" s="1"/>
      <c r="F230" s="97"/>
      <c r="H230" s="98"/>
      <c r="L230" s="56"/>
    </row>
    <row r="231">
      <c r="D231" s="1"/>
      <c r="F231" s="97"/>
      <c r="H231" s="98"/>
      <c r="L231" s="56"/>
    </row>
    <row r="232">
      <c r="D232" s="1"/>
      <c r="F232" s="97"/>
      <c r="H232" s="98"/>
      <c r="L232" s="56"/>
    </row>
    <row r="233">
      <c r="D233" s="1"/>
      <c r="F233" s="97"/>
      <c r="H233" s="98"/>
      <c r="L233" s="56"/>
    </row>
    <row r="234">
      <c r="D234" s="1"/>
      <c r="F234" s="97"/>
      <c r="H234" s="98"/>
      <c r="L234" s="56"/>
    </row>
    <row r="235">
      <c r="D235" s="1"/>
      <c r="F235" s="97"/>
      <c r="H235" s="98"/>
      <c r="L235" s="56"/>
    </row>
    <row r="236">
      <c r="D236" s="1"/>
      <c r="F236" s="97"/>
      <c r="H236" s="98"/>
      <c r="L236" s="56"/>
    </row>
    <row r="237">
      <c r="D237" s="1"/>
      <c r="F237" s="97"/>
      <c r="H237" s="98"/>
      <c r="L237" s="56"/>
    </row>
    <row r="238">
      <c r="D238" s="1"/>
      <c r="F238" s="97"/>
      <c r="H238" s="98"/>
      <c r="L238" s="56"/>
    </row>
    <row r="239">
      <c r="D239" s="1"/>
      <c r="F239" s="97"/>
      <c r="H239" s="98"/>
      <c r="L239" s="56"/>
    </row>
    <row r="240">
      <c r="D240" s="1"/>
      <c r="F240" s="97"/>
      <c r="H240" s="98"/>
      <c r="L240" s="56"/>
    </row>
    <row r="241">
      <c r="D241" s="1"/>
      <c r="F241" s="97"/>
      <c r="H241" s="98"/>
      <c r="L241" s="56"/>
    </row>
    <row r="242">
      <c r="D242" s="1"/>
      <c r="F242" s="97"/>
      <c r="H242" s="98"/>
      <c r="L242" s="56"/>
    </row>
    <row r="243">
      <c r="D243" s="1"/>
      <c r="F243" s="97"/>
      <c r="H243" s="98"/>
      <c r="L243" s="56"/>
    </row>
    <row r="244">
      <c r="D244" s="1"/>
      <c r="F244" s="97"/>
      <c r="H244" s="98"/>
      <c r="L244" s="56"/>
    </row>
    <row r="245">
      <c r="D245" s="1"/>
      <c r="F245" s="97"/>
      <c r="H245" s="98"/>
      <c r="L245" s="56"/>
    </row>
    <row r="246">
      <c r="D246" s="1"/>
      <c r="F246" s="97"/>
      <c r="H246" s="98"/>
      <c r="L246" s="56"/>
    </row>
    <row r="247">
      <c r="D247" s="1"/>
      <c r="F247" s="97"/>
      <c r="H247" s="98"/>
      <c r="L247" s="56"/>
    </row>
    <row r="248">
      <c r="D248" s="1"/>
      <c r="F248" s="97"/>
      <c r="H248" s="98"/>
      <c r="L248" s="56"/>
    </row>
    <row r="249">
      <c r="D249" s="1"/>
      <c r="F249" s="97"/>
      <c r="H249" s="98"/>
      <c r="L249" s="56"/>
    </row>
    <row r="250">
      <c r="D250" s="1"/>
      <c r="F250" s="97"/>
      <c r="H250" s="98"/>
      <c r="L250" s="56"/>
    </row>
    <row r="251">
      <c r="D251" s="1"/>
      <c r="F251" s="97"/>
      <c r="H251" s="98"/>
      <c r="L251" s="56"/>
    </row>
    <row r="252">
      <c r="D252" s="1"/>
      <c r="F252" s="97"/>
      <c r="H252" s="98"/>
      <c r="L252" s="56"/>
    </row>
    <row r="253">
      <c r="D253" s="1"/>
      <c r="F253" s="97"/>
      <c r="H253" s="98"/>
      <c r="L253" s="56"/>
    </row>
    <row r="254">
      <c r="D254" s="1"/>
      <c r="F254" s="97"/>
      <c r="H254" s="98"/>
      <c r="L254" s="56"/>
    </row>
    <row r="255">
      <c r="D255" s="1"/>
      <c r="F255" s="97"/>
      <c r="H255" s="98"/>
      <c r="L255" s="56"/>
    </row>
    <row r="256">
      <c r="D256" s="1"/>
      <c r="F256" s="97"/>
      <c r="H256" s="98"/>
      <c r="L256" s="56"/>
    </row>
    <row r="257">
      <c r="D257" s="1"/>
      <c r="F257" s="97"/>
      <c r="H257" s="98"/>
      <c r="L257" s="56"/>
    </row>
    <row r="258">
      <c r="D258" s="1"/>
      <c r="F258" s="97"/>
      <c r="H258" s="98"/>
      <c r="L258" s="56"/>
    </row>
    <row r="259">
      <c r="D259" s="1"/>
      <c r="F259" s="97"/>
      <c r="H259" s="98"/>
      <c r="L259" s="56"/>
    </row>
    <row r="260">
      <c r="D260" s="1"/>
      <c r="F260" s="97"/>
      <c r="H260" s="98"/>
      <c r="L260" s="56"/>
    </row>
    <row r="261">
      <c r="D261" s="1"/>
      <c r="F261" s="97"/>
      <c r="H261" s="98"/>
      <c r="L261" s="56"/>
    </row>
    <row r="262">
      <c r="D262" s="1"/>
      <c r="F262" s="97"/>
      <c r="H262" s="98"/>
      <c r="L262" s="56"/>
    </row>
    <row r="263">
      <c r="D263" s="1"/>
      <c r="F263" s="97"/>
      <c r="H263" s="98"/>
      <c r="L263" s="56"/>
    </row>
    <row r="264">
      <c r="D264" s="1"/>
      <c r="F264" s="97"/>
      <c r="H264" s="98"/>
      <c r="L264" s="56"/>
    </row>
    <row r="265">
      <c r="D265" s="1"/>
      <c r="F265" s="97"/>
      <c r="H265" s="98"/>
      <c r="L265" s="56"/>
    </row>
    <row r="266">
      <c r="D266" s="1"/>
      <c r="F266" s="97"/>
      <c r="H266" s="98"/>
      <c r="L266" s="56"/>
    </row>
    <row r="267">
      <c r="D267" s="1"/>
      <c r="F267" s="97"/>
      <c r="H267" s="98"/>
      <c r="L267" s="56"/>
    </row>
    <row r="268">
      <c r="D268" s="1"/>
      <c r="F268" s="97"/>
      <c r="H268" s="98"/>
      <c r="L268" s="56"/>
    </row>
    <row r="269">
      <c r="D269" s="1"/>
      <c r="F269" s="97"/>
      <c r="H269" s="98"/>
      <c r="L269" s="56"/>
    </row>
    <row r="270">
      <c r="D270" s="1"/>
      <c r="F270" s="97"/>
      <c r="H270" s="98"/>
      <c r="L270" s="56"/>
    </row>
    <row r="271">
      <c r="D271" s="1"/>
      <c r="F271" s="97"/>
      <c r="H271" s="98"/>
      <c r="L271" s="56"/>
    </row>
    <row r="272">
      <c r="D272" s="1"/>
      <c r="F272" s="97"/>
      <c r="H272" s="98"/>
      <c r="L272" s="56"/>
    </row>
    <row r="273">
      <c r="D273" s="1"/>
      <c r="F273" s="97"/>
      <c r="H273" s="98"/>
      <c r="L273" s="56"/>
    </row>
    <row r="274">
      <c r="D274" s="1"/>
      <c r="F274" s="97"/>
      <c r="H274" s="98"/>
      <c r="L274" s="56"/>
    </row>
    <row r="275">
      <c r="D275" s="1"/>
      <c r="F275" s="97"/>
      <c r="H275" s="98"/>
      <c r="L275" s="56"/>
    </row>
    <row r="276">
      <c r="D276" s="1"/>
      <c r="F276" s="97"/>
      <c r="H276" s="98"/>
      <c r="L276" s="56"/>
    </row>
    <row r="277">
      <c r="D277" s="1"/>
      <c r="F277" s="97"/>
      <c r="H277" s="98"/>
      <c r="L277" s="56"/>
    </row>
    <row r="278">
      <c r="D278" s="1"/>
      <c r="F278" s="97"/>
      <c r="H278" s="98"/>
      <c r="L278" s="56"/>
    </row>
    <row r="279">
      <c r="D279" s="1"/>
      <c r="F279" s="97"/>
      <c r="H279" s="98"/>
      <c r="L279" s="56"/>
    </row>
    <row r="280">
      <c r="D280" s="1"/>
      <c r="F280" s="97"/>
      <c r="H280" s="98"/>
      <c r="L280" s="56"/>
    </row>
    <row r="281">
      <c r="D281" s="1"/>
      <c r="F281" s="97"/>
      <c r="H281" s="98"/>
      <c r="L281" s="56"/>
    </row>
    <row r="282">
      <c r="D282" s="1"/>
      <c r="F282" s="97"/>
      <c r="H282" s="98"/>
      <c r="L282" s="56"/>
    </row>
    <row r="283">
      <c r="D283" s="1"/>
      <c r="F283" s="97"/>
      <c r="H283" s="98"/>
      <c r="L283" s="56"/>
    </row>
    <row r="284">
      <c r="D284" s="1"/>
      <c r="F284" s="97"/>
      <c r="H284" s="98"/>
      <c r="L284" s="56"/>
    </row>
    <row r="285">
      <c r="D285" s="1"/>
      <c r="F285" s="97"/>
      <c r="H285" s="98"/>
      <c r="L285" s="56"/>
    </row>
    <row r="286">
      <c r="D286" s="1"/>
      <c r="F286" s="97"/>
      <c r="H286" s="98"/>
      <c r="L286" s="56"/>
    </row>
    <row r="287">
      <c r="D287" s="1"/>
      <c r="F287" s="97"/>
      <c r="H287" s="98"/>
      <c r="L287" s="56"/>
    </row>
    <row r="288">
      <c r="D288" s="1"/>
      <c r="F288" s="97"/>
      <c r="H288" s="98"/>
      <c r="L288" s="56"/>
    </row>
    <row r="289">
      <c r="D289" s="1"/>
      <c r="F289" s="97"/>
      <c r="H289" s="98"/>
      <c r="L289" s="56"/>
    </row>
    <row r="290">
      <c r="D290" s="1"/>
      <c r="F290" s="97"/>
      <c r="H290" s="98"/>
      <c r="L290" s="56"/>
    </row>
    <row r="291">
      <c r="D291" s="1"/>
      <c r="F291" s="97"/>
      <c r="H291" s="98"/>
      <c r="L291" s="56"/>
    </row>
    <row r="292">
      <c r="D292" s="1"/>
      <c r="F292" s="97"/>
      <c r="H292" s="98"/>
      <c r="L292" s="56"/>
    </row>
    <row r="293">
      <c r="D293" s="1"/>
      <c r="F293" s="97"/>
      <c r="H293" s="98"/>
      <c r="L293" s="56"/>
    </row>
    <row r="294">
      <c r="D294" s="1"/>
      <c r="F294" s="97"/>
      <c r="H294" s="98"/>
      <c r="L294" s="56"/>
    </row>
    <row r="295">
      <c r="D295" s="1"/>
      <c r="F295" s="97"/>
      <c r="H295" s="98"/>
      <c r="L295" s="56"/>
    </row>
    <row r="296">
      <c r="D296" s="1"/>
      <c r="F296" s="97"/>
      <c r="H296" s="98"/>
      <c r="L296" s="56"/>
    </row>
    <row r="297">
      <c r="D297" s="1"/>
      <c r="F297" s="97"/>
      <c r="H297" s="98"/>
      <c r="L297" s="56"/>
    </row>
    <row r="298">
      <c r="D298" s="1"/>
      <c r="F298" s="97"/>
      <c r="H298" s="98"/>
      <c r="L298" s="56"/>
    </row>
    <row r="299">
      <c r="D299" s="1"/>
      <c r="F299" s="97"/>
      <c r="H299" s="98"/>
      <c r="L299" s="56"/>
    </row>
    <row r="300">
      <c r="D300" s="1"/>
      <c r="F300" s="97"/>
      <c r="H300" s="98"/>
      <c r="L300" s="56"/>
    </row>
    <row r="301">
      <c r="D301" s="1"/>
      <c r="F301" s="97"/>
      <c r="H301" s="98"/>
      <c r="L301" s="56"/>
    </row>
    <row r="302">
      <c r="D302" s="1"/>
      <c r="F302" s="97"/>
      <c r="H302" s="98"/>
      <c r="L302" s="56"/>
    </row>
    <row r="303">
      <c r="D303" s="1"/>
      <c r="F303" s="97"/>
      <c r="H303" s="98"/>
      <c r="L303" s="56"/>
    </row>
    <row r="304">
      <c r="D304" s="1"/>
      <c r="F304" s="97"/>
      <c r="H304" s="98"/>
      <c r="L304" s="56"/>
    </row>
    <row r="305">
      <c r="D305" s="1"/>
      <c r="F305" s="97"/>
      <c r="H305" s="98"/>
      <c r="L305" s="56"/>
    </row>
    <row r="306">
      <c r="D306" s="1"/>
      <c r="F306" s="97"/>
      <c r="H306" s="98"/>
      <c r="L306" s="56"/>
    </row>
    <row r="307">
      <c r="D307" s="1"/>
      <c r="F307" s="97"/>
      <c r="H307" s="98"/>
      <c r="L307" s="56"/>
    </row>
    <row r="308">
      <c r="D308" s="1"/>
      <c r="F308" s="97"/>
      <c r="H308" s="98"/>
      <c r="L308" s="56"/>
    </row>
    <row r="309">
      <c r="D309" s="1"/>
      <c r="F309" s="97"/>
      <c r="H309" s="98"/>
      <c r="L309" s="56"/>
    </row>
    <row r="310">
      <c r="D310" s="1"/>
      <c r="F310" s="97"/>
      <c r="H310" s="98"/>
      <c r="L310" s="56"/>
    </row>
    <row r="311">
      <c r="D311" s="1"/>
      <c r="F311" s="97"/>
      <c r="H311" s="98"/>
      <c r="L311" s="56"/>
    </row>
    <row r="312">
      <c r="D312" s="1"/>
      <c r="F312" s="97"/>
      <c r="H312" s="98"/>
      <c r="L312" s="56"/>
    </row>
    <row r="313">
      <c r="D313" s="1"/>
      <c r="F313" s="97"/>
      <c r="H313" s="98"/>
      <c r="L313" s="56"/>
    </row>
    <row r="314">
      <c r="D314" s="1"/>
      <c r="F314" s="97"/>
      <c r="H314" s="98"/>
      <c r="L314" s="56"/>
    </row>
    <row r="315">
      <c r="D315" s="1"/>
      <c r="F315" s="97"/>
      <c r="H315" s="98"/>
      <c r="L315" s="56"/>
    </row>
    <row r="316">
      <c r="D316" s="1"/>
      <c r="F316" s="97"/>
      <c r="H316" s="98"/>
      <c r="L316" s="56"/>
    </row>
    <row r="317">
      <c r="D317" s="1"/>
      <c r="F317" s="97"/>
      <c r="H317" s="98"/>
      <c r="L317" s="56"/>
    </row>
    <row r="318">
      <c r="D318" s="1"/>
      <c r="F318" s="97"/>
      <c r="H318" s="98"/>
      <c r="L318" s="56"/>
    </row>
    <row r="319">
      <c r="D319" s="1"/>
      <c r="F319" s="97"/>
      <c r="H319" s="98"/>
      <c r="L319" s="56"/>
    </row>
    <row r="320">
      <c r="D320" s="1"/>
      <c r="F320" s="97"/>
      <c r="H320" s="98"/>
      <c r="L320" s="56"/>
    </row>
    <row r="321">
      <c r="D321" s="1"/>
      <c r="F321" s="97"/>
      <c r="H321" s="98"/>
      <c r="L321" s="56"/>
    </row>
    <row r="322">
      <c r="D322" s="1"/>
      <c r="F322" s="97"/>
      <c r="H322" s="98"/>
      <c r="L322" s="56"/>
    </row>
    <row r="323">
      <c r="D323" s="1"/>
      <c r="F323" s="97"/>
      <c r="H323" s="98"/>
      <c r="L323" s="56"/>
    </row>
    <row r="324">
      <c r="D324" s="1"/>
      <c r="F324" s="97"/>
      <c r="H324" s="98"/>
      <c r="L324" s="56"/>
    </row>
    <row r="325">
      <c r="D325" s="1"/>
      <c r="F325" s="97"/>
      <c r="H325" s="98"/>
      <c r="L325" s="56"/>
    </row>
    <row r="326">
      <c r="D326" s="1"/>
      <c r="F326" s="97"/>
      <c r="H326" s="98"/>
      <c r="L326" s="56"/>
    </row>
    <row r="327">
      <c r="D327" s="1"/>
      <c r="F327" s="97"/>
      <c r="H327" s="98"/>
      <c r="L327" s="56"/>
    </row>
    <row r="328">
      <c r="D328" s="1"/>
      <c r="F328" s="97"/>
      <c r="H328" s="98"/>
      <c r="L328" s="56"/>
    </row>
    <row r="329">
      <c r="D329" s="1"/>
      <c r="F329" s="97"/>
      <c r="H329" s="98"/>
      <c r="L329" s="56"/>
    </row>
    <row r="330">
      <c r="D330" s="1"/>
      <c r="F330" s="97"/>
      <c r="H330" s="98"/>
      <c r="L330" s="56"/>
    </row>
    <row r="331">
      <c r="D331" s="1"/>
      <c r="F331" s="97"/>
      <c r="H331" s="98"/>
      <c r="L331" s="56"/>
    </row>
    <row r="332">
      <c r="D332" s="1"/>
      <c r="F332" s="97"/>
      <c r="H332" s="98"/>
      <c r="L332" s="56"/>
    </row>
    <row r="333">
      <c r="D333" s="1"/>
      <c r="F333" s="97"/>
      <c r="H333" s="98"/>
      <c r="L333" s="56"/>
    </row>
    <row r="334">
      <c r="D334" s="1"/>
      <c r="F334" s="97"/>
      <c r="H334" s="98"/>
      <c r="L334" s="56"/>
    </row>
    <row r="335">
      <c r="D335" s="1"/>
      <c r="F335" s="97"/>
      <c r="H335" s="98"/>
      <c r="L335" s="56"/>
    </row>
    <row r="336">
      <c r="D336" s="1"/>
      <c r="F336" s="97"/>
      <c r="H336" s="98"/>
      <c r="L336" s="56"/>
    </row>
    <row r="337">
      <c r="D337" s="1"/>
      <c r="F337" s="97"/>
      <c r="H337" s="98"/>
      <c r="L337" s="56"/>
    </row>
    <row r="338">
      <c r="D338" s="1"/>
      <c r="F338" s="97"/>
      <c r="H338" s="98"/>
      <c r="L338" s="56"/>
    </row>
    <row r="339">
      <c r="D339" s="1"/>
      <c r="F339" s="97"/>
      <c r="H339" s="98"/>
      <c r="L339" s="56"/>
    </row>
    <row r="340">
      <c r="D340" s="1"/>
      <c r="F340" s="97"/>
      <c r="H340" s="98"/>
      <c r="L340" s="56"/>
    </row>
    <row r="341">
      <c r="D341" s="1"/>
      <c r="F341" s="97"/>
      <c r="H341" s="98"/>
      <c r="L341" s="56"/>
    </row>
    <row r="342">
      <c r="D342" s="1"/>
      <c r="F342" s="97"/>
      <c r="H342" s="98"/>
      <c r="L342" s="56"/>
    </row>
    <row r="343">
      <c r="D343" s="1"/>
      <c r="F343" s="97"/>
      <c r="H343" s="98"/>
      <c r="L343" s="56"/>
    </row>
    <row r="344">
      <c r="D344" s="1"/>
      <c r="F344" s="97"/>
      <c r="H344" s="98"/>
      <c r="L344" s="56"/>
    </row>
    <row r="345">
      <c r="D345" s="1"/>
      <c r="F345" s="97"/>
      <c r="H345" s="98"/>
      <c r="L345" s="56"/>
    </row>
    <row r="346">
      <c r="D346" s="1"/>
      <c r="F346" s="97"/>
      <c r="H346" s="98"/>
      <c r="L346" s="56"/>
    </row>
    <row r="347">
      <c r="D347" s="1"/>
      <c r="F347" s="97"/>
      <c r="H347" s="98"/>
      <c r="L347" s="56"/>
    </row>
    <row r="348">
      <c r="D348" s="1"/>
      <c r="F348" s="97"/>
      <c r="H348" s="98"/>
      <c r="L348" s="56"/>
    </row>
    <row r="349">
      <c r="D349" s="1"/>
      <c r="F349" s="97"/>
      <c r="H349" s="98"/>
      <c r="L349" s="56"/>
    </row>
    <row r="350">
      <c r="D350" s="1"/>
      <c r="F350" s="97"/>
      <c r="H350" s="98"/>
      <c r="L350" s="56"/>
    </row>
    <row r="351">
      <c r="D351" s="1"/>
      <c r="F351" s="97"/>
      <c r="H351" s="98"/>
      <c r="L351" s="56"/>
    </row>
    <row r="352">
      <c r="D352" s="1"/>
      <c r="F352" s="97"/>
      <c r="H352" s="98"/>
      <c r="L352" s="56"/>
    </row>
    <row r="353">
      <c r="D353" s="1"/>
      <c r="F353" s="97"/>
      <c r="H353" s="98"/>
      <c r="L353" s="56"/>
    </row>
    <row r="354">
      <c r="D354" s="1"/>
      <c r="F354" s="97"/>
      <c r="H354" s="98"/>
      <c r="L354" s="56"/>
    </row>
    <row r="355">
      <c r="D355" s="1"/>
      <c r="F355" s="97"/>
      <c r="H355" s="98"/>
      <c r="L355" s="56"/>
    </row>
    <row r="356">
      <c r="D356" s="1"/>
      <c r="F356" s="97"/>
      <c r="H356" s="98"/>
      <c r="L356" s="56"/>
    </row>
    <row r="357">
      <c r="D357" s="1"/>
      <c r="F357" s="97"/>
      <c r="H357" s="98"/>
      <c r="L357" s="56"/>
    </row>
    <row r="358">
      <c r="D358" s="1"/>
      <c r="F358" s="97"/>
      <c r="H358" s="98"/>
      <c r="L358" s="56"/>
    </row>
    <row r="359">
      <c r="D359" s="1"/>
      <c r="F359" s="97"/>
      <c r="H359" s="98"/>
      <c r="L359" s="56"/>
    </row>
    <row r="360">
      <c r="D360" s="1"/>
      <c r="F360" s="97"/>
      <c r="H360" s="98"/>
      <c r="L360" s="56"/>
    </row>
    <row r="361">
      <c r="D361" s="1"/>
      <c r="F361" s="97"/>
      <c r="H361" s="98"/>
      <c r="L361" s="56"/>
    </row>
    <row r="362">
      <c r="D362" s="1"/>
      <c r="F362" s="97"/>
      <c r="H362" s="98"/>
      <c r="L362" s="56"/>
    </row>
    <row r="363">
      <c r="D363" s="1"/>
      <c r="F363" s="97"/>
      <c r="H363" s="98"/>
      <c r="L363" s="56"/>
    </row>
    <row r="364">
      <c r="D364" s="1"/>
      <c r="F364" s="97"/>
      <c r="H364" s="98"/>
      <c r="L364" s="56"/>
    </row>
    <row r="365">
      <c r="D365" s="1"/>
      <c r="F365" s="97"/>
      <c r="H365" s="98"/>
      <c r="L365" s="56"/>
    </row>
    <row r="366">
      <c r="D366" s="1"/>
      <c r="F366" s="97"/>
      <c r="H366" s="98"/>
      <c r="L366" s="56"/>
    </row>
    <row r="367">
      <c r="D367" s="1"/>
      <c r="F367" s="97"/>
      <c r="H367" s="98"/>
      <c r="L367" s="56"/>
    </row>
    <row r="368">
      <c r="D368" s="1"/>
      <c r="F368" s="97"/>
      <c r="H368" s="98"/>
      <c r="L368" s="56"/>
    </row>
    <row r="369">
      <c r="D369" s="1"/>
      <c r="F369" s="97"/>
      <c r="H369" s="98"/>
      <c r="L369" s="56"/>
    </row>
    <row r="370">
      <c r="D370" s="1"/>
      <c r="F370" s="97"/>
      <c r="H370" s="98"/>
      <c r="L370" s="56"/>
    </row>
    <row r="371">
      <c r="D371" s="1"/>
      <c r="F371" s="97"/>
      <c r="H371" s="98"/>
      <c r="L371" s="56"/>
    </row>
    <row r="372">
      <c r="D372" s="1"/>
      <c r="F372" s="97"/>
      <c r="H372" s="98"/>
      <c r="L372" s="56"/>
    </row>
    <row r="373">
      <c r="D373" s="1"/>
      <c r="F373" s="97"/>
      <c r="H373" s="98"/>
      <c r="L373" s="56"/>
    </row>
    <row r="374">
      <c r="D374" s="1"/>
      <c r="F374" s="97"/>
      <c r="H374" s="98"/>
      <c r="L374" s="56"/>
    </row>
    <row r="375">
      <c r="D375" s="1"/>
      <c r="F375" s="97"/>
      <c r="H375" s="98"/>
      <c r="L375" s="56"/>
    </row>
    <row r="376">
      <c r="D376" s="1"/>
      <c r="F376" s="97"/>
      <c r="H376" s="98"/>
      <c r="L376" s="56"/>
    </row>
    <row r="377">
      <c r="D377" s="1"/>
      <c r="F377" s="97"/>
      <c r="H377" s="98"/>
      <c r="L377" s="56"/>
    </row>
    <row r="378">
      <c r="D378" s="1"/>
      <c r="F378" s="97"/>
      <c r="H378" s="98"/>
      <c r="L378" s="56"/>
    </row>
    <row r="379">
      <c r="D379" s="1"/>
      <c r="F379" s="97"/>
      <c r="H379" s="98"/>
      <c r="L379" s="56"/>
    </row>
    <row r="380">
      <c r="D380" s="1"/>
      <c r="F380" s="97"/>
      <c r="H380" s="98"/>
      <c r="L380" s="56"/>
    </row>
    <row r="381">
      <c r="D381" s="1"/>
      <c r="F381" s="97"/>
      <c r="H381" s="98"/>
      <c r="L381" s="56"/>
    </row>
    <row r="382">
      <c r="D382" s="1"/>
      <c r="F382" s="97"/>
      <c r="H382" s="98"/>
      <c r="L382" s="56"/>
    </row>
    <row r="383">
      <c r="D383" s="1"/>
      <c r="F383" s="97"/>
      <c r="H383" s="98"/>
      <c r="L383" s="56"/>
    </row>
    <row r="384">
      <c r="D384" s="1"/>
      <c r="F384" s="97"/>
      <c r="H384" s="98"/>
      <c r="L384" s="56"/>
    </row>
    <row r="385">
      <c r="D385" s="1"/>
      <c r="F385" s="97"/>
      <c r="H385" s="98"/>
      <c r="L385" s="56"/>
    </row>
    <row r="386">
      <c r="D386" s="1"/>
      <c r="F386" s="97"/>
      <c r="H386" s="98"/>
      <c r="L386" s="56"/>
    </row>
    <row r="387">
      <c r="D387" s="1"/>
      <c r="F387" s="97"/>
      <c r="H387" s="98"/>
      <c r="L387" s="56"/>
    </row>
    <row r="388">
      <c r="D388" s="1"/>
      <c r="F388" s="97"/>
      <c r="H388" s="98"/>
      <c r="L388" s="56"/>
    </row>
    <row r="389">
      <c r="D389" s="1"/>
      <c r="F389" s="97"/>
      <c r="H389" s="98"/>
      <c r="L389" s="56"/>
    </row>
    <row r="390">
      <c r="D390" s="1"/>
      <c r="F390" s="97"/>
      <c r="H390" s="98"/>
      <c r="L390" s="56"/>
    </row>
    <row r="391">
      <c r="D391" s="1"/>
      <c r="F391" s="97"/>
      <c r="H391" s="98"/>
      <c r="L391" s="56"/>
    </row>
    <row r="392">
      <c r="D392" s="1"/>
      <c r="F392" s="97"/>
      <c r="H392" s="98"/>
      <c r="L392" s="56"/>
    </row>
    <row r="393">
      <c r="D393" s="1"/>
      <c r="F393" s="97"/>
      <c r="H393" s="98"/>
      <c r="L393" s="56"/>
    </row>
    <row r="394">
      <c r="D394" s="1"/>
      <c r="F394" s="97"/>
      <c r="H394" s="98"/>
      <c r="L394" s="56"/>
    </row>
    <row r="395">
      <c r="D395" s="1"/>
      <c r="F395" s="97"/>
      <c r="H395" s="98"/>
      <c r="L395" s="56"/>
    </row>
    <row r="396">
      <c r="D396" s="1"/>
      <c r="F396" s="97"/>
      <c r="H396" s="98"/>
      <c r="L396" s="56"/>
    </row>
    <row r="397">
      <c r="D397" s="1"/>
      <c r="F397" s="97"/>
      <c r="H397" s="98"/>
      <c r="L397" s="56"/>
    </row>
    <row r="398">
      <c r="D398" s="1"/>
      <c r="F398" s="97"/>
      <c r="H398" s="98"/>
      <c r="L398" s="56"/>
    </row>
    <row r="399">
      <c r="D399" s="1"/>
      <c r="F399" s="97"/>
      <c r="H399" s="98"/>
      <c r="L399" s="56"/>
    </row>
    <row r="400">
      <c r="D400" s="1"/>
      <c r="F400" s="97"/>
      <c r="H400" s="98"/>
      <c r="L400" s="56"/>
    </row>
    <row r="401">
      <c r="D401" s="1"/>
      <c r="F401" s="97"/>
      <c r="H401" s="98"/>
      <c r="L401" s="56"/>
    </row>
    <row r="402">
      <c r="D402" s="1"/>
      <c r="F402" s="97"/>
      <c r="H402" s="98"/>
      <c r="L402" s="56"/>
    </row>
    <row r="403">
      <c r="D403" s="1"/>
      <c r="F403" s="97"/>
      <c r="H403" s="98"/>
      <c r="L403" s="56"/>
    </row>
    <row r="404">
      <c r="D404" s="1"/>
      <c r="F404" s="97"/>
      <c r="H404" s="98"/>
      <c r="L404" s="56"/>
    </row>
    <row r="405">
      <c r="D405" s="1"/>
      <c r="F405" s="97"/>
      <c r="H405" s="98"/>
      <c r="L405" s="56"/>
    </row>
    <row r="406">
      <c r="D406" s="1"/>
      <c r="F406" s="97"/>
      <c r="H406" s="98"/>
      <c r="L406" s="56"/>
    </row>
    <row r="407">
      <c r="D407" s="1"/>
      <c r="F407" s="97"/>
      <c r="H407" s="98"/>
      <c r="L407" s="56"/>
    </row>
    <row r="408">
      <c r="D408" s="1"/>
      <c r="F408" s="97"/>
      <c r="H408" s="98"/>
      <c r="L408" s="56"/>
    </row>
    <row r="409">
      <c r="D409" s="1"/>
      <c r="F409" s="97"/>
      <c r="H409" s="98"/>
      <c r="L409" s="56"/>
    </row>
    <row r="410">
      <c r="D410" s="1"/>
      <c r="F410" s="97"/>
      <c r="H410" s="98"/>
      <c r="L410" s="56"/>
    </row>
    <row r="411">
      <c r="D411" s="1"/>
      <c r="F411" s="97"/>
      <c r="H411" s="98"/>
      <c r="L411" s="56"/>
    </row>
    <row r="412">
      <c r="D412" s="1"/>
      <c r="F412" s="97"/>
      <c r="H412" s="98"/>
      <c r="L412" s="56"/>
    </row>
    <row r="413">
      <c r="D413" s="1"/>
      <c r="F413" s="97"/>
      <c r="H413" s="98"/>
      <c r="L413" s="56"/>
    </row>
    <row r="414">
      <c r="D414" s="1"/>
      <c r="F414" s="97"/>
      <c r="H414" s="98"/>
      <c r="L414" s="56"/>
    </row>
    <row r="415">
      <c r="D415" s="1"/>
      <c r="F415" s="97"/>
      <c r="H415" s="98"/>
      <c r="L415" s="56"/>
    </row>
    <row r="416">
      <c r="D416" s="1"/>
      <c r="F416" s="97"/>
      <c r="H416" s="98"/>
      <c r="L416" s="56"/>
    </row>
    <row r="417">
      <c r="D417" s="1"/>
      <c r="F417" s="97"/>
      <c r="H417" s="98"/>
      <c r="L417" s="56"/>
    </row>
    <row r="418">
      <c r="D418" s="1"/>
      <c r="F418" s="97"/>
      <c r="H418" s="98"/>
      <c r="L418" s="56"/>
    </row>
    <row r="419">
      <c r="D419" s="1"/>
      <c r="F419" s="97"/>
      <c r="H419" s="98"/>
      <c r="L419" s="56"/>
    </row>
    <row r="420">
      <c r="D420" s="1"/>
      <c r="F420" s="97"/>
      <c r="H420" s="98"/>
      <c r="L420" s="56"/>
    </row>
    <row r="421">
      <c r="D421" s="1"/>
      <c r="F421" s="97"/>
      <c r="H421" s="98"/>
      <c r="L421" s="56"/>
    </row>
    <row r="422">
      <c r="D422" s="1"/>
      <c r="F422" s="97"/>
      <c r="H422" s="98"/>
      <c r="L422" s="56"/>
    </row>
    <row r="423">
      <c r="D423" s="1"/>
      <c r="F423" s="97"/>
      <c r="H423" s="98"/>
      <c r="L423" s="56"/>
    </row>
    <row r="424">
      <c r="D424" s="1"/>
      <c r="F424" s="97"/>
      <c r="H424" s="98"/>
      <c r="L424" s="56"/>
    </row>
    <row r="425">
      <c r="D425" s="1"/>
      <c r="F425" s="97"/>
      <c r="H425" s="98"/>
      <c r="L425" s="56"/>
    </row>
    <row r="426">
      <c r="D426" s="1"/>
      <c r="F426" s="97"/>
      <c r="H426" s="98"/>
      <c r="L426" s="56"/>
    </row>
    <row r="427">
      <c r="D427" s="1"/>
      <c r="F427" s="97"/>
      <c r="H427" s="98"/>
      <c r="L427" s="56"/>
    </row>
    <row r="428">
      <c r="D428" s="1"/>
      <c r="F428" s="97"/>
      <c r="H428" s="98"/>
      <c r="L428" s="56"/>
    </row>
    <row r="429">
      <c r="D429" s="1"/>
      <c r="F429" s="97"/>
      <c r="H429" s="98"/>
      <c r="L429" s="56"/>
    </row>
    <row r="430">
      <c r="D430" s="1"/>
      <c r="F430" s="97"/>
      <c r="H430" s="98"/>
      <c r="L430" s="56"/>
    </row>
    <row r="431">
      <c r="D431" s="1"/>
      <c r="F431" s="97"/>
      <c r="H431" s="98"/>
      <c r="L431" s="56"/>
    </row>
    <row r="432">
      <c r="D432" s="1"/>
      <c r="F432" s="97"/>
      <c r="H432" s="98"/>
      <c r="L432" s="56"/>
    </row>
    <row r="433">
      <c r="D433" s="1"/>
      <c r="F433" s="97"/>
      <c r="H433" s="98"/>
      <c r="L433" s="56"/>
    </row>
    <row r="434">
      <c r="D434" s="1"/>
      <c r="F434" s="97"/>
      <c r="H434" s="98"/>
      <c r="L434" s="56"/>
    </row>
    <row r="435">
      <c r="D435" s="1"/>
      <c r="F435" s="97"/>
      <c r="H435" s="98"/>
      <c r="L435" s="56"/>
    </row>
    <row r="436">
      <c r="D436" s="1"/>
      <c r="F436" s="97"/>
      <c r="H436" s="98"/>
      <c r="L436" s="56"/>
    </row>
    <row r="437">
      <c r="D437" s="1"/>
      <c r="F437" s="97"/>
      <c r="H437" s="98"/>
      <c r="L437" s="56"/>
    </row>
    <row r="438">
      <c r="D438" s="1"/>
      <c r="F438" s="97"/>
      <c r="H438" s="98"/>
      <c r="L438" s="56"/>
    </row>
    <row r="439">
      <c r="D439" s="1"/>
      <c r="F439" s="97"/>
      <c r="H439" s="98"/>
      <c r="L439" s="56"/>
    </row>
    <row r="440">
      <c r="D440" s="1"/>
      <c r="F440" s="97"/>
      <c r="H440" s="98"/>
      <c r="L440" s="56"/>
    </row>
    <row r="441">
      <c r="D441" s="1"/>
      <c r="F441" s="97"/>
      <c r="H441" s="98"/>
      <c r="L441" s="56"/>
    </row>
    <row r="442">
      <c r="D442" s="1"/>
      <c r="F442" s="97"/>
      <c r="H442" s="98"/>
      <c r="L442" s="56"/>
    </row>
    <row r="443">
      <c r="D443" s="1"/>
      <c r="F443" s="97"/>
      <c r="H443" s="98"/>
      <c r="L443" s="56"/>
    </row>
    <row r="444">
      <c r="D444" s="1"/>
      <c r="F444" s="97"/>
      <c r="H444" s="98"/>
      <c r="L444" s="56"/>
    </row>
    <row r="445">
      <c r="D445" s="1"/>
      <c r="F445" s="97"/>
      <c r="H445" s="98"/>
      <c r="L445" s="56"/>
    </row>
    <row r="446">
      <c r="D446" s="1"/>
      <c r="F446" s="97"/>
      <c r="H446" s="98"/>
      <c r="L446" s="56"/>
    </row>
    <row r="447">
      <c r="D447" s="1"/>
      <c r="F447" s="97"/>
      <c r="H447" s="98"/>
      <c r="L447" s="56"/>
    </row>
    <row r="448">
      <c r="D448" s="1"/>
      <c r="F448" s="97"/>
      <c r="H448" s="98"/>
      <c r="L448" s="56"/>
    </row>
    <row r="449">
      <c r="D449" s="1"/>
      <c r="F449" s="97"/>
      <c r="H449" s="98"/>
      <c r="L449" s="56"/>
    </row>
    <row r="450">
      <c r="D450" s="1"/>
      <c r="F450" s="97"/>
      <c r="H450" s="98"/>
      <c r="L450" s="56"/>
    </row>
    <row r="451">
      <c r="D451" s="1"/>
      <c r="F451" s="97"/>
      <c r="H451" s="98"/>
      <c r="L451" s="56"/>
    </row>
    <row r="452">
      <c r="D452" s="1"/>
      <c r="F452" s="97"/>
      <c r="H452" s="98"/>
      <c r="L452" s="56"/>
    </row>
    <row r="453">
      <c r="D453" s="1"/>
      <c r="F453" s="97"/>
      <c r="H453" s="98"/>
      <c r="L453" s="56"/>
    </row>
    <row r="454">
      <c r="D454" s="1"/>
      <c r="F454" s="97"/>
      <c r="H454" s="98"/>
      <c r="L454" s="56"/>
    </row>
    <row r="455">
      <c r="D455" s="1"/>
      <c r="F455" s="97"/>
      <c r="H455" s="98"/>
      <c r="L455" s="56"/>
    </row>
    <row r="456">
      <c r="D456" s="1"/>
      <c r="F456" s="97"/>
      <c r="H456" s="98"/>
      <c r="L456" s="56"/>
    </row>
    <row r="457">
      <c r="D457" s="1"/>
      <c r="F457" s="97"/>
      <c r="H457" s="98"/>
      <c r="L457" s="56"/>
    </row>
    <row r="458">
      <c r="D458" s="1"/>
      <c r="F458" s="97"/>
      <c r="H458" s="98"/>
      <c r="L458" s="56"/>
    </row>
    <row r="459">
      <c r="D459" s="1"/>
      <c r="F459" s="97"/>
      <c r="H459" s="98"/>
      <c r="L459" s="56"/>
    </row>
    <row r="460">
      <c r="D460" s="1"/>
      <c r="F460" s="97"/>
      <c r="H460" s="98"/>
      <c r="L460" s="56"/>
    </row>
    <row r="461">
      <c r="D461" s="1"/>
      <c r="F461" s="97"/>
      <c r="H461" s="98"/>
      <c r="L461" s="56"/>
    </row>
    <row r="462">
      <c r="D462" s="1"/>
      <c r="F462" s="97"/>
      <c r="H462" s="98"/>
      <c r="L462" s="56"/>
    </row>
    <row r="463">
      <c r="D463" s="1"/>
      <c r="F463" s="97"/>
      <c r="H463" s="98"/>
      <c r="L463" s="56"/>
    </row>
    <row r="464">
      <c r="D464" s="1"/>
      <c r="F464" s="97"/>
      <c r="H464" s="98"/>
      <c r="L464" s="56"/>
    </row>
    <row r="465">
      <c r="D465" s="1"/>
      <c r="F465" s="97"/>
      <c r="H465" s="98"/>
      <c r="L465" s="56"/>
    </row>
    <row r="466">
      <c r="D466" s="1"/>
      <c r="F466" s="97"/>
      <c r="H466" s="98"/>
      <c r="L466" s="56"/>
    </row>
    <row r="467">
      <c r="D467" s="1"/>
      <c r="F467" s="97"/>
      <c r="H467" s="98"/>
      <c r="L467" s="56"/>
    </row>
    <row r="468">
      <c r="D468" s="1"/>
      <c r="F468" s="97"/>
      <c r="H468" s="98"/>
      <c r="L468" s="56"/>
    </row>
    <row r="469">
      <c r="D469" s="1"/>
      <c r="F469" s="97"/>
      <c r="H469" s="98"/>
      <c r="L469" s="56"/>
    </row>
    <row r="470">
      <c r="D470" s="1"/>
      <c r="F470" s="97"/>
      <c r="H470" s="98"/>
      <c r="L470" s="56"/>
    </row>
    <row r="471">
      <c r="D471" s="1"/>
      <c r="F471" s="97"/>
      <c r="H471" s="98"/>
      <c r="L471" s="56"/>
    </row>
    <row r="472">
      <c r="D472" s="1"/>
      <c r="F472" s="97"/>
      <c r="H472" s="98"/>
      <c r="L472" s="56"/>
    </row>
    <row r="473">
      <c r="D473" s="1"/>
      <c r="F473" s="97"/>
      <c r="H473" s="98"/>
      <c r="L473" s="56"/>
    </row>
    <row r="474">
      <c r="D474" s="1"/>
      <c r="F474" s="97"/>
      <c r="H474" s="98"/>
      <c r="L474" s="56"/>
    </row>
    <row r="475">
      <c r="D475" s="1"/>
      <c r="F475" s="97"/>
      <c r="H475" s="98"/>
      <c r="L475" s="56"/>
    </row>
    <row r="476">
      <c r="D476" s="1"/>
      <c r="F476" s="97"/>
      <c r="H476" s="98"/>
      <c r="L476" s="56"/>
    </row>
    <row r="477">
      <c r="D477" s="1"/>
      <c r="F477" s="97"/>
      <c r="H477" s="98"/>
      <c r="L477" s="56"/>
    </row>
    <row r="478">
      <c r="D478" s="1"/>
      <c r="F478" s="97"/>
      <c r="H478" s="98"/>
      <c r="L478" s="56"/>
    </row>
    <row r="479">
      <c r="D479" s="1"/>
      <c r="F479" s="97"/>
      <c r="H479" s="98"/>
      <c r="L479" s="56"/>
    </row>
    <row r="480">
      <c r="D480" s="1"/>
      <c r="F480" s="97"/>
      <c r="H480" s="98"/>
      <c r="L480" s="56"/>
    </row>
    <row r="481">
      <c r="D481" s="1"/>
      <c r="F481" s="97"/>
      <c r="H481" s="98"/>
      <c r="L481" s="56"/>
    </row>
    <row r="482">
      <c r="D482" s="1"/>
      <c r="F482" s="97"/>
      <c r="H482" s="98"/>
      <c r="L482" s="56"/>
    </row>
    <row r="483">
      <c r="D483" s="1"/>
      <c r="F483" s="97"/>
      <c r="H483" s="98"/>
      <c r="L483" s="56"/>
    </row>
    <row r="484">
      <c r="D484" s="1"/>
      <c r="F484" s="97"/>
      <c r="H484" s="98"/>
      <c r="L484" s="56"/>
    </row>
    <row r="485">
      <c r="D485" s="1"/>
      <c r="F485" s="97"/>
      <c r="H485" s="98"/>
      <c r="L485" s="56"/>
    </row>
    <row r="486">
      <c r="D486" s="1"/>
      <c r="F486" s="97"/>
      <c r="H486" s="98"/>
      <c r="L486" s="56"/>
    </row>
    <row r="487">
      <c r="D487" s="1"/>
      <c r="F487" s="97"/>
      <c r="H487" s="98"/>
      <c r="L487" s="56"/>
    </row>
    <row r="488">
      <c r="D488" s="1"/>
      <c r="F488" s="97"/>
      <c r="H488" s="98"/>
      <c r="L488" s="56"/>
    </row>
    <row r="489">
      <c r="D489" s="1"/>
      <c r="F489" s="97"/>
      <c r="H489" s="98"/>
      <c r="L489" s="56"/>
    </row>
    <row r="490">
      <c r="D490" s="1"/>
      <c r="F490" s="97"/>
      <c r="H490" s="98"/>
      <c r="L490" s="56"/>
    </row>
    <row r="491">
      <c r="D491" s="1"/>
      <c r="F491" s="97"/>
      <c r="H491" s="98"/>
      <c r="L491" s="56"/>
    </row>
    <row r="492">
      <c r="D492" s="1"/>
      <c r="F492" s="97"/>
      <c r="H492" s="98"/>
      <c r="L492" s="56"/>
    </row>
    <row r="493">
      <c r="D493" s="1"/>
      <c r="F493" s="97"/>
      <c r="H493" s="98"/>
      <c r="L493" s="56"/>
    </row>
    <row r="494">
      <c r="D494" s="1"/>
      <c r="F494" s="97"/>
      <c r="H494" s="98"/>
      <c r="L494" s="56"/>
    </row>
    <row r="495">
      <c r="D495" s="1"/>
      <c r="F495" s="97"/>
      <c r="H495" s="98"/>
      <c r="L495" s="56"/>
    </row>
    <row r="496">
      <c r="D496" s="1"/>
      <c r="F496" s="97"/>
      <c r="H496" s="98"/>
      <c r="L496" s="56"/>
    </row>
    <row r="497">
      <c r="D497" s="1"/>
      <c r="F497" s="97"/>
      <c r="H497" s="98"/>
      <c r="L497" s="56"/>
    </row>
    <row r="498">
      <c r="D498" s="1"/>
      <c r="F498" s="97"/>
      <c r="H498" s="98"/>
      <c r="L498" s="56"/>
    </row>
    <row r="499">
      <c r="D499" s="1"/>
      <c r="F499" s="97"/>
      <c r="H499" s="98"/>
      <c r="L499" s="56"/>
    </row>
    <row r="500">
      <c r="D500" s="1"/>
      <c r="F500" s="97"/>
      <c r="H500" s="98"/>
      <c r="L500" s="56"/>
    </row>
    <row r="501">
      <c r="D501" s="1"/>
      <c r="F501" s="97"/>
      <c r="H501" s="98"/>
      <c r="L501" s="56"/>
    </row>
    <row r="502">
      <c r="D502" s="1"/>
      <c r="F502" s="97"/>
      <c r="H502" s="98"/>
      <c r="L502" s="56"/>
    </row>
    <row r="503">
      <c r="D503" s="1"/>
      <c r="F503" s="97"/>
      <c r="H503" s="98"/>
      <c r="L503" s="56"/>
    </row>
    <row r="504">
      <c r="D504" s="1"/>
      <c r="F504" s="97"/>
      <c r="H504" s="98"/>
      <c r="L504" s="56"/>
    </row>
    <row r="505">
      <c r="D505" s="1"/>
      <c r="F505" s="97"/>
      <c r="H505" s="98"/>
      <c r="L505" s="56"/>
    </row>
    <row r="506">
      <c r="D506" s="1"/>
      <c r="F506" s="97"/>
      <c r="H506" s="98"/>
      <c r="L506" s="56"/>
    </row>
    <row r="507">
      <c r="D507" s="1"/>
      <c r="F507" s="97"/>
      <c r="H507" s="98"/>
      <c r="L507" s="56"/>
    </row>
    <row r="508">
      <c r="D508" s="1"/>
      <c r="F508" s="97"/>
      <c r="H508" s="98"/>
      <c r="L508" s="56"/>
    </row>
    <row r="509">
      <c r="D509" s="1"/>
      <c r="F509" s="97"/>
      <c r="H509" s="98"/>
      <c r="L509" s="56"/>
    </row>
    <row r="510">
      <c r="D510" s="1"/>
      <c r="F510" s="97"/>
      <c r="H510" s="98"/>
      <c r="L510" s="56"/>
    </row>
    <row r="511">
      <c r="D511" s="1"/>
      <c r="F511" s="97"/>
      <c r="H511" s="98"/>
      <c r="L511" s="56"/>
    </row>
    <row r="512">
      <c r="D512" s="1"/>
      <c r="F512" s="97"/>
      <c r="H512" s="98"/>
      <c r="L512" s="56"/>
    </row>
    <row r="513">
      <c r="D513" s="1"/>
      <c r="F513" s="97"/>
      <c r="H513" s="98"/>
      <c r="L513" s="56"/>
    </row>
    <row r="514">
      <c r="D514" s="1"/>
      <c r="F514" s="97"/>
      <c r="H514" s="98"/>
      <c r="L514" s="56"/>
    </row>
    <row r="515">
      <c r="D515" s="1"/>
      <c r="F515" s="97"/>
      <c r="H515" s="98"/>
      <c r="L515" s="56"/>
    </row>
    <row r="516">
      <c r="D516" s="1"/>
      <c r="F516" s="97"/>
      <c r="H516" s="98"/>
      <c r="L516" s="56"/>
    </row>
    <row r="517">
      <c r="D517" s="1"/>
      <c r="F517" s="97"/>
      <c r="H517" s="98"/>
      <c r="L517" s="56"/>
    </row>
    <row r="518">
      <c r="D518" s="1"/>
      <c r="F518" s="97"/>
      <c r="H518" s="98"/>
      <c r="L518" s="56"/>
    </row>
    <row r="519">
      <c r="D519" s="1"/>
      <c r="F519" s="97"/>
      <c r="H519" s="98"/>
      <c r="L519" s="56"/>
    </row>
    <row r="520">
      <c r="D520" s="1"/>
      <c r="F520" s="97"/>
      <c r="H520" s="98"/>
      <c r="L520" s="56"/>
    </row>
    <row r="521">
      <c r="D521" s="1"/>
      <c r="F521" s="97"/>
      <c r="H521" s="98"/>
      <c r="L521" s="56"/>
    </row>
    <row r="522">
      <c r="D522" s="1"/>
      <c r="F522" s="97"/>
      <c r="H522" s="98"/>
      <c r="L522" s="56"/>
    </row>
    <row r="523">
      <c r="D523" s="1"/>
      <c r="F523" s="97"/>
      <c r="H523" s="98"/>
      <c r="L523" s="56"/>
    </row>
    <row r="524">
      <c r="D524" s="1"/>
      <c r="F524" s="97"/>
      <c r="H524" s="98"/>
      <c r="L524" s="56"/>
    </row>
    <row r="525">
      <c r="D525" s="1"/>
      <c r="F525" s="97"/>
      <c r="H525" s="98"/>
      <c r="L525" s="56"/>
    </row>
    <row r="526">
      <c r="D526" s="1"/>
      <c r="F526" s="97"/>
      <c r="H526" s="98"/>
      <c r="L526" s="56"/>
    </row>
    <row r="527">
      <c r="D527" s="1"/>
      <c r="F527" s="97"/>
      <c r="H527" s="98"/>
      <c r="L527" s="56"/>
    </row>
    <row r="528">
      <c r="D528" s="1"/>
      <c r="F528" s="97"/>
      <c r="H528" s="98"/>
      <c r="L528" s="56"/>
    </row>
    <row r="529">
      <c r="D529" s="1"/>
      <c r="F529" s="97"/>
      <c r="H529" s="98"/>
      <c r="L529" s="56"/>
    </row>
    <row r="530">
      <c r="D530" s="1"/>
      <c r="F530" s="97"/>
      <c r="H530" s="98"/>
      <c r="L530" s="56"/>
    </row>
    <row r="531">
      <c r="D531" s="1"/>
      <c r="F531" s="97"/>
      <c r="H531" s="98"/>
      <c r="L531" s="56"/>
    </row>
    <row r="532">
      <c r="D532" s="1"/>
      <c r="F532" s="97"/>
      <c r="H532" s="98"/>
      <c r="L532" s="56"/>
    </row>
    <row r="533">
      <c r="D533" s="1"/>
      <c r="F533" s="97"/>
      <c r="H533" s="98"/>
      <c r="L533" s="56"/>
    </row>
    <row r="534">
      <c r="D534" s="1"/>
      <c r="F534" s="97"/>
      <c r="H534" s="98"/>
      <c r="L534" s="56"/>
    </row>
    <row r="535">
      <c r="D535" s="1"/>
      <c r="F535" s="97"/>
      <c r="H535" s="98"/>
      <c r="L535" s="56"/>
    </row>
    <row r="536">
      <c r="D536" s="1"/>
      <c r="F536" s="97"/>
      <c r="H536" s="98"/>
      <c r="L536" s="56"/>
    </row>
    <row r="537">
      <c r="D537" s="1"/>
      <c r="F537" s="97"/>
      <c r="H537" s="98"/>
      <c r="L537" s="56"/>
    </row>
    <row r="538">
      <c r="D538" s="1"/>
      <c r="F538" s="97"/>
      <c r="H538" s="98"/>
      <c r="L538" s="56"/>
    </row>
    <row r="539">
      <c r="D539" s="1"/>
      <c r="F539" s="97"/>
      <c r="H539" s="98"/>
      <c r="L539" s="56"/>
    </row>
    <row r="540">
      <c r="D540" s="1"/>
      <c r="F540" s="97"/>
      <c r="H540" s="98"/>
      <c r="L540" s="56"/>
    </row>
    <row r="541">
      <c r="D541" s="1"/>
      <c r="F541" s="97"/>
      <c r="H541" s="98"/>
      <c r="L541" s="56"/>
    </row>
    <row r="542">
      <c r="D542" s="1"/>
      <c r="F542" s="97"/>
      <c r="H542" s="98"/>
      <c r="L542" s="56"/>
    </row>
    <row r="543">
      <c r="D543" s="1"/>
      <c r="F543" s="97"/>
      <c r="H543" s="98"/>
      <c r="L543" s="56"/>
    </row>
    <row r="544">
      <c r="D544" s="1"/>
      <c r="F544" s="97"/>
      <c r="H544" s="98"/>
      <c r="L544" s="56"/>
    </row>
    <row r="545">
      <c r="D545" s="1"/>
      <c r="F545" s="97"/>
      <c r="H545" s="98"/>
      <c r="L545" s="56"/>
    </row>
    <row r="546">
      <c r="D546" s="1"/>
      <c r="F546" s="97"/>
      <c r="H546" s="98"/>
      <c r="L546" s="56"/>
    </row>
    <row r="547">
      <c r="D547" s="1"/>
      <c r="F547" s="97"/>
      <c r="H547" s="98"/>
      <c r="L547" s="56"/>
    </row>
    <row r="548">
      <c r="D548" s="1"/>
      <c r="F548" s="97"/>
      <c r="H548" s="98"/>
      <c r="L548" s="56"/>
    </row>
    <row r="549">
      <c r="D549" s="1"/>
      <c r="F549" s="97"/>
      <c r="H549" s="98"/>
      <c r="L549" s="56"/>
    </row>
    <row r="550">
      <c r="D550" s="1"/>
      <c r="F550" s="97"/>
      <c r="H550" s="98"/>
      <c r="L550" s="56"/>
    </row>
    <row r="551">
      <c r="D551" s="1"/>
      <c r="F551" s="97"/>
      <c r="H551" s="98"/>
      <c r="L551" s="56"/>
    </row>
    <row r="552">
      <c r="D552" s="1"/>
      <c r="F552" s="97"/>
      <c r="H552" s="98"/>
      <c r="L552" s="56"/>
    </row>
    <row r="553">
      <c r="D553" s="1"/>
      <c r="F553" s="97"/>
      <c r="H553" s="98"/>
      <c r="L553" s="56"/>
    </row>
    <row r="554">
      <c r="D554" s="1"/>
      <c r="F554" s="97"/>
      <c r="H554" s="98"/>
      <c r="L554" s="56"/>
    </row>
    <row r="555">
      <c r="D555" s="1"/>
      <c r="F555" s="97"/>
      <c r="H555" s="98"/>
      <c r="L555" s="56"/>
    </row>
    <row r="556">
      <c r="D556" s="1"/>
      <c r="F556" s="97"/>
      <c r="H556" s="98"/>
      <c r="L556" s="56"/>
    </row>
    <row r="557">
      <c r="D557" s="1"/>
      <c r="F557" s="97"/>
      <c r="H557" s="98"/>
      <c r="L557" s="56"/>
    </row>
    <row r="558">
      <c r="D558" s="1"/>
      <c r="F558" s="97"/>
      <c r="H558" s="98"/>
      <c r="L558" s="56"/>
    </row>
    <row r="559">
      <c r="D559" s="1"/>
      <c r="F559" s="97"/>
      <c r="H559" s="98"/>
      <c r="L559" s="56"/>
    </row>
    <row r="560">
      <c r="D560" s="1"/>
      <c r="F560" s="97"/>
      <c r="H560" s="98"/>
      <c r="L560" s="56"/>
    </row>
    <row r="561">
      <c r="D561" s="1"/>
      <c r="F561" s="97"/>
      <c r="H561" s="98"/>
      <c r="L561" s="56"/>
    </row>
    <row r="562">
      <c r="D562" s="1"/>
      <c r="F562" s="97"/>
      <c r="H562" s="98"/>
      <c r="L562" s="56"/>
    </row>
    <row r="563">
      <c r="D563" s="1"/>
      <c r="F563" s="97"/>
      <c r="H563" s="98"/>
      <c r="L563" s="56"/>
    </row>
    <row r="564">
      <c r="D564" s="1"/>
      <c r="F564" s="97"/>
      <c r="H564" s="98"/>
      <c r="L564" s="56"/>
    </row>
    <row r="565">
      <c r="D565" s="1"/>
      <c r="F565" s="97"/>
      <c r="H565" s="98"/>
      <c r="L565" s="56"/>
    </row>
    <row r="566">
      <c r="D566" s="1"/>
      <c r="F566" s="97"/>
      <c r="H566" s="98"/>
      <c r="L566" s="56"/>
    </row>
    <row r="567">
      <c r="D567" s="1"/>
      <c r="F567" s="97"/>
      <c r="H567" s="98"/>
      <c r="L567" s="56"/>
    </row>
    <row r="568">
      <c r="D568" s="1"/>
      <c r="F568" s="97"/>
      <c r="H568" s="98"/>
      <c r="L568" s="56"/>
    </row>
    <row r="569">
      <c r="D569" s="1"/>
      <c r="F569" s="97"/>
      <c r="H569" s="98"/>
      <c r="L569" s="56"/>
    </row>
    <row r="570">
      <c r="D570" s="1"/>
      <c r="F570" s="97"/>
      <c r="H570" s="98"/>
      <c r="L570" s="56"/>
    </row>
    <row r="571">
      <c r="D571" s="1"/>
      <c r="F571" s="97"/>
      <c r="H571" s="98"/>
      <c r="L571" s="56"/>
    </row>
    <row r="572">
      <c r="D572" s="1"/>
      <c r="F572" s="97"/>
      <c r="H572" s="98"/>
      <c r="L572" s="56"/>
    </row>
    <row r="573">
      <c r="D573" s="1"/>
      <c r="F573" s="97"/>
      <c r="H573" s="98"/>
      <c r="L573" s="56"/>
    </row>
    <row r="574">
      <c r="D574" s="1"/>
      <c r="F574" s="97"/>
      <c r="H574" s="98"/>
      <c r="L574" s="56"/>
    </row>
    <row r="575">
      <c r="D575" s="1"/>
      <c r="F575" s="97"/>
      <c r="H575" s="98"/>
      <c r="L575" s="56"/>
    </row>
    <row r="576">
      <c r="D576" s="1"/>
      <c r="F576" s="97"/>
      <c r="H576" s="98"/>
      <c r="L576" s="56"/>
    </row>
    <row r="577">
      <c r="D577" s="1"/>
      <c r="F577" s="97"/>
      <c r="H577" s="98"/>
      <c r="L577" s="56"/>
    </row>
    <row r="578">
      <c r="D578" s="1"/>
      <c r="F578" s="97"/>
      <c r="H578" s="98"/>
      <c r="L578" s="56"/>
    </row>
    <row r="579">
      <c r="D579" s="1"/>
      <c r="F579" s="97"/>
      <c r="H579" s="98"/>
      <c r="L579" s="56"/>
    </row>
    <row r="580">
      <c r="D580" s="1"/>
      <c r="F580" s="97"/>
      <c r="H580" s="98"/>
      <c r="L580" s="56"/>
    </row>
    <row r="581">
      <c r="D581" s="1"/>
      <c r="F581" s="97"/>
      <c r="H581" s="98"/>
      <c r="L581" s="56"/>
    </row>
    <row r="582">
      <c r="D582" s="1"/>
      <c r="F582" s="97"/>
      <c r="H582" s="98"/>
      <c r="L582" s="56"/>
    </row>
    <row r="583">
      <c r="D583" s="1"/>
      <c r="F583" s="97"/>
      <c r="H583" s="98"/>
      <c r="L583" s="56"/>
    </row>
    <row r="584">
      <c r="D584" s="1"/>
      <c r="F584" s="97"/>
      <c r="H584" s="98"/>
      <c r="L584" s="56"/>
    </row>
    <row r="585">
      <c r="D585" s="1"/>
      <c r="F585" s="97"/>
      <c r="H585" s="98"/>
      <c r="L585" s="56"/>
    </row>
    <row r="586">
      <c r="D586" s="1"/>
      <c r="F586" s="97"/>
      <c r="H586" s="98"/>
      <c r="L586" s="56"/>
    </row>
    <row r="587">
      <c r="D587" s="1"/>
      <c r="F587" s="97"/>
      <c r="H587" s="98"/>
      <c r="L587" s="56"/>
    </row>
    <row r="588">
      <c r="D588" s="1"/>
      <c r="F588" s="97"/>
      <c r="H588" s="98"/>
      <c r="L588" s="56"/>
    </row>
    <row r="589">
      <c r="D589" s="1"/>
      <c r="F589" s="97"/>
      <c r="H589" s="98"/>
      <c r="L589" s="56"/>
    </row>
    <row r="590">
      <c r="D590" s="1"/>
      <c r="F590" s="97"/>
      <c r="H590" s="98"/>
      <c r="L590" s="56"/>
    </row>
    <row r="591">
      <c r="D591" s="1"/>
      <c r="F591" s="97"/>
      <c r="H591" s="98"/>
      <c r="L591" s="56"/>
    </row>
    <row r="592">
      <c r="D592" s="1"/>
      <c r="F592" s="97"/>
      <c r="H592" s="98"/>
      <c r="L592" s="56"/>
    </row>
    <row r="593">
      <c r="D593" s="1"/>
      <c r="F593" s="97"/>
      <c r="H593" s="98"/>
      <c r="L593" s="56"/>
    </row>
    <row r="594">
      <c r="D594" s="1"/>
      <c r="F594" s="97"/>
      <c r="H594" s="98"/>
      <c r="L594" s="56"/>
    </row>
    <row r="595">
      <c r="D595" s="1"/>
      <c r="F595" s="97"/>
      <c r="H595" s="98"/>
      <c r="L595" s="56"/>
    </row>
    <row r="596">
      <c r="D596" s="1"/>
      <c r="F596" s="97"/>
      <c r="H596" s="98"/>
      <c r="L596" s="56"/>
    </row>
    <row r="597">
      <c r="D597" s="1"/>
      <c r="F597" s="97"/>
      <c r="H597" s="98"/>
      <c r="L597" s="56"/>
    </row>
    <row r="598">
      <c r="D598" s="1"/>
      <c r="F598" s="97"/>
      <c r="H598" s="98"/>
      <c r="L598" s="56"/>
    </row>
    <row r="599">
      <c r="D599" s="1"/>
      <c r="F599" s="97"/>
      <c r="H599" s="98"/>
      <c r="L599" s="56"/>
    </row>
    <row r="600">
      <c r="D600" s="1"/>
      <c r="F600" s="97"/>
      <c r="H600" s="98"/>
      <c r="L600" s="56"/>
    </row>
    <row r="601">
      <c r="D601" s="1"/>
      <c r="F601" s="97"/>
      <c r="H601" s="98"/>
      <c r="L601" s="56"/>
    </row>
    <row r="602">
      <c r="D602" s="1"/>
      <c r="F602" s="97"/>
      <c r="H602" s="98"/>
      <c r="L602" s="56"/>
    </row>
    <row r="603">
      <c r="D603" s="1"/>
      <c r="F603" s="97"/>
      <c r="H603" s="98"/>
      <c r="L603" s="56"/>
    </row>
    <row r="604">
      <c r="D604" s="1"/>
      <c r="F604" s="97"/>
      <c r="H604" s="98"/>
      <c r="L604" s="56"/>
    </row>
    <row r="605">
      <c r="D605" s="1"/>
      <c r="F605" s="97"/>
      <c r="H605" s="98"/>
      <c r="L605" s="56"/>
    </row>
    <row r="606">
      <c r="D606" s="1"/>
      <c r="F606" s="97"/>
      <c r="H606" s="98"/>
      <c r="L606" s="56"/>
    </row>
    <row r="607">
      <c r="D607" s="1"/>
      <c r="F607" s="97"/>
      <c r="H607" s="98"/>
      <c r="L607" s="56"/>
    </row>
    <row r="608">
      <c r="D608" s="1"/>
      <c r="F608" s="97"/>
      <c r="H608" s="98"/>
      <c r="L608" s="56"/>
    </row>
    <row r="609">
      <c r="D609" s="1"/>
      <c r="F609" s="97"/>
      <c r="H609" s="98"/>
      <c r="L609" s="56"/>
    </row>
    <row r="610">
      <c r="D610" s="1"/>
      <c r="F610" s="97"/>
      <c r="H610" s="98"/>
      <c r="L610" s="56"/>
    </row>
    <row r="611">
      <c r="D611" s="1"/>
      <c r="F611" s="97"/>
      <c r="H611" s="98"/>
      <c r="L611" s="56"/>
    </row>
    <row r="612">
      <c r="D612" s="1"/>
      <c r="F612" s="97"/>
      <c r="H612" s="98"/>
      <c r="L612" s="56"/>
    </row>
    <row r="613">
      <c r="D613" s="1"/>
      <c r="F613" s="97"/>
      <c r="H613" s="98"/>
      <c r="L613" s="56"/>
    </row>
    <row r="614">
      <c r="D614" s="1"/>
      <c r="F614" s="97"/>
      <c r="H614" s="98"/>
      <c r="L614" s="56"/>
    </row>
    <row r="615">
      <c r="D615" s="1"/>
      <c r="F615" s="97"/>
      <c r="H615" s="98"/>
      <c r="L615" s="56"/>
    </row>
    <row r="616">
      <c r="D616" s="1"/>
      <c r="F616" s="97"/>
      <c r="H616" s="98"/>
      <c r="L616" s="56"/>
    </row>
    <row r="617">
      <c r="D617" s="1"/>
      <c r="F617" s="97"/>
      <c r="H617" s="98"/>
      <c r="L617" s="56"/>
    </row>
    <row r="618">
      <c r="D618" s="1"/>
      <c r="F618" s="97"/>
      <c r="H618" s="98"/>
      <c r="L618" s="56"/>
    </row>
    <row r="619">
      <c r="D619" s="1"/>
      <c r="F619" s="97"/>
      <c r="H619" s="98"/>
      <c r="L619" s="56"/>
    </row>
    <row r="620">
      <c r="D620" s="1"/>
      <c r="F620" s="97"/>
      <c r="H620" s="98"/>
      <c r="L620" s="56"/>
    </row>
    <row r="621">
      <c r="D621" s="1"/>
      <c r="F621" s="97"/>
      <c r="H621" s="98"/>
      <c r="L621" s="56"/>
    </row>
    <row r="622">
      <c r="D622" s="1"/>
      <c r="F622" s="97"/>
      <c r="H622" s="98"/>
      <c r="L622" s="56"/>
    </row>
    <row r="623">
      <c r="D623" s="1"/>
      <c r="F623" s="97"/>
      <c r="H623" s="98"/>
      <c r="L623" s="56"/>
    </row>
    <row r="624">
      <c r="D624" s="1"/>
      <c r="F624" s="97"/>
      <c r="H624" s="98"/>
      <c r="L624" s="56"/>
    </row>
    <row r="625">
      <c r="D625" s="1"/>
      <c r="F625" s="97"/>
      <c r="H625" s="98"/>
      <c r="L625" s="56"/>
    </row>
    <row r="626">
      <c r="D626" s="1"/>
      <c r="F626" s="97"/>
      <c r="H626" s="98"/>
      <c r="L626" s="56"/>
    </row>
    <row r="627">
      <c r="D627" s="1"/>
      <c r="F627" s="97"/>
      <c r="H627" s="98"/>
      <c r="L627" s="56"/>
    </row>
    <row r="628">
      <c r="D628" s="1"/>
      <c r="F628" s="97"/>
      <c r="H628" s="98"/>
      <c r="L628" s="56"/>
    </row>
    <row r="629">
      <c r="D629" s="1"/>
      <c r="F629" s="97"/>
      <c r="H629" s="98"/>
      <c r="L629" s="56"/>
    </row>
    <row r="630">
      <c r="D630" s="1"/>
      <c r="F630" s="97"/>
      <c r="H630" s="98"/>
      <c r="L630" s="56"/>
    </row>
    <row r="631">
      <c r="D631" s="1"/>
      <c r="F631" s="97"/>
      <c r="H631" s="98"/>
      <c r="L631" s="56"/>
    </row>
    <row r="632">
      <c r="D632" s="1"/>
      <c r="F632" s="97"/>
      <c r="H632" s="98"/>
      <c r="L632" s="56"/>
    </row>
    <row r="633">
      <c r="D633" s="1"/>
      <c r="F633" s="97"/>
      <c r="H633" s="98"/>
      <c r="L633" s="56"/>
    </row>
    <row r="634">
      <c r="D634" s="1"/>
      <c r="F634" s="97"/>
      <c r="H634" s="98"/>
      <c r="L634" s="56"/>
    </row>
    <row r="635">
      <c r="D635" s="1"/>
      <c r="F635" s="97"/>
      <c r="H635" s="98"/>
      <c r="L635" s="56"/>
    </row>
    <row r="636">
      <c r="D636" s="1"/>
      <c r="F636" s="97"/>
      <c r="H636" s="98"/>
      <c r="L636" s="56"/>
    </row>
    <row r="637">
      <c r="D637" s="1"/>
      <c r="F637" s="97"/>
      <c r="H637" s="98"/>
      <c r="L637" s="56"/>
    </row>
    <row r="638">
      <c r="D638" s="1"/>
      <c r="F638" s="97"/>
      <c r="H638" s="98"/>
      <c r="L638" s="56"/>
    </row>
    <row r="639">
      <c r="D639" s="1"/>
      <c r="F639" s="97"/>
      <c r="H639" s="98"/>
      <c r="L639" s="56"/>
    </row>
    <row r="640">
      <c r="D640" s="1"/>
      <c r="F640" s="97"/>
      <c r="H640" s="98"/>
      <c r="L640" s="56"/>
    </row>
    <row r="641">
      <c r="D641" s="1"/>
      <c r="F641" s="97"/>
      <c r="H641" s="98"/>
      <c r="L641" s="56"/>
    </row>
    <row r="642">
      <c r="D642" s="1"/>
      <c r="F642" s="97"/>
      <c r="H642" s="98"/>
      <c r="L642" s="56"/>
    </row>
    <row r="643">
      <c r="D643" s="1"/>
      <c r="F643" s="97"/>
      <c r="H643" s="98"/>
      <c r="L643" s="56"/>
    </row>
    <row r="644">
      <c r="D644" s="1"/>
      <c r="F644" s="97"/>
      <c r="H644" s="98"/>
      <c r="L644" s="56"/>
    </row>
    <row r="645">
      <c r="D645" s="1"/>
      <c r="F645" s="97"/>
      <c r="H645" s="98"/>
      <c r="L645" s="56"/>
    </row>
    <row r="646">
      <c r="D646" s="1"/>
      <c r="F646" s="97"/>
      <c r="H646" s="98"/>
      <c r="L646" s="56"/>
    </row>
    <row r="647">
      <c r="D647" s="1"/>
      <c r="F647" s="97"/>
      <c r="H647" s="98"/>
      <c r="L647" s="56"/>
    </row>
    <row r="648">
      <c r="D648" s="1"/>
      <c r="F648" s="97"/>
      <c r="H648" s="98"/>
      <c r="L648" s="56"/>
    </row>
    <row r="649">
      <c r="D649" s="1"/>
      <c r="F649" s="97"/>
      <c r="H649" s="98"/>
      <c r="L649" s="56"/>
    </row>
    <row r="650">
      <c r="D650" s="1"/>
      <c r="F650" s="97"/>
      <c r="H650" s="98"/>
      <c r="L650" s="56"/>
    </row>
    <row r="651">
      <c r="D651" s="1"/>
      <c r="F651" s="97"/>
      <c r="H651" s="98"/>
      <c r="L651" s="56"/>
    </row>
    <row r="652">
      <c r="D652" s="1"/>
      <c r="F652" s="97"/>
      <c r="H652" s="98"/>
      <c r="L652" s="56"/>
    </row>
    <row r="653">
      <c r="D653" s="1"/>
      <c r="F653" s="97"/>
      <c r="H653" s="98"/>
      <c r="L653" s="56"/>
    </row>
    <row r="654">
      <c r="D654" s="1"/>
      <c r="F654" s="97"/>
      <c r="H654" s="98"/>
      <c r="L654" s="56"/>
    </row>
    <row r="655">
      <c r="D655" s="1"/>
      <c r="F655" s="97"/>
      <c r="H655" s="98"/>
      <c r="L655" s="56"/>
    </row>
    <row r="656">
      <c r="D656" s="1"/>
      <c r="F656" s="97"/>
      <c r="H656" s="98"/>
      <c r="L656" s="56"/>
    </row>
    <row r="657">
      <c r="D657" s="1"/>
      <c r="F657" s="97"/>
      <c r="H657" s="98"/>
      <c r="L657" s="56"/>
    </row>
    <row r="658">
      <c r="D658" s="1"/>
      <c r="F658" s="97"/>
      <c r="H658" s="98"/>
      <c r="L658" s="56"/>
    </row>
    <row r="659">
      <c r="D659" s="1"/>
      <c r="F659" s="97"/>
      <c r="H659" s="98"/>
      <c r="L659" s="56"/>
    </row>
    <row r="660">
      <c r="D660" s="1"/>
      <c r="F660" s="97"/>
      <c r="H660" s="98"/>
      <c r="L660" s="56"/>
    </row>
    <row r="661">
      <c r="D661" s="1"/>
      <c r="F661" s="97"/>
      <c r="H661" s="98"/>
      <c r="L661" s="56"/>
    </row>
    <row r="662">
      <c r="D662" s="1"/>
      <c r="F662" s="97"/>
      <c r="H662" s="98"/>
      <c r="L662" s="56"/>
    </row>
    <row r="663">
      <c r="D663" s="1"/>
      <c r="F663" s="97"/>
      <c r="H663" s="98"/>
      <c r="L663" s="56"/>
    </row>
    <row r="664">
      <c r="D664" s="1"/>
      <c r="F664" s="97"/>
      <c r="H664" s="98"/>
      <c r="L664" s="56"/>
    </row>
    <row r="665">
      <c r="D665" s="1"/>
      <c r="F665" s="97"/>
      <c r="H665" s="98"/>
      <c r="L665" s="56"/>
    </row>
    <row r="666">
      <c r="D666" s="1"/>
      <c r="F666" s="97"/>
      <c r="H666" s="98"/>
      <c r="L666" s="56"/>
    </row>
    <row r="667">
      <c r="D667" s="1"/>
      <c r="F667" s="97"/>
      <c r="H667" s="98"/>
      <c r="L667" s="56"/>
    </row>
    <row r="668">
      <c r="D668" s="1"/>
      <c r="F668" s="97"/>
      <c r="H668" s="98"/>
      <c r="L668" s="56"/>
    </row>
    <row r="669">
      <c r="D669" s="1"/>
      <c r="F669" s="97"/>
      <c r="H669" s="98"/>
      <c r="L669" s="56"/>
    </row>
    <row r="670">
      <c r="D670" s="1"/>
      <c r="F670" s="97"/>
      <c r="H670" s="98"/>
      <c r="L670" s="56"/>
    </row>
    <row r="671">
      <c r="D671" s="1"/>
      <c r="F671" s="97"/>
      <c r="H671" s="98"/>
      <c r="L671" s="56"/>
    </row>
    <row r="672">
      <c r="D672" s="1"/>
      <c r="F672" s="97"/>
      <c r="H672" s="98"/>
      <c r="L672" s="56"/>
    </row>
    <row r="673">
      <c r="D673" s="1"/>
      <c r="F673" s="97"/>
      <c r="H673" s="98"/>
      <c r="L673" s="56"/>
    </row>
    <row r="674">
      <c r="D674" s="1"/>
      <c r="F674" s="97"/>
      <c r="H674" s="98"/>
      <c r="L674" s="56"/>
    </row>
    <row r="675">
      <c r="D675" s="1"/>
      <c r="F675" s="97"/>
      <c r="H675" s="98"/>
      <c r="L675" s="56"/>
    </row>
    <row r="676">
      <c r="D676" s="1"/>
      <c r="F676" s="97"/>
      <c r="H676" s="98"/>
      <c r="L676" s="56"/>
    </row>
    <row r="677">
      <c r="D677" s="1"/>
      <c r="F677" s="97"/>
      <c r="H677" s="98"/>
      <c r="L677" s="56"/>
    </row>
    <row r="678">
      <c r="D678" s="1"/>
      <c r="F678" s="97"/>
      <c r="H678" s="98"/>
      <c r="L678" s="56"/>
    </row>
    <row r="679">
      <c r="D679" s="1"/>
      <c r="F679" s="97"/>
      <c r="H679" s="98"/>
      <c r="L679" s="56"/>
    </row>
    <row r="680">
      <c r="D680" s="1"/>
      <c r="F680" s="97"/>
      <c r="H680" s="98"/>
      <c r="L680" s="56"/>
    </row>
    <row r="681">
      <c r="D681" s="1"/>
      <c r="F681" s="97"/>
      <c r="H681" s="98"/>
      <c r="L681" s="56"/>
    </row>
    <row r="682">
      <c r="D682" s="1"/>
      <c r="F682" s="97"/>
      <c r="H682" s="98"/>
      <c r="L682" s="56"/>
    </row>
    <row r="683">
      <c r="D683" s="1"/>
      <c r="F683" s="97"/>
      <c r="H683" s="98"/>
      <c r="L683" s="56"/>
    </row>
    <row r="684">
      <c r="D684" s="1"/>
      <c r="F684" s="97"/>
      <c r="H684" s="98"/>
      <c r="L684" s="56"/>
    </row>
    <row r="685">
      <c r="D685" s="1"/>
      <c r="F685" s="97"/>
      <c r="H685" s="98"/>
      <c r="L685" s="56"/>
    </row>
    <row r="686">
      <c r="D686" s="1"/>
      <c r="F686" s="97"/>
      <c r="H686" s="98"/>
      <c r="L686" s="56"/>
    </row>
    <row r="687">
      <c r="D687" s="1"/>
      <c r="F687" s="97"/>
      <c r="H687" s="98"/>
      <c r="L687" s="56"/>
    </row>
    <row r="688">
      <c r="D688" s="1"/>
      <c r="F688" s="97"/>
      <c r="H688" s="98"/>
      <c r="L688" s="56"/>
    </row>
    <row r="689">
      <c r="D689" s="1"/>
      <c r="F689" s="97"/>
      <c r="H689" s="98"/>
      <c r="L689" s="56"/>
    </row>
    <row r="690">
      <c r="D690" s="1"/>
      <c r="F690" s="97"/>
      <c r="H690" s="98"/>
      <c r="L690" s="56"/>
    </row>
    <row r="691">
      <c r="D691" s="1"/>
      <c r="F691" s="97"/>
      <c r="H691" s="98"/>
      <c r="L691" s="56"/>
    </row>
    <row r="692">
      <c r="D692" s="1"/>
      <c r="F692" s="97"/>
      <c r="H692" s="98"/>
      <c r="L692" s="56"/>
    </row>
    <row r="693">
      <c r="D693" s="1"/>
      <c r="F693" s="97"/>
      <c r="H693" s="98"/>
      <c r="L693" s="56"/>
    </row>
    <row r="694">
      <c r="D694" s="1"/>
      <c r="F694" s="97"/>
      <c r="H694" s="98"/>
      <c r="L694" s="56"/>
    </row>
    <row r="695">
      <c r="D695" s="1"/>
      <c r="F695" s="97"/>
      <c r="H695" s="98"/>
      <c r="L695" s="56"/>
    </row>
    <row r="696">
      <c r="D696" s="1"/>
      <c r="F696" s="97"/>
      <c r="H696" s="98"/>
      <c r="L696" s="56"/>
    </row>
    <row r="697">
      <c r="D697" s="1"/>
      <c r="F697" s="97"/>
      <c r="H697" s="98"/>
      <c r="L697" s="56"/>
    </row>
    <row r="698">
      <c r="D698" s="1"/>
      <c r="F698" s="97"/>
      <c r="H698" s="98"/>
      <c r="L698" s="56"/>
    </row>
    <row r="699">
      <c r="D699" s="1"/>
      <c r="F699" s="97"/>
      <c r="H699" s="98"/>
      <c r="L699" s="56"/>
    </row>
    <row r="700">
      <c r="D700" s="1"/>
      <c r="F700" s="97"/>
      <c r="H700" s="98"/>
      <c r="L700" s="56"/>
    </row>
    <row r="701">
      <c r="D701" s="1"/>
      <c r="F701" s="97"/>
      <c r="H701" s="98"/>
      <c r="L701" s="56"/>
    </row>
    <row r="702">
      <c r="D702" s="1"/>
      <c r="F702" s="97"/>
      <c r="H702" s="98"/>
      <c r="L702" s="56"/>
    </row>
    <row r="703">
      <c r="D703" s="1"/>
      <c r="F703" s="97"/>
      <c r="H703" s="98"/>
      <c r="L703" s="56"/>
    </row>
    <row r="704">
      <c r="D704" s="1"/>
      <c r="F704" s="97"/>
      <c r="H704" s="98"/>
      <c r="L704" s="56"/>
    </row>
    <row r="705">
      <c r="D705" s="1"/>
      <c r="F705" s="97"/>
      <c r="H705" s="98"/>
      <c r="L705" s="56"/>
    </row>
    <row r="706">
      <c r="D706" s="1"/>
      <c r="F706" s="97"/>
      <c r="H706" s="98"/>
      <c r="L706" s="56"/>
    </row>
    <row r="707">
      <c r="D707" s="1"/>
      <c r="F707" s="97"/>
      <c r="H707" s="98"/>
      <c r="L707" s="56"/>
    </row>
    <row r="708">
      <c r="D708" s="1"/>
      <c r="F708" s="97"/>
      <c r="H708" s="98"/>
      <c r="L708" s="56"/>
    </row>
    <row r="709">
      <c r="D709" s="1"/>
      <c r="F709" s="97"/>
      <c r="H709" s="98"/>
      <c r="L709" s="56"/>
    </row>
    <row r="710">
      <c r="D710" s="1"/>
      <c r="F710" s="97"/>
      <c r="H710" s="98"/>
      <c r="L710" s="56"/>
    </row>
    <row r="711">
      <c r="D711" s="1"/>
      <c r="F711" s="97"/>
      <c r="H711" s="98"/>
      <c r="L711" s="56"/>
    </row>
    <row r="712">
      <c r="D712" s="1"/>
      <c r="F712" s="97"/>
      <c r="H712" s="98"/>
      <c r="L712" s="56"/>
    </row>
    <row r="713">
      <c r="D713" s="1"/>
      <c r="F713" s="97"/>
      <c r="H713" s="98"/>
      <c r="L713" s="56"/>
    </row>
    <row r="714">
      <c r="D714" s="1"/>
      <c r="F714" s="97"/>
      <c r="H714" s="98"/>
      <c r="L714" s="56"/>
    </row>
    <row r="715">
      <c r="D715" s="1"/>
      <c r="F715" s="97"/>
      <c r="H715" s="98"/>
      <c r="L715" s="56"/>
    </row>
    <row r="716">
      <c r="D716" s="1"/>
      <c r="F716" s="97"/>
      <c r="H716" s="98"/>
      <c r="L716" s="56"/>
    </row>
    <row r="717">
      <c r="D717" s="1"/>
      <c r="F717" s="97"/>
      <c r="H717" s="98"/>
      <c r="L717" s="56"/>
    </row>
    <row r="718">
      <c r="D718" s="1"/>
      <c r="F718" s="97"/>
      <c r="H718" s="98"/>
      <c r="L718" s="56"/>
    </row>
    <row r="719">
      <c r="D719" s="1"/>
      <c r="F719" s="97"/>
      <c r="H719" s="98"/>
      <c r="L719" s="56"/>
    </row>
    <row r="720">
      <c r="D720" s="1"/>
      <c r="F720" s="97"/>
      <c r="H720" s="98"/>
      <c r="L720" s="56"/>
    </row>
    <row r="721">
      <c r="D721" s="1"/>
      <c r="F721" s="97"/>
      <c r="H721" s="98"/>
      <c r="L721" s="56"/>
    </row>
    <row r="722">
      <c r="D722" s="1"/>
      <c r="F722" s="97"/>
      <c r="H722" s="98"/>
      <c r="L722" s="56"/>
    </row>
    <row r="723">
      <c r="D723" s="1"/>
      <c r="F723" s="97"/>
      <c r="H723" s="98"/>
      <c r="L723" s="56"/>
    </row>
    <row r="724">
      <c r="D724" s="1"/>
      <c r="F724" s="97"/>
      <c r="H724" s="98"/>
      <c r="L724" s="56"/>
    </row>
    <row r="725">
      <c r="D725" s="1"/>
      <c r="F725" s="97"/>
      <c r="H725" s="98"/>
      <c r="L725" s="56"/>
    </row>
    <row r="726">
      <c r="D726" s="1"/>
      <c r="F726" s="97"/>
      <c r="H726" s="98"/>
      <c r="L726" s="56"/>
    </row>
    <row r="727">
      <c r="D727" s="1"/>
      <c r="F727" s="97"/>
      <c r="H727" s="98"/>
      <c r="L727" s="56"/>
    </row>
    <row r="728">
      <c r="D728" s="1"/>
      <c r="F728" s="97"/>
      <c r="H728" s="98"/>
      <c r="L728" s="56"/>
    </row>
    <row r="729">
      <c r="D729" s="1"/>
      <c r="F729" s="97"/>
      <c r="H729" s="98"/>
      <c r="L729" s="56"/>
    </row>
    <row r="730">
      <c r="D730" s="1"/>
      <c r="F730" s="97"/>
      <c r="H730" s="98"/>
      <c r="L730" s="56"/>
    </row>
    <row r="731">
      <c r="D731" s="1"/>
      <c r="F731" s="97"/>
      <c r="H731" s="98"/>
      <c r="L731" s="56"/>
    </row>
    <row r="732">
      <c r="D732" s="1"/>
      <c r="F732" s="97"/>
      <c r="H732" s="98"/>
      <c r="L732" s="56"/>
    </row>
    <row r="733">
      <c r="D733" s="1"/>
      <c r="F733" s="97"/>
      <c r="H733" s="98"/>
      <c r="L733" s="56"/>
    </row>
    <row r="734">
      <c r="D734" s="1"/>
      <c r="F734" s="97"/>
      <c r="H734" s="98"/>
      <c r="L734" s="56"/>
    </row>
    <row r="735">
      <c r="D735" s="1"/>
      <c r="F735" s="97"/>
      <c r="H735" s="98"/>
      <c r="L735" s="56"/>
    </row>
    <row r="736">
      <c r="D736" s="1"/>
      <c r="F736" s="97"/>
      <c r="H736" s="98"/>
      <c r="L736" s="56"/>
    </row>
    <row r="737">
      <c r="D737" s="1"/>
      <c r="F737" s="97"/>
      <c r="H737" s="98"/>
      <c r="L737" s="56"/>
    </row>
    <row r="738">
      <c r="D738" s="1"/>
      <c r="F738" s="97"/>
      <c r="H738" s="98"/>
      <c r="L738" s="56"/>
    </row>
    <row r="739">
      <c r="D739" s="1"/>
      <c r="F739" s="97"/>
      <c r="H739" s="98"/>
      <c r="L739" s="56"/>
    </row>
    <row r="740">
      <c r="D740" s="1"/>
      <c r="F740" s="97"/>
      <c r="H740" s="98"/>
      <c r="L740" s="56"/>
    </row>
    <row r="741">
      <c r="D741" s="1"/>
      <c r="F741" s="97"/>
      <c r="H741" s="98"/>
      <c r="L741" s="56"/>
    </row>
    <row r="742">
      <c r="D742" s="1"/>
      <c r="F742" s="97"/>
      <c r="H742" s="98"/>
      <c r="L742" s="56"/>
    </row>
    <row r="743">
      <c r="D743" s="1"/>
      <c r="F743" s="97"/>
      <c r="H743" s="98"/>
      <c r="L743" s="56"/>
    </row>
    <row r="744">
      <c r="D744" s="1"/>
      <c r="F744" s="97"/>
      <c r="H744" s="98"/>
      <c r="L744" s="56"/>
    </row>
    <row r="745">
      <c r="D745" s="1"/>
      <c r="F745" s="97"/>
      <c r="H745" s="98"/>
      <c r="L745" s="56"/>
    </row>
    <row r="746">
      <c r="D746" s="1"/>
      <c r="F746" s="97"/>
      <c r="H746" s="98"/>
      <c r="L746" s="56"/>
    </row>
    <row r="747">
      <c r="D747" s="1"/>
      <c r="F747" s="97"/>
      <c r="H747" s="98"/>
      <c r="L747" s="56"/>
    </row>
    <row r="748">
      <c r="D748" s="1"/>
      <c r="F748" s="97"/>
      <c r="H748" s="98"/>
      <c r="L748" s="56"/>
    </row>
    <row r="749">
      <c r="D749" s="1"/>
      <c r="F749" s="97"/>
      <c r="H749" s="98"/>
      <c r="L749" s="56"/>
    </row>
    <row r="750">
      <c r="D750" s="1"/>
      <c r="F750" s="97"/>
      <c r="H750" s="98"/>
      <c r="L750" s="56"/>
    </row>
    <row r="751">
      <c r="D751" s="1"/>
      <c r="F751" s="97"/>
      <c r="H751" s="98"/>
      <c r="L751" s="56"/>
    </row>
    <row r="752">
      <c r="D752" s="1"/>
      <c r="F752" s="97"/>
      <c r="H752" s="98"/>
      <c r="L752" s="56"/>
    </row>
    <row r="753">
      <c r="D753" s="1"/>
      <c r="F753" s="97"/>
      <c r="H753" s="98"/>
      <c r="L753" s="56"/>
    </row>
    <row r="754">
      <c r="D754" s="1"/>
      <c r="F754" s="97"/>
      <c r="H754" s="98"/>
      <c r="L754" s="56"/>
    </row>
    <row r="755">
      <c r="D755" s="1"/>
      <c r="F755" s="97"/>
      <c r="H755" s="98"/>
      <c r="L755" s="56"/>
    </row>
    <row r="756">
      <c r="D756" s="1"/>
      <c r="F756" s="97"/>
      <c r="H756" s="98"/>
      <c r="L756" s="56"/>
    </row>
    <row r="757">
      <c r="D757" s="1"/>
      <c r="F757" s="97"/>
      <c r="H757" s="98"/>
      <c r="L757" s="56"/>
    </row>
    <row r="758">
      <c r="D758" s="1"/>
      <c r="F758" s="97"/>
      <c r="H758" s="98"/>
      <c r="L758" s="56"/>
    </row>
    <row r="759">
      <c r="D759" s="1"/>
      <c r="F759" s="97"/>
      <c r="H759" s="98"/>
      <c r="L759" s="56"/>
    </row>
    <row r="760">
      <c r="D760" s="1"/>
      <c r="F760" s="97"/>
      <c r="H760" s="98"/>
      <c r="L760" s="56"/>
    </row>
    <row r="761">
      <c r="D761" s="1"/>
      <c r="F761" s="97"/>
      <c r="H761" s="98"/>
      <c r="L761" s="56"/>
    </row>
    <row r="762">
      <c r="D762" s="1"/>
      <c r="F762" s="97"/>
      <c r="H762" s="98"/>
      <c r="L762" s="56"/>
    </row>
    <row r="763">
      <c r="D763" s="1"/>
      <c r="F763" s="97"/>
      <c r="H763" s="98"/>
      <c r="L763" s="56"/>
    </row>
    <row r="764">
      <c r="D764" s="1"/>
      <c r="F764" s="97"/>
      <c r="H764" s="98"/>
      <c r="L764" s="56"/>
    </row>
    <row r="765">
      <c r="D765" s="1"/>
      <c r="F765" s="97"/>
      <c r="H765" s="98"/>
      <c r="L765" s="56"/>
    </row>
    <row r="766">
      <c r="D766" s="1"/>
      <c r="F766" s="97"/>
      <c r="H766" s="98"/>
      <c r="L766" s="56"/>
    </row>
    <row r="767">
      <c r="D767" s="1"/>
      <c r="F767" s="97"/>
      <c r="H767" s="98"/>
      <c r="L767" s="56"/>
    </row>
    <row r="768">
      <c r="D768" s="1"/>
      <c r="F768" s="97"/>
      <c r="H768" s="98"/>
      <c r="L768" s="56"/>
    </row>
    <row r="769">
      <c r="D769" s="1"/>
      <c r="F769" s="97"/>
      <c r="H769" s="98"/>
      <c r="L769" s="56"/>
    </row>
    <row r="770">
      <c r="D770" s="1"/>
      <c r="F770" s="97"/>
      <c r="H770" s="98"/>
      <c r="L770" s="56"/>
    </row>
    <row r="771">
      <c r="D771" s="1"/>
      <c r="F771" s="97"/>
      <c r="H771" s="98"/>
      <c r="L771" s="56"/>
    </row>
    <row r="772">
      <c r="D772" s="1"/>
      <c r="F772" s="97"/>
      <c r="H772" s="98"/>
      <c r="L772" s="56"/>
    </row>
    <row r="773">
      <c r="D773" s="1"/>
      <c r="F773" s="97"/>
      <c r="H773" s="98"/>
      <c r="L773" s="56"/>
    </row>
    <row r="774">
      <c r="D774" s="1"/>
      <c r="F774" s="97"/>
      <c r="H774" s="98"/>
      <c r="L774" s="56"/>
    </row>
    <row r="775">
      <c r="D775" s="1"/>
      <c r="F775" s="97"/>
      <c r="H775" s="98"/>
      <c r="L775" s="56"/>
    </row>
    <row r="776">
      <c r="D776" s="1"/>
      <c r="F776" s="97"/>
      <c r="H776" s="98"/>
      <c r="L776" s="56"/>
    </row>
    <row r="777">
      <c r="D777" s="1"/>
      <c r="F777" s="97"/>
      <c r="H777" s="98"/>
      <c r="L777" s="56"/>
    </row>
    <row r="778">
      <c r="D778" s="1"/>
      <c r="F778" s="97"/>
      <c r="H778" s="98"/>
      <c r="L778" s="56"/>
    </row>
    <row r="779">
      <c r="D779" s="1"/>
      <c r="F779" s="97"/>
      <c r="H779" s="98"/>
      <c r="L779" s="56"/>
    </row>
    <row r="780">
      <c r="D780" s="1"/>
      <c r="F780" s="97"/>
      <c r="H780" s="98"/>
      <c r="L780" s="56"/>
    </row>
    <row r="781">
      <c r="D781" s="1"/>
      <c r="F781" s="97"/>
      <c r="H781" s="98"/>
      <c r="L781" s="56"/>
    </row>
    <row r="782">
      <c r="D782" s="1"/>
      <c r="F782" s="97"/>
      <c r="H782" s="98"/>
      <c r="L782" s="56"/>
    </row>
    <row r="783">
      <c r="D783" s="1"/>
      <c r="F783" s="97"/>
      <c r="H783" s="98"/>
      <c r="L783" s="56"/>
    </row>
    <row r="784">
      <c r="D784" s="1"/>
      <c r="F784" s="97"/>
      <c r="H784" s="98"/>
      <c r="L784" s="56"/>
    </row>
    <row r="785">
      <c r="D785" s="1"/>
      <c r="F785" s="97"/>
      <c r="H785" s="98"/>
      <c r="L785" s="56"/>
    </row>
    <row r="786">
      <c r="D786" s="1"/>
      <c r="F786" s="97"/>
      <c r="H786" s="98"/>
      <c r="L786" s="56"/>
    </row>
    <row r="787">
      <c r="D787" s="1"/>
      <c r="F787" s="97"/>
      <c r="H787" s="98"/>
      <c r="L787" s="56"/>
    </row>
    <row r="788">
      <c r="D788" s="1"/>
      <c r="F788" s="97"/>
      <c r="H788" s="98"/>
      <c r="L788" s="56"/>
    </row>
    <row r="789">
      <c r="D789" s="1"/>
      <c r="F789" s="97"/>
      <c r="H789" s="98"/>
      <c r="L789" s="56"/>
    </row>
    <row r="790">
      <c r="D790" s="1"/>
      <c r="F790" s="97"/>
      <c r="H790" s="98"/>
      <c r="L790" s="56"/>
    </row>
    <row r="791">
      <c r="D791" s="1"/>
      <c r="F791" s="97"/>
      <c r="H791" s="98"/>
      <c r="L791" s="56"/>
    </row>
    <row r="792">
      <c r="D792" s="1"/>
      <c r="F792" s="97"/>
      <c r="H792" s="98"/>
      <c r="L792" s="56"/>
    </row>
    <row r="793">
      <c r="D793" s="1"/>
      <c r="F793" s="97"/>
      <c r="H793" s="98"/>
      <c r="L793" s="56"/>
    </row>
    <row r="794">
      <c r="D794" s="1"/>
      <c r="F794" s="97"/>
      <c r="H794" s="98"/>
      <c r="L794" s="56"/>
    </row>
    <row r="795">
      <c r="D795" s="1"/>
      <c r="F795" s="97"/>
      <c r="H795" s="98"/>
      <c r="L795" s="56"/>
    </row>
    <row r="796">
      <c r="D796" s="1"/>
      <c r="F796" s="97"/>
      <c r="H796" s="98"/>
      <c r="L796" s="56"/>
    </row>
    <row r="797">
      <c r="D797" s="1"/>
      <c r="F797" s="97"/>
      <c r="H797" s="98"/>
      <c r="L797" s="56"/>
    </row>
    <row r="798">
      <c r="D798" s="1"/>
      <c r="F798" s="97"/>
      <c r="H798" s="98"/>
      <c r="L798" s="56"/>
    </row>
    <row r="799">
      <c r="D799" s="1"/>
      <c r="F799" s="97"/>
      <c r="H799" s="98"/>
      <c r="L799" s="56"/>
    </row>
    <row r="800">
      <c r="D800" s="1"/>
      <c r="F800" s="97"/>
      <c r="H800" s="98"/>
      <c r="L800" s="56"/>
    </row>
    <row r="801">
      <c r="D801" s="1"/>
      <c r="F801" s="97"/>
      <c r="H801" s="98"/>
      <c r="L801" s="56"/>
    </row>
    <row r="802">
      <c r="D802" s="1"/>
      <c r="F802" s="97"/>
      <c r="H802" s="98"/>
      <c r="L802" s="56"/>
    </row>
    <row r="803">
      <c r="D803" s="1"/>
      <c r="F803" s="97"/>
      <c r="H803" s="98"/>
      <c r="L803" s="56"/>
    </row>
    <row r="804">
      <c r="D804" s="1"/>
      <c r="F804" s="97"/>
      <c r="H804" s="98"/>
      <c r="L804" s="56"/>
    </row>
    <row r="805">
      <c r="D805" s="1"/>
      <c r="F805" s="97"/>
      <c r="H805" s="98"/>
      <c r="L805" s="56"/>
    </row>
    <row r="806">
      <c r="D806" s="1"/>
      <c r="F806" s="97"/>
      <c r="H806" s="98"/>
      <c r="L806" s="56"/>
    </row>
    <row r="807">
      <c r="D807" s="1"/>
      <c r="F807" s="97"/>
      <c r="H807" s="98"/>
      <c r="L807" s="56"/>
    </row>
    <row r="808">
      <c r="D808" s="1"/>
      <c r="F808" s="97"/>
      <c r="H808" s="98"/>
      <c r="L808" s="56"/>
    </row>
    <row r="809">
      <c r="D809" s="1"/>
      <c r="F809" s="97"/>
      <c r="H809" s="98"/>
      <c r="L809" s="56"/>
    </row>
    <row r="810">
      <c r="D810" s="1"/>
      <c r="F810" s="97"/>
      <c r="H810" s="98"/>
      <c r="L810" s="56"/>
    </row>
    <row r="811">
      <c r="D811" s="1"/>
      <c r="F811" s="97"/>
      <c r="H811" s="98"/>
      <c r="L811" s="56"/>
    </row>
    <row r="812">
      <c r="D812" s="1"/>
      <c r="F812" s="97"/>
      <c r="H812" s="98"/>
      <c r="L812" s="56"/>
    </row>
    <row r="813">
      <c r="D813" s="1"/>
      <c r="F813" s="97"/>
      <c r="H813" s="98"/>
      <c r="L813" s="56"/>
    </row>
    <row r="814">
      <c r="D814" s="1"/>
      <c r="F814" s="97"/>
      <c r="H814" s="98"/>
      <c r="L814" s="56"/>
    </row>
    <row r="815">
      <c r="D815" s="1"/>
      <c r="F815" s="97"/>
      <c r="H815" s="98"/>
      <c r="L815" s="56"/>
    </row>
    <row r="816">
      <c r="D816" s="1"/>
      <c r="F816" s="97"/>
      <c r="H816" s="98"/>
      <c r="L816" s="56"/>
    </row>
    <row r="817">
      <c r="D817" s="1"/>
      <c r="F817" s="97"/>
      <c r="H817" s="98"/>
      <c r="L817" s="56"/>
    </row>
    <row r="818">
      <c r="D818" s="1"/>
      <c r="F818" s="97"/>
      <c r="H818" s="98"/>
      <c r="L818" s="56"/>
    </row>
    <row r="819">
      <c r="D819" s="1"/>
      <c r="F819" s="97"/>
      <c r="H819" s="98"/>
      <c r="L819" s="56"/>
    </row>
    <row r="820">
      <c r="D820" s="1"/>
      <c r="F820" s="97"/>
      <c r="H820" s="98"/>
      <c r="L820" s="56"/>
    </row>
    <row r="821">
      <c r="D821" s="1"/>
      <c r="F821" s="97"/>
      <c r="H821" s="98"/>
      <c r="L821" s="56"/>
    </row>
    <row r="822">
      <c r="D822" s="1"/>
      <c r="F822" s="97"/>
      <c r="H822" s="98"/>
      <c r="L822" s="56"/>
    </row>
    <row r="823">
      <c r="D823" s="1"/>
      <c r="F823" s="97"/>
      <c r="H823" s="98"/>
      <c r="L823" s="56"/>
    </row>
    <row r="824">
      <c r="D824" s="1"/>
      <c r="F824" s="97"/>
      <c r="H824" s="98"/>
      <c r="L824" s="56"/>
    </row>
    <row r="825">
      <c r="D825" s="1"/>
      <c r="F825" s="97"/>
      <c r="H825" s="98"/>
      <c r="L825" s="56"/>
    </row>
    <row r="826">
      <c r="D826" s="1"/>
      <c r="F826" s="97"/>
      <c r="H826" s="98"/>
      <c r="L826" s="56"/>
    </row>
    <row r="827">
      <c r="D827" s="1"/>
      <c r="F827" s="97"/>
      <c r="H827" s="98"/>
      <c r="L827" s="56"/>
    </row>
    <row r="828">
      <c r="D828" s="1"/>
      <c r="F828" s="97"/>
      <c r="H828" s="98"/>
      <c r="L828" s="56"/>
    </row>
    <row r="829">
      <c r="D829" s="1"/>
      <c r="F829" s="97"/>
      <c r="H829" s="98"/>
      <c r="L829" s="56"/>
    </row>
    <row r="830">
      <c r="D830" s="1"/>
      <c r="F830" s="97"/>
      <c r="H830" s="98"/>
      <c r="L830" s="56"/>
    </row>
    <row r="831">
      <c r="D831" s="1"/>
      <c r="F831" s="97"/>
      <c r="H831" s="98"/>
      <c r="L831" s="56"/>
    </row>
    <row r="832">
      <c r="D832" s="1"/>
      <c r="F832" s="97"/>
      <c r="H832" s="98"/>
      <c r="L832" s="56"/>
    </row>
    <row r="833">
      <c r="D833" s="1"/>
      <c r="F833" s="97"/>
      <c r="H833" s="98"/>
      <c r="L833" s="56"/>
    </row>
    <row r="834">
      <c r="D834" s="1"/>
      <c r="F834" s="97"/>
      <c r="H834" s="98"/>
      <c r="L834" s="56"/>
    </row>
    <row r="835">
      <c r="D835" s="1"/>
      <c r="F835" s="97"/>
      <c r="H835" s="98"/>
      <c r="L835" s="56"/>
    </row>
    <row r="836">
      <c r="D836" s="1"/>
      <c r="F836" s="97"/>
      <c r="H836" s="98"/>
      <c r="L836" s="56"/>
    </row>
    <row r="837">
      <c r="D837" s="1"/>
      <c r="F837" s="97"/>
      <c r="H837" s="98"/>
      <c r="L837" s="56"/>
    </row>
    <row r="838">
      <c r="D838" s="1"/>
      <c r="F838" s="97"/>
      <c r="H838" s="98"/>
      <c r="L838" s="56"/>
    </row>
    <row r="839">
      <c r="D839" s="1"/>
      <c r="F839" s="97"/>
      <c r="H839" s="98"/>
      <c r="L839" s="56"/>
    </row>
    <row r="840">
      <c r="D840" s="1"/>
      <c r="F840" s="97"/>
      <c r="H840" s="98"/>
      <c r="L840" s="56"/>
    </row>
    <row r="841">
      <c r="D841" s="1"/>
      <c r="F841" s="97"/>
      <c r="H841" s="98"/>
      <c r="L841" s="56"/>
    </row>
    <row r="842">
      <c r="D842" s="1"/>
      <c r="F842" s="97"/>
      <c r="H842" s="98"/>
      <c r="L842" s="56"/>
    </row>
    <row r="843">
      <c r="D843" s="1"/>
      <c r="F843" s="97"/>
      <c r="H843" s="98"/>
      <c r="L843" s="56"/>
    </row>
    <row r="844">
      <c r="D844" s="1"/>
      <c r="F844" s="97"/>
      <c r="H844" s="98"/>
      <c r="L844" s="56"/>
    </row>
    <row r="845">
      <c r="D845" s="1"/>
      <c r="F845" s="97"/>
      <c r="H845" s="98"/>
      <c r="L845" s="56"/>
    </row>
    <row r="846">
      <c r="D846" s="1"/>
      <c r="F846" s="97"/>
      <c r="H846" s="98"/>
      <c r="L846" s="56"/>
    </row>
    <row r="847">
      <c r="D847" s="1"/>
      <c r="F847" s="97"/>
      <c r="H847" s="98"/>
      <c r="L847" s="56"/>
    </row>
    <row r="848">
      <c r="D848" s="1"/>
      <c r="F848" s="97"/>
      <c r="H848" s="98"/>
      <c r="L848" s="56"/>
    </row>
    <row r="849">
      <c r="D849" s="1"/>
      <c r="F849" s="97"/>
      <c r="H849" s="98"/>
      <c r="L849" s="56"/>
    </row>
    <row r="850">
      <c r="D850" s="1"/>
      <c r="F850" s="97"/>
      <c r="H850" s="98"/>
      <c r="L850" s="56"/>
    </row>
    <row r="851">
      <c r="D851" s="1"/>
      <c r="F851" s="97"/>
      <c r="H851" s="98"/>
      <c r="L851" s="56"/>
    </row>
    <row r="852">
      <c r="D852" s="1"/>
      <c r="F852" s="97"/>
      <c r="H852" s="98"/>
      <c r="L852" s="56"/>
    </row>
    <row r="853">
      <c r="D853" s="1"/>
      <c r="F853" s="97"/>
      <c r="H853" s="98"/>
      <c r="L853" s="56"/>
    </row>
    <row r="854">
      <c r="D854" s="1"/>
      <c r="F854" s="97"/>
      <c r="H854" s="98"/>
      <c r="L854" s="56"/>
    </row>
    <row r="855">
      <c r="D855" s="1"/>
      <c r="F855" s="97"/>
      <c r="H855" s="98"/>
      <c r="L855" s="56"/>
    </row>
    <row r="856">
      <c r="D856" s="1"/>
      <c r="F856" s="97"/>
      <c r="H856" s="98"/>
      <c r="L856" s="56"/>
    </row>
    <row r="857">
      <c r="D857" s="1"/>
      <c r="F857" s="97"/>
      <c r="H857" s="98"/>
      <c r="L857" s="56"/>
    </row>
    <row r="858">
      <c r="D858" s="1"/>
      <c r="F858" s="97"/>
      <c r="H858" s="98"/>
      <c r="L858" s="56"/>
    </row>
    <row r="859">
      <c r="D859" s="1"/>
      <c r="F859" s="97"/>
      <c r="H859" s="98"/>
      <c r="L859" s="56"/>
    </row>
    <row r="860">
      <c r="D860" s="1"/>
      <c r="F860" s="97"/>
      <c r="H860" s="98"/>
      <c r="L860" s="56"/>
    </row>
    <row r="861">
      <c r="D861" s="1"/>
      <c r="F861" s="97"/>
      <c r="H861" s="98"/>
      <c r="L861" s="56"/>
    </row>
    <row r="862">
      <c r="D862" s="1"/>
      <c r="F862" s="97"/>
      <c r="H862" s="98"/>
      <c r="L862" s="56"/>
    </row>
    <row r="863">
      <c r="D863" s="1"/>
      <c r="F863" s="97"/>
      <c r="H863" s="98"/>
      <c r="L863" s="56"/>
    </row>
    <row r="864">
      <c r="D864" s="1"/>
      <c r="F864" s="97"/>
      <c r="H864" s="98"/>
      <c r="L864" s="56"/>
    </row>
    <row r="865">
      <c r="D865" s="1"/>
      <c r="F865" s="97"/>
      <c r="H865" s="98"/>
      <c r="L865" s="56"/>
    </row>
    <row r="866">
      <c r="D866" s="1"/>
      <c r="F866" s="97"/>
      <c r="H866" s="98"/>
      <c r="L866" s="56"/>
    </row>
    <row r="867">
      <c r="D867" s="1"/>
      <c r="F867" s="97"/>
      <c r="H867" s="98"/>
      <c r="L867" s="56"/>
    </row>
    <row r="868">
      <c r="D868" s="1"/>
      <c r="F868" s="97"/>
      <c r="H868" s="98"/>
      <c r="L868" s="56"/>
    </row>
    <row r="869">
      <c r="D869" s="1"/>
      <c r="F869" s="97"/>
      <c r="H869" s="98"/>
      <c r="L869" s="56"/>
    </row>
    <row r="870">
      <c r="D870" s="1"/>
      <c r="F870" s="97"/>
      <c r="H870" s="98"/>
      <c r="L870" s="56"/>
    </row>
    <row r="871">
      <c r="D871" s="1"/>
      <c r="F871" s="97"/>
      <c r="H871" s="98"/>
      <c r="L871" s="56"/>
    </row>
    <row r="872">
      <c r="D872" s="1"/>
      <c r="F872" s="97"/>
      <c r="H872" s="98"/>
      <c r="L872" s="56"/>
    </row>
    <row r="873">
      <c r="D873" s="1"/>
      <c r="F873" s="97"/>
      <c r="H873" s="98"/>
      <c r="L873" s="56"/>
    </row>
    <row r="874">
      <c r="D874" s="1"/>
      <c r="F874" s="97"/>
      <c r="H874" s="98"/>
      <c r="L874" s="56"/>
    </row>
    <row r="875">
      <c r="D875" s="1"/>
      <c r="F875" s="97"/>
      <c r="H875" s="98"/>
      <c r="L875" s="56"/>
    </row>
    <row r="876">
      <c r="D876" s="1"/>
      <c r="F876" s="97"/>
      <c r="H876" s="98"/>
      <c r="L876" s="56"/>
    </row>
    <row r="877">
      <c r="D877" s="1"/>
      <c r="F877" s="97"/>
      <c r="H877" s="98"/>
      <c r="L877" s="56"/>
    </row>
    <row r="878">
      <c r="D878" s="1"/>
      <c r="F878" s="97"/>
      <c r="H878" s="98"/>
      <c r="L878" s="56"/>
    </row>
    <row r="879">
      <c r="D879" s="1"/>
      <c r="F879" s="97"/>
      <c r="H879" s="98"/>
      <c r="L879" s="56"/>
    </row>
    <row r="880">
      <c r="D880" s="1"/>
      <c r="F880" s="97"/>
      <c r="H880" s="98"/>
      <c r="L880" s="56"/>
    </row>
    <row r="881">
      <c r="D881" s="1"/>
      <c r="F881" s="97"/>
      <c r="H881" s="98"/>
      <c r="L881" s="56"/>
    </row>
    <row r="882">
      <c r="D882" s="1"/>
      <c r="F882" s="97"/>
      <c r="H882" s="98"/>
      <c r="L882" s="56"/>
    </row>
    <row r="883">
      <c r="D883" s="1"/>
      <c r="F883" s="97"/>
      <c r="H883" s="98"/>
      <c r="L883" s="56"/>
    </row>
    <row r="884">
      <c r="D884" s="1"/>
      <c r="F884" s="97"/>
      <c r="H884" s="98"/>
      <c r="L884" s="56"/>
    </row>
    <row r="885">
      <c r="D885" s="1"/>
      <c r="F885" s="97"/>
      <c r="H885" s="98"/>
      <c r="L885" s="56"/>
    </row>
    <row r="886">
      <c r="D886" s="1"/>
      <c r="F886" s="97"/>
      <c r="H886" s="98"/>
      <c r="L886" s="56"/>
    </row>
    <row r="887">
      <c r="D887" s="1"/>
      <c r="F887" s="97"/>
      <c r="H887" s="98"/>
      <c r="L887" s="56"/>
    </row>
    <row r="888">
      <c r="D888" s="1"/>
      <c r="F888" s="97"/>
      <c r="H888" s="98"/>
      <c r="L888" s="56"/>
    </row>
    <row r="889">
      <c r="D889" s="1"/>
      <c r="F889" s="97"/>
      <c r="H889" s="98"/>
      <c r="L889" s="56"/>
    </row>
    <row r="890">
      <c r="D890" s="1"/>
      <c r="F890" s="97"/>
      <c r="H890" s="98"/>
      <c r="L890" s="56"/>
    </row>
    <row r="891">
      <c r="D891" s="1"/>
      <c r="F891" s="97"/>
      <c r="H891" s="98"/>
      <c r="L891" s="56"/>
    </row>
    <row r="892">
      <c r="D892" s="1"/>
      <c r="F892" s="97"/>
      <c r="H892" s="98"/>
      <c r="L892" s="56"/>
    </row>
    <row r="893">
      <c r="D893" s="1"/>
      <c r="F893" s="97"/>
      <c r="H893" s="98"/>
      <c r="L893" s="56"/>
    </row>
    <row r="894">
      <c r="D894" s="1"/>
      <c r="F894" s="97"/>
      <c r="H894" s="98"/>
      <c r="L894" s="56"/>
    </row>
    <row r="895">
      <c r="D895" s="1"/>
      <c r="F895" s="97"/>
      <c r="H895" s="98"/>
      <c r="L895" s="56"/>
    </row>
    <row r="896">
      <c r="D896" s="1"/>
      <c r="F896" s="97"/>
      <c r="H896" s="98"/>
      <c r="L896" s="56"/>
    </row>
    <row r="897">
      <c r="D897" s="1"/>
      <c r="F897" s="97"/>
      <c r="H897" s="98"/>
      <c r="L897" s="56"/>
    </row>
    <row r="898">
      <c r="D898" s="1"/>
      <c r="F898" s="97"/>
      <c r="H898" s="98"/>
      <c r="L898" s="56"/>
    </row>
    <row r="899">
      <c r="D899" s="1"/>
      <c r="F899" s="97"/>
      <c r="H899" s="98"/>
      <c r="L899" s="56"/>
    </row>
    <row r="900">
      <c r="D900" s="1"/>
      <c r="F900" s="97"/>
      <c r="H900" s="98"/>
      <c r="L900" s="56"/>
    </row>
    <row r="901">
      <c r="D901" s="1"/>
      <c r="F901" s="97"/>
      <c r="H901" s="98"/>
      <c r="L901" s="56"/>
    </row>
    <row r="902">
      <c r="D902" s="1"/>
      <c r="F902" s="97"/>
      <c r="H902" s="98"/>
      <c r="L902" s="56"/>
    </row>
    <row r="903">
      <c r="D903" s="1"/>
      <c r="F903" s="97"/>
      <c r="H903" s="98"/>
      <c r="L903" s="56"/>
    </row>
    <row r="904">
      <c r="D904" s="1"/>
      <c r="F904" s="97"/>
      <c r="H904" s="98"/>
      <c r="L904" s="56"/>
    </row>
    <row r="905">
      <c r="D905" s="1"/>
      <c r="F905" s="97"/>
      <c r="H905" s="98"/>
      <c r="L905" s="56"/>
    </row>
    <row r="906">
      <c r="D906" s="1"/>
      <c r="F906" s="97"/>
      <c r="H906" s="98"/>
      <c r="L906" s="56"/>
    </row>
    <row r="907">
      <c r="D907" s="1"/>
      <c r="F907" s="97"/>
      <c r="H907" s="98"/>
      <c r="L907" s="56"/>
    </row>
    <row r="908">
      <c r="D908" s="1"/>
      <c r="F908" s="97"/>
      <c r="H908" s="98"/>
      <c r="L908" s="56"/>
    </row>
    <row r="909">
      <c r="D909" s="1"/>
      <c r="F909" s="97"/>
      <c r="H909" s="98"/>
      <c r="L909" s="56"/>
    </row>
    <row r="910">
      <c r="D910" s="1"/>
      <c r="F910" s="97"/>
      <c r="H910" s="98"/>
      <c r="L910" s="56"/>
    </row>
    <row r="911">
      <c r="D911" s="1"/>
      <c r="F911" s="97"/>
      <c r="H911" s="98"/>
      <c r="L911" s="56"/>
    </row>
    <row r="912">
      <c r="D912" s="1"/>
      <c r="F912" s="97"/>
      <c r="H912" s="98"/>
      <c r="L912" s="56"/>
    </row>
    <row r="913">
      <c r="D913" s="1"/>
      <c r="F913" s="97"/>
      <c r="H913" s="98"/>
      <c r="L913" s="56"/>
    </row>
    <row r="914">
      <c r="D914" s="1"/>
      <c r="F914" s="97"/>
      <c r="H914" s="98"/>
      <c r="L914" s="56"/>
    </row>
    <row r="915">
      <c r="D915" s="1"/>
      <c r="F915" s="97"/>
      <c r="H915" s="98"/>
      <c r="L915" s="56"/>
    </row>
    <row r="916">
      <c r="D916" s="1"/>
      <c r="F916" s="97"/>
      <c r="H916" s="98"/>
      <c r="L916" s="56"/>
    </row>
    <row r="917">
      <c r="D917" s="1"/>
      <c r="F917" s="97"/>
      <c r="H917" s="98"/>
      <c r="L917" s="56"/>
    </row>
    <row r="918">
      <c r="D918" s="1"/>
      <c r="F918" s="97"/>
      <c r="H918" s="98"/>
      <c r="L918" s="56"/>
    </row>
    <row r="919">
      <c r="D919" s="1"/>
      <c r="F919" s="97"/>
      <c r="H919" s="98"/>
      <c r="L919" s="56"/>
    </row>
    <row r="920">
      <c r="D920" s="1"/>
      <c r="F920" s="97"/>
      <c r="H920" s="98"/>
      <c r="L920" s="56"/>
    </row>
    <row r="921">
      <c r="D921" s="1"/>
      <c r="F921" s="97"/>
      <c r="H921" s="98"/>
      <c r="L921" s="56"/>
    </row>
    <row r="922">
      <c r="D922" s="1"/>
      <c r="F922" s="97"/>
      <c r="H922" s="98"/>
      <c r="L922" s="56"/>
    </row>
    <row r="923">
      <c r="D923" s="1"/>
      <c r="F923" s="97"/>
      <c r="H923" s="98"/>
      <c r="L923" s="56"/>
    </row>
    <row r="924">
      <c r="D924" s="1"/>
      <c r="F924" s="97"/>
      <c r="H924" s="98"/>
      <c r="L924" s="56"/>
    </row>
    <row r="925">
      <c r="D925" s="1"/>
      <c r="F925" s="97"/>
      <c r="H925" s="98"/>
      <c r="L925" s="56"/>
    </row>
    <row r="926">
      <c r="D926" s="1"/>
      <c r="F926" s="97"/>
      <c r="H926" s="98"/>
      <c r="L926" s="56"/>
    </row>
    <row r="927">
      <c r="D927" s="1"/>
      <c r="F927" s="97"/>
      <c r="H927" s="98"/>
      <c r="L927" s="56"/>
    </row>
    <row r="928">
      <c r="D928" s="1"/>
      <c r="F928" s="97"/>
      <c r="H928" s="98"/>
      <c r="L928" s="56"/>
    </row>
    <row r="929">
      <c r="D929" s="1"/>
      <c r="F929" s="97"/>
      <c r="H929" s="98"/>
      <c r="L929" s="56"/>
    </row>
    <row r="930">
      <c r="D930" s="1"/>
      <c r="F930" s="97"/>
      <c r="H930" s="98"/>
      <c r="L930" s="56"/>
    </row>
    <row r="931">
      <c r="D931" s="1"/>
      <c r="F931" s="97"/>
      <c r="H931" s="98"/>
      <c r="L931" s="56"/>
    </row>
    <row r="932">
      <c r="D932" s="1"/>
      <c r="F932" s="97"/>
      <c r="H932" s="98"/>
      <c r="L932" s="56"/>
    </row>
    <row r="933">
      <c r="D933" s="1"/>
      <c r="F933" s="97"/>
      <c r="H933" s="98"/>
      <c r="L933" s="56"/>
    </row>
    <row r="934">
      <c r="D934" s="1"/>
      <c r="F934" s="97"/>
      <c r="H934" s="98"/>
      <c r="L934" s="56"/>
    </row>
    <row r="935">
      <c r="D935" s="1"/>
      <c r="F935" s="97"/>
      <c r="H935" s="98"/>
      <c r="L935" s="56"/>
    </row>
    <row r="936">
      <c r="D936" s="1"/>
      <c r="F936" s="97"/>
      <c r="H936" s="98"/>
      <c r="L936" s="56"/>
    </row>
    <row r="937">
      <c r="D937" s="1"/>
      <c r="F937" s="97"/>
      <c r="H937" s="98"/>
      <c r="L937" s="56"/>
    </row>
    <row r="938">
      <c r="D938" s="1"/>
      <c r="F938" s="97"/>
      <c r="H938" s="98"/>
      <c r="L938" s="56"/>
    </row>
    <row r="939">
      <c r="D939" s="1"/>
      <c r="F939" s="97"/>
      <c r="H939" s="98"/>
      <c r="L939" s="56"/>
    </row>
    <row r="940">
      <c r="D940" s="1"/>
      <c r="F940" s="97"/>
      <c r="H940" s="98"/>
      <c r="L940" s="56"/>
    </row>
    <row r="941">
      <c r="D941" s="1"/>
      <c r="F941" s="97"/>
      <c r="H941" s="98"/>
      <c r="L941" s="56"/>
    </row>
    <row r="942">
      <c r="D942" s="1"/>
      <c r="F942" s="97"/>
      <c r="H942" s="98"/>
      <c r="L942" s="56"/>
    </row>
    <row r="943">
      <c r="D943" s="1"/>
      <c r="F943" s="97"/>
      <c r="H943" s="98"/>
      <c r="L943" s="56"/>
    </row>
    <row r="944">
      <c r="D944" s="1"/>
      <c r="F944" s="97"/>
      <c r="H944" s="98"/>
      <c r="L944" s="56"/>
    </row>
    <row r="945">
      <c r="D945" s="1"/>
      <c r="F945" s="97"/>
      <c r="H945" s="98"/>
      <c r="L945" s="56"/>
    </row>
    <row r="946">
      <c r="D946" s="1"/>
      <c r="F946" s="97"/>
      <c r="H946" s="98"/>
      <c r="L946" s="56"/>
    </row>
    <row r="947">
      <c r="D947" s="1"/>
      <c r="F947" s="97"/>
      <c r="H947" s="98"/>
      <c r="L947" s="56"/>
    </row>
    <row r="948">
      <c r="D948" s="1"/>
      <c r="F948" s="97"/>
      <c r="H948" s="98"/>
      <c r="L948" s="56"/>
    </row>
    <row r="949">
      <c r="D949" s="1"/>
      <c r="F949" s="97"/>
      <c r="H949" s="98"/>
      <c r="L949" s="56"/>
    </row>
    <row r="950">
      <c r="D950" s="1"/>
      <c r="F950" s="97"/>
      <c r="H950" s="98"/>
      <c r="L950" s="56"/>
    </row>
    <row r="951">
      <c r="D951" s="1"/>
      <c r="F951" s="97"/>
      <c r="H951" s="98"/>
      <c r="L951" s="56"/>
    </row>
    <row r="952">
      <c r="D952" s="1"/>
      <c r="F952" s="97"/>
      <c r="H952" s="98"/>
      <c r="L952" s="56"/>
    </row>
    <row r="953">
      <c r="D953" s="1"/>
      <c r="F953" s="97"/>
      <c r="H953" s="98"/>
      <c r="L953" s="56"/>
    </row>
    <row r="954">
      <c r="D954" s="1"/>
      <c r="F954" s="97"/>
      <c r="H954" s="98"/>
      <c r="L954" s="56"/>
    </row>
    <row r="955">
      <c r="D955" s="1"/>
      <c r="F955" s="97"/>
      <c r="H955" s="98"/>
      <c r="L955" s="56"/>
    </row>
    <row r="956">
      <c r="D956" s="1"/>
      <c r="F956" s="97"/>
      <c r="H956" s="98"/>
      <c r="L956" s="56"/>
    </row>
    <row r="957">
      <c r="D957" s="1"/>
      <c r="F957" s="97"/>
      <c r="H957" s="98"/>
      <c r="L957" s="56"/>
    </row>
    <row r="958">
      <c r="D958" s="1"/>
      <c r="F958" s="97"/>
      <c r="H958" s="98"/>
      <c r="L958" s="56"/>
    </row>
    <row r="959">
      <c r="D959" s="1"/>
      <c r="F959" s="97"/>
      <c r="H959" s="98"/>
      <c r="L959" s="56"/>
    </row>
    <row r="960">
      <c r="D960" s="1"/>
      <c r="F960" s="97"/>
      <c r="H960" s="98"/>
      <c r="L960" s="56"/>
    </row>
    <row r="961">
      <c r="D961" s="1"/>
      <c r="F961" s="97"/>
      <c r="H961" s="98"/>
      <c r="L961" s="56"/>
    </row>
    <row r="962">
      <c r="D962" s="1"/>
      <c r="F962" s="97"/>
      <c r="H962" s="98"/>
      <c r="L962" s="56"/>
    </row>
    <row r="963">
      <c r="D963" s="1"/>
      <c r="F963" s="97"/>
      <c r="H963" s="98"/>
      <c r="L963" s="56"/>
    </row>
    <row r="964">
      <c r="D964" s="1"/>
      <c r="F964" s="97"/>
      <c r="H964" s="98"/>
      <c r="L964" s="56"/>
    </row>
    <row r="965">
      <c r="D965" s="1"/>
      <c r="F965" s="97"/>
      <c r="H965" s="98"/>
      <c r="L965" s="56"/>
    </row>
    <row r="966">
      <c r="D966" s="1"/>
      <c r="F966" s="97"/>
      <c r="H966" s="98"/>
      <c r="L966" s="56"/>
    </row>
    <row r="967">
      <c r="D967" s="1"/>
      <c r="F967" s="97"/>
      <c r="H967" s="98"/>
      <c r="L967" s="56"/>
    </row>
    <row r="968">
      <c r="D968" s="1"/>
      <c r="F968" s="97"/>
      <c r="H968" s="98"/>
      <c r="L968" s="56"/>
    </row>
    <row r="969">
      <c r="D969" s="1"/>
      <c r="F969" s="97"/>
      <c r="H969" s="98"/>
      <c r="L969" s="56"/>
    </row>
    <row r="970">
      <c r="D970" s="1"/>
      <c r="F970" s="97"/>
      <c r="H970" s="98"/>
      <c r="L970" s="56"/>
    </row>
    <row r="971">
      <c r="D971" s="1"/>
      <c r="F971" s="97"/>
      <c r="H971" s="98"/>
      <c r="L971" s="56"/>
    </row>
    <row r="972">
      <c r="D972" s="1"/>
      <c r="F972" s="97"/>
      <c r="H972" s="98"/>
      <c r="L972" s="56"/>
    </row>
    <row r="973">
      <c r="D973" s="1"/>
      <c r="F973" s="97"/>
      <c r="H973" s="98"/>
      <c r="L973" s="56"/>
    </row>
    <row r="974">
      <c r="D974" s="1"/>
      <c r="F974" s="97"/>
      <c r="H974" s="98"/>
      <c r="L974" s="56"/>
    </row>
    <row r="975">
      <c r="D975" s="1"/>
      <c r="F975" s="97"/>
      <c r="H975" s="98"/>
      <c r="L975" s="56"/>
    </row>
    <row r="976">
      <c r="D976" s="1"/>
      <c r="F976" s="97"/>
      <c r="H976" s="98"/>
      <c r="L976" s="56"/>
    </row>
    <row r="977">
      <c r="D977" s="1"/>
      <c r="F977" s="97"/>
      <c r="H977" s="98"/>
      <c r="L977" s="56"/>
    </row>
    <row r="978">
      <c r="D978" s="1"/>
      <c r="F978" s="97"/>
      <c r="H978" s="98"/>
      <c r="L978" s="56"/>
    </row>
  </sheetData>
  <mergeCells count="8">
    <mergeCell ref="D1:E1"/>
    <mergeCell ref="D2:E2"/>
    <mergeCell ref="D3:E3"/>
    <mergeCell ref="D4:E4"/>
    <mergeCell ref="D5:E5"/>
    <mergeCell ref="P6:Q6"/>
    <mergeCell ref="S6:U6"/>
    <mergeCell ref="AH6:AJ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6" width="15.13"/>
  </cols>
  <sheetData>
    <row r="2">
      <c r="B2" s="57" t="s">
        <v>90</v>
      </c>
      <c r="L2" s="57"/>
    </row>
    <row r="3">
      <c r="B3" s="57" t="s">
        <v>91</v>
      </c>
      <c r="G3" s="57" t="s">
        <v>92</v>
      </c>
      <c r="K3" s="54"/>
    </row>
    <row r="4">
      <c r="B4" s="57">
        <v>1.0</v>
      </c>
      <c r="D4" s="57">
        <v>2.0</v>
      </c>
      <c r="G4" s="57">
        <v>1.0</v>
      </c>
      <c r="I4" s="57">
        <v>2.0</v>
      </c>
    </row>
    <row r="5">
      <c r="B5" s="100"/>
      <c r="C5" s="100"/>
      <c r="D5" s="100"/>
      <c r="E5" s="100"/>
      <c r="F5" s="101"/>
      <c r="G5" s="100"/>
      <c r="H5" s="100"/>
      <c r="I5" s="100"/>
      <c r="J5" s="100"/>
      <c r="K5" s="54"/>
      <c r="L5" s="54"/>
      <c r="M5" s="54"/>
      <c r="N5" s="54"/>
      <c r="O5" s="54"/>
      <c r="P5" s="54"/>
      <c r="Q5" s="54"/>
    </row>
    <row r="6">
      <c r="B6" s="100" t="s">
        <v>93</v>
      </c>
      <c r="C6" s="100" t="s">
        <v>94</v>
      </c>
      <c r="D6" s="100" t="s">
        <v>93</v>
      </c>
      <c r="E6" s="100" t="s">
        <v>94</v>
      </c>
      <c r="F6" s="101"/>
      <c r="G6" s="100" t="s">
        <v>93</v>
      </c>
      <c r="H6" s="100" t="s">
        <v>94</v>
      </c>
      <c r="I6" s="100" t="s">
        <v>93</v>
      </c>
      <c r="J6" s="100" t="s">
        <v>94</v>
      </c>
      <c r="K6" s="54"/>
      <c r="L6" s="54"/>
      <c r="M6" s="54"/>
      <c r="N6" s="54"/>
      <c r="O6" s="54"/>
      <c r="P6" s="54"/>
      <c r="Q6" s="54"/>
    </row>
    <row r="7">
      <c r="B7" s="17">
        <v>8.0</v>
      </c>
      <c r="C7" s="25"/>
      <c r="D7" s="17">
        <v>8.0</v>
      </c>
      <c r="E7" s="25"/>
      <c r="F7" s="54"/>
      <c r="G7" s="79">
        <v>8.0</v>
      </c>
      <c r="H7" s="79"/>
      <c r="I7" s="79">
        <v>8.0</v>
      </c>
      <c r="J7" s="62"/>
      <c r="K7" s="54"/>
      <c r="L7" s="54">
        <v>2.35</v>
      </c>
      <c r="M7" s="54"/>
      <c r="N7" s="54"/>
      <c r="O7" s="54"/>
      <c r="P7" s="54"/>
      <c r="Q7" s="54"/>
    </row>
    <row r="8">
      <c r="B8" s="17">
        <v>9.0</v>
      </c>
      <c r="C8" s="62">
        <v>4.23</v>
      </c>
      <c r="D8" s="17">
        <v>9.0</v>
      </c>
      <c r="E8" s="79">
        <v>5.26</v>
      </c>
      <c r="F8" s="54"/>
      <c r="G8" s="79">
        <v>9.0</v>
      </c>
      <c r="H8" s="79">
        <v>1.98233</v>
      </c>
      <c r="I8" s="79">
        <v>9.0</v>
      </c>
      <c r="J8" s="79">
        <v>2.19883</v>
      </c>
      <c r="K8" s="27">
        <v>1.948</v>
      </c>
      <c r="L8" s="54">
        <v>3.08</v>
      </c>
      <c r="M8" s="54"/>
      <c r="N8" s="54"/>
      <c r="O8" s="54"/>
      <c r="P8" s="54"/>
      <c r="Q8" s="54"/>
    </row>
    <row r="9">
      <c r="B9" s="17">
        <v>10.0</v>
      </c>
      <c r="C9" s="102">
        <v>5.287</v>
      </c>
      <c r="D9" s="17">
        <v>10.0</v>
      </c>
      <c r="E9" s="79">
        <v>6.32</v>
      </c>
      <c r="F9" s="54"/>
      <c r="G9" s="79">
        <v>10.0</v>
      </c>
      <c r="H9" s="79">
        <v>2.79117</v>
      </c>
      <c r="I9" s="79">
        <v>10.0</v>
      </c>
      <c r="J9" s="79">
        <v>3.435</v>
      </c>
      <c r="K9" s="79">
        <v>3.071</v>
      </c>
      <c r="L9" s="54">
        <v>4.09</v>
      </c>
      <c r="M9" s="54"/>
      <c r="N9" s="54"/>
      <c r="O9" s="54"/>
      <c r="P9" s="54"/>
      <c r="Q9" s="54"/>
    </row>
    <row r="10">
      <c r="B10" s="79">
        <v>11.0</v>
      </c>
      <c r="C10" s="102">
        <v>6.535</v>
      </c>
      <c r="D10" s="79">
        <v>11.0</v>
      </c>
      <c r="E10" s="79">
        <v>7.654</v>
      </c>
      <c r="F10" s="54"/>
      <c r="G10" s="79">
        <v>11.0</v>
      </c>
      <c r="H10" s="79">
        <v>3.92433</v>
      </c>
      <c r="I10" s="79">
        <v>11.0</v>
      </c>
      <c r="J10" s="79">
        <v>5.25817</v>
      </c>
      <c r="K10" s="79">
        <v>4.08</v>
      </c>
      <c r="L10" s="54">
        <v>5.29</v>
      </c>
      <c r="M10" s="54"/>
      <c r="N10" s="54"/>
      <c r="O10" s="54"/>
      <c r="P10" s="54"/>
      <c r="Q10" s="54"/>
    </row>
    <row r="11">
      <c r="B11" s="79">
        <v>12.0</v>
      </c>
      <c r="C11" s="102">
        <v>7.903</v>
      </c>
      <c r="D11" s="79">
        <v>12.0</v>
      </c>
      <c r="E11" s="79">
        <v>9.09</v>
      </c>
      <c r="F11" s="54"/>
      <c r="G11" s="79">
        <v>12.0</v>
      </c>
      <c r="H11" s="79">
        <v>5.21317</v>
      </c>
      <c r="I11" s="79">
        <v>12.0</v>
      </c>
      <c r="J11" s="79">
        <v>7.1885</v>
      </c>
      <c r="K11" s="79">
        <v>5.279</v>
      </c>
      <c r="L11" s="54">
        <v>6.57</v>
      </c>
      <c r="M11" s="54"/>
      <c r="N11" s="54"/>
      <c r="O11" s="54"/>
      <c r="P11" s="54"/>
      <c r="Q11" s="54"/>
    </row>
    <row r="12">
      <c r="B12" s="79">
        <v>13.0</v>
      </c>
      <c r="C12" s="102">
        <v>9.312</v>
      </c>
      <c r="D12" s="79">
        <v>13.0</v>
      </c>
      <c r="E12" s="79">
        <v>10.527</v>
      </c>
      <c r="F12" s="54"/>
      <c r="G12" s="79">
        <v>13.0</v>
      </c>
      <c r="H12" s="79">
        <v>6.53917</v>
      </c>
      <c r="I12" s="79">
        <v>13.0</v>
      </c>
      <c r="J12" s="79">
        <v>9.04283</v>
      </c>
      <c r="K12" s="79">
        <v>6.53917</v>
      </c>
      <c r="L12" s="54">
        <v>7.87</v>
      </c>
      <c r="M12" s="54"/>
      <c r="N12" s="54"/>
      <c r="O12" s="54"/>
      <c r="P12" s="54"/>
      <c r="Q12" s="54"/>
    </row>
    <row r="13">
      <c r="B13" s="79">
        <v>14.0</v>
      </c>
      <c r="C13" s="102">
        <v>10.724</v>
      </c>
      <c r="D13" s="79">
        <v>14.0</v>
      </c>
      <c r="E13" s="79">
        <v>11.922</v>
      </c>
      <c r="F13" s="54"/>
      <c r="G13" s="79">
        <v>14.0</v>
      </c>
      <c r="H13" s="79">
        <v>7.84767</v>
      </c>
      <c r="I13" s="79">
        <v>14.0</v>
      </c>
      <c r="J13" s="79">
        <v>10.7552</v>
      </c>
      <c r="K13" s="79">
        <v>7.84767</v>
      </c>
      <c r="L13" s="54">
        <v>9.15</v>
      </c>
      <c r="M13" s="54"/>
      <c r="N13" s="54"/>
      <c r="O13" s="54"/>
      <c r="P13" s="54"/>
      <c r="Q13" s="54"/>
    </row>
    <row r="14">
      <c r="B14" s="79">
        <v>15.0</v>
      </c>
      <c r="C14" s="102">
        <v>12.045</v>
      </c>
      <c r="D14" s="79">
        <v>15.0</v>
      </c>
      <c r="E14" s="79">
        <v>13.255</v>
      </c>
      <c r="F14" s="54"/>
      <c r="G14" s="79">
        <v>15.0</v>
      </c>
      <c r="H14" s="79">
        <v>9.1035</v>
      </c>
      <c r="I14" s="79">
        <v>15.0</v>
      </c>
      <c r="J14" s="79">
        <v>12.3535</v>
      </c>
      <c r="K14" s="79">
        <v>9.1035</v>
      </c>
      <c r="L14" s="54">
        <v>10.34</v>
      </c>
      <c r="M14" s="54"/>
      <c r="N14" s="54"/>
      <c r="O14" s="54"/>
      <c r="P14" s="54"/>
      <c r="Q14" s="54"/>
    </row>
    <row r="15">
      <c r="B15" s="79">
        <v>16.0</v>
      </c>
      <c r="C15" s="102">
        <v>13.337</v>
      </c>
      <c r="D15" s="79">
        <v>16.0</v>
      </c>
      <c r="E15" s="79">
        <v>14.522</v>
      </c>
      <c r="F15" s="54"/>
      <c r="G15" s="79">
        <v>16.0</v>
      </c>
      <c r="H15" s="79">
        <v>10.32</v>
      </c>
      <c r="I15" s="79">
        <v>16.0</v>
      </c>
      <c r="J15" s="79">
        <v>13.8582</v>
      </c>
      <c r="K15" s="79">
        <v>10.32</v>
      </c>
      <c r="L15" s="54">
        <v>11.46</v>
      </c>
      <c r="M15" s="54"/>
      <c r="N15" s="54"/>
      <c r="O15" s="54"/>
      <c r="P15" s="54"/>
      <c r="Q15" s="54"/>
    </row>
    <row r="16">
      <c r="B16" s="79">
        <v>17.0</v>
      </c>
      <c r="C16" s="102">
        <v>14.815</v>
      </c>
      <c r="D16" s="79">
        <v>17.0</v>
      </c>
      <c r="E16" s="79">
        <v>15.725</v>
      </c>
      <c r="F16" s="54"/>
      <c r="G16" s="79">
        <v>17.0</v>
      </c>
      <c r="H16" s="54">
        <v>11.46</v>
      </c>
      <c r="I16" s="79">
        <v>17.0</v>
      </c>
      <c r="J16" s="79">
        <v>15.2845</v>
      </c>
      <c r="K16" s="79">
        <v>11.4772</v>
      </c>
      <c r="L16" s="54">
        <v>12.54</v>
      </c>
      <c r="M16" s="54"/>
      <c r="N16" s="54"/>
      <c r="O16" s="54"/>
      <c r="P16" s="54"/>
      <c r="Q16" s="54"/>
    </row>
    <row r="17">
      <c r="B17" s="79">
        <v>18.0</v>
      </c>
      <c r="C17" s="102">
        <v>16.052</v>
      </c>
      <c r="D17" s="79">
        <v>18.0</v>
      </c>
      <c r="E17" s="79">
        <v>16.873</v>
      </c>
      <c r="F17" s="54"/>
      <c r="G17" s="79">
        <v>18.0</v>
      </c>
      <c r="H17" s="54">
        <v>12.54</v>
      </c>
      <c r="I17" s="79">
        <v>18.0</v>
      </c>
      <c r="J17" s="79">
        <v>16.6358</v>
      </c>
      <c r="K17" s="79">
        <v>12.8173</v>
      </c>
      <c r="L17" s="54">
        <v>13.61</v>
      </c>
      <c r="M17" s="54"/>
      <c r="N17" s="54"/>
      <c r="O17" s="54"/>
      <c r="P17" s="54"/>
      <c r="Q17" s="54"/>
    </row>
    <row r="18">
      <c r="B18" s="79">
        <v>19.0</v>
      </c>
      <c r="C18" s="62">
        <v>16.861</v>
      </c>
      <c r="D18" s="79">
        <v>19.0</v>
      </c>
      <c r="E18" s="79">
        <v>17.966</v>
      </c>
      <c r="F18" s="54"/>
      <c r="G18" s="79">
        <v>19.0</v>
      </c>
      <c r="H18" s="54">
        <v>13.61</v>
      </c>
      <c r="I18" s="79">
        <v>19.0</v>
      </c>
      <c r="J18" s="79">
        <v>17.9292</v>
      </c>
      <c r="K18" s="79">
        <v>14.3117</v>
      </c>
      <c r="L18" s="54">
        <v>14.62</v>
      </c>
      <c r="M18" s="54"/>
      <c r="N18" s="54"/>
      <c r="O18" s="54"/>
      <c r="P18" s="54"/>
      <c r="Q18" s="54"/>
    </row>
    <row r="19">
      <c r="B19" s="79">
        <v>20.0</v>
      </c>
      <c r="C19" s="62">
        <v>17.739</v>
      </c>
      <c r="D19" s="79">
        <v>20.0</v>
      </c>
      <c r="E19" s="79">
        <v>19.012</v>
      </c>
      <c r="F19" s="54"/>
      <c r="G19" s="79">
        <v>20.0</v>
      </c>
      <c r="H19" s="54">
        <v>14.62</v>
      </c>
      <c r="I19" s="79">
        <v>20.0</v>
      </c>
      <c r="J19" s="79">
        <v>19.1672</v>
      </c>
      <c r="K19" s="54"/>
      <c r="L19" s="54">
        <v>15.7</v>
      </c>
      <c r="M19" s="54"/>
      <c r="N19" s="54"/>
      <c r="O19" s="54"/>
      <c r="P19" s="54"/>
      <c r="Q19" s="54"/>
    </row>
    <row r="20">
      <c r="B20" s="54"/>
      <c r="C20" s="54"/>
      <c r="D20" s="54"/>
      <c r="E20" s="54"/>
      <c r="F20" s="54"/>
      <c r="G20" s="54"/>
      <c r="H20" s="90"/>
      <c r="I20" s="54"/>
      <c r="J20" s="90"/>
      <c r="K20" s="54"/>
      <c r="L20" s="54"/>
      <c r="M20" s="54"/>
      <c r="N20" s="54"/>
      <c r="O20" s="54"/>
      <c r="P20" s="54"/>
      <c r="Q20" s="54"/>
    </row>
    <row r="21">
      <c r="B21" s="54"/>
      <c r="C21" s="54"/>
      <c r="D21" s="54"/>
      <c r="E21" s="54"/>
      <c r="F21" s="54"/>
      <c r="G21" s="54"/>
      <c r="H21" s="90"/>
      <c r="I21" s="54"/>
      <c r="J21" s="90"/>
      <c r="K21" s="54"/>
      <c r="L21" s="54"/>
      <c r="M21" s="54"/>
      <c r="N21" s="54"/>
      <c r="O21" s="54"/>
      <c r="P21" s="54"/>
      <c r="Q21" s="54"/>
    </row>
  </sheetData>
  <mergeCells count="8">
    <mergeCell ref="B2:H2"/>
    <mergeCell ref="L2:O2"/>
    <mergeCell ref="B3:E3"/>
    <mergeCell ref="G3:J3"/>
    <mergeCell ref="B4:C4"/>
    <mergeCell ref="D4:E4"/>
    <mergeCell ref="G4:H4"/>
    <mergeCell ref="I4:J4"/>
  </mergeCells>
  <drawing r:id="rId1"/>
</worksheet>
</file>