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atilome" sheetId="1" r:id="rId3"/>
    <sheet state="visible" name="M.prun_females" sheetId="2" r:id="rId4"/>
    <sheet state="visible" name="M.prun_male" sheetId="3" r:id="rId5"/>
    <sheet state="visible" name="M.prun_nimph" sheetId="4" r:id="rId6"/>
    <sheet state="visible" name="Kovats n-alkanes" sheetId="5" r:id="rId7"/>
  </sheets>
  <definedNames/>
  <calcPr/>
</workbook>
</file>

<file path=xl/sharedStrings.xml><?xml version="1.0" encoding="utf-8"?>
<sst xmlns="http://schemas.openxmlformats.org/spreadsheetml/2006/main" count="1092" uniqueCount="226">
  <si>
    <t>Species</t>
  </si>
  <si>
    <t>M.pruinosa</t>
  </si>
  <si>
    <t>Sample descriptor</t>
  </si>
  <si>
    <t>TAGETES</t>
  </si>
  <si>
    <t>No peak</t>
  </si>
  <si>
    <t>Compound Name</t>
  </si>
  <si>
    <t>Comments</t>
  </si>
  <si>
    <t>CAS</t>
  </si>
  <si>
    <t>Sex</t>
  </si>
  <si>
    <t>Chemical group</t>
  </si>
  <si>
    <t>female</t>
  </si>
  <si>
    <t>Area from MS</t>
  </si>
  <si>
    <t>male</t>
  </si>
  <si>
    <t>Probability (%)</t>
  </si>
  <si>
    <t>Published kovats(closest)</t>
  </si>
  <si>
    <t>GC-MS RT</t>
  </si>
  <si>
    <t>Organ</t>
  </si>
  <si>
    <t>Antennae</t>
  </si>
  <si>
    <t>n</t>
  </si>
  <si>
    <t>N</t>
  </si>
  <si>
    <t>GC-MS KOVATS</t>
  </si>
  <si>
    <t>Variable_1</t>
  </si>
  <si>
    <t>adult</t>
  </si>
  <si>
    <t>Heptane, 2,4-dimethyl-</t>
  </si>
  <si>
    <t>Data_input -&gt; Just repeat the pattern</t>
  </si>
  <si>
    <t>2213-23-2</t>
  </si>
  <si>
    <t>Alkanes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</si>
  <si>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</si>
  <si>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</si>
  <si>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</si>
  <si>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</si>
  <si>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</si>
  <si>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</si>
  <si>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3-Hexen-1-ol, (Z)-</t>
  </si>
  <si>
    <t>GC-EAD RT</t>
  </si>
  <si>
    <t>928-96-1</t>
  </si>
  <si>
    <t>GC-EAD KOVATS</t>
  </si>
  <si>
    <t xml:space="preserve">MS Kovats id (1 or 2) </t>
  </si>
  <si>
    <t>Fatty alcohols</t>
  </si>
  <si>
    <t xml:space="preserve">FID Kovats id (1 or 2) </t>
  </si>
  <si>
    <t>Replicate Name</t>
  </si>
  <si>
    <t>Time</t>
  </si>
  <si>
    <t>MV</t>
  </si>
  <si>
    <t>4-Methyloctane</t>
  </si>
  <si>
    <t>random1</t>
  </si>
  <si>
    <t>3-Hexen-1-ol (E)-</t>
  </si>
  <si>
    <t>1-Hexanol</t>
  </si>
  <si>
    <t>111-27-3</t>
  </si>
  <si>
    <t>p-xylene</t>
  </si>
  <si>
    <t>106-42-3</t>
  </si>
  <si>
    <t>Xylenes</t>
  </si>
  <si>
    <t>2-Heptanol</t>
  </si>
  <si>
    <t>543-49-7</t>
  </si>
  <si>
    <t>Tetrahydrofuran-3-ylmethanol</t>
  </si>
  <si>
    <t>15833-61-1</t>
  </si>
  <si>
    <t>Tetrahydrofurans</t>
  </si>
  <si>
    <t>2-Hexen-4-olide</t>
  </si>
  <si>
    <t>2407-43-4</t>
  </si>
  <si>
    <t>Furanones</t>
  </si>
  <si>
    <t>Benzaldehyde</t>
  </si>
  <si>
    <t>100-52-7</t>
  </si>
  <si>
    <t>Benzoyl derivatives</t>
  </si>
  <si>
    <t>Sabinene</t>
  </si>
  <si>
    <t>3387-41-5</t>
  </si>
  <si>
    <t>Monoterpenoids</t>
  </si>
  <si>
    <t>Sulcatone</t>
  </si>
  <si>
    <t>110-93-0</t>
  </si>
  <si>
    <t>Carbonyl compounds</t>
  </si>
  <si>
    <t>MeMATa1</t>
  </si>
  <si>
    <t>MeFa1Ta6</t>
  </si>
  <si>
    <t>β-Myrcene</t>
  </si>
  <si>
    <t>123-35-3</t>
  </si>
  <si>
    <t>MetAMTa3</t>
  </si>
  <si>
    <t>MetAMTa6</t>
  </si>
  <si>
    <t>MetAMTa8</t>
  </si>
  <si>
    <t>Octanal</t>
  </si>
  <si>
    <t>124-13-0</t>
  </si>
  <si>
    <t>random2</t>
  </si>
  <si>
    <t>3-Hexen-1-ol (Z)-</t>
  </si>
  <si>
    <t>(Z)-3-Hexen-1-ol acetate</t>
  </si>
  <si>
    <t>3681-71-8</t>
  </si>
  <si>
    <t>Carboxylic acid derivatives</t>
  </si>
  <si>
    <t>α-Phellandrene</t>
  </si>
  <si>
    <t>99-83-2</t>
  </si>
  <si>
    <t>2-Ethylhexanol</t>
  </si>
  <si>
    <t>104-76-7</t>
  </si>
  <si>
    <t>MetFaTa4</t>
  </si>
  <si>
    <t>Limonene</t>
  </si>
  <si>
    <t>138-86-3</t>
  </si>
  <si>
    <t>Eucalyptol</t>
  </si>
  <si>
    <t>470-82-6</t>
  </si>
  <si>
    <t>hosszunevu</t>
  </si>
  <si>
    <t>MetAMTa2</t>
  </si>
  <si>
    <t>MetAMTa4</t>
  </si>
  <si>
    <t>β-cis-Ocimene</t>
  </si>
  <si>
    <t>3338-55-4</t>
  </si>
  <si>
    <t>β-trans-Ocimene</t>
  </si>
  <si>
    <t>3779-61-1</t>
  </si>
  <si>
    <t>1,3,8-p-Menthatriene</t>
  </si>
  <si>
    <t>18368-95-1</t>
  </si>
  <si>
    <t>MetFaTa1</t>
  </si>
  <si>
    <t>MetFaTa2</t>
  </si>
  <si>
    <t>MetFaTa3</t>
  </si>
  <si>
    <t>α-Terpinolen</t>
  </si>
  <si>
    <t>586-62-9</t>
  </si>
  <si>
    <t>Linalool</t>
  </si>
  <si>
    <t>78-70-6</t>
  </si>
  <si>
    <t>alkane_1</t>
  </si>
  <si>
    <t>4,8-Dimethyl-1,3,7-nonatriene</t>
  </si>
  <si>
    <t>51911-82-1</t>
  </si>
  <si>
    <t>p-Mentha-1,5,8-triene</t>
  </si>
  <si>
    <t>21195-59-5</t>
  </si>
  <si>
    <t>trans-p-Mentha-1(7),8-dien-2-ol</t>
  </si>
  <si>
    <t>MetAMTa1</t>
  </si>
  <si>
    <t>21391-84-4</t>
  </si>
  <si>
    <t>MeFa1Ta1</t>
  </si>
  <si>
    <t>MeFa1Ta2</t>
  </si>
  <si>
    <t>MeFa1Ta5</t>
  </si>
  <si>
    <t>MetFaTa0</t>
  </si>
  <si>
    <t>Allo-Ocimene</t>
  </si>
  <si>
    <t>673-84-7</t>
  </si>
  <si>
    <t>Cosmene</t>
  </si>
  <si>
    <t>460-01-5</t>
  </si>
  <si>
    <t>Olefins</t>
  </si>
  <si>
    <t>Myroxide</t>
  </si>
  <si>
    <t>28977-57-3</t>
  </si>
  <si>
    <t>monoterpene_1</t>
  </si>
  <si>
    <t>p-Mentha-1,5-dien-8-ol</t>
  </si>
  <si>
    <t>1686-20-0.</t>
  </si>
  <si>
    <t>2-Caren-4-ol</t>
  </si>
  <si>
    <t>4017-82-7</t>
  </si>
  <si>
    <t>unknown</t>
  </si>
  <si>
    <t>random0</t>
  </si>
  <si>
    <t>p-Cymen-8-ol</t>
  </si>
  <si>
    <t>1197-01-09</t>
  </si>
  <si>
    <t>Phenylpropanes</t>
  </si>
  <si>
    <t>Linalyl butyrate</t>
  </si>
  <si>
    <t>78-36-4‎</t>
  </si>
  <si>
    <t>beta-Myrcene</t>
  </si>
  <si>
    <t>2,6-Dimethyl-3,5,7-octatriene-2-ol, ,E,E-</t>
  </si>
  <si>
    <t>Methyl salicylate</t>
  </si>
  <si>
    <t>119-36-8</t>
  </si>
  <si>
    <t>Benzoic acids and derivatives</t>
  </si>
  <si>
    <t>trans-2-Caren-4-ol</t>
  </si>
  <si>
    <t>Piperitone</t>
  </si>
  <si>
    <t>89-81-6</t>
  </si>
  <si>
    <t>Piperitenone</t>
  </si>
  <si>
    <t>0491-09-08</t>
  </si>
  <si>
    <t>α-Copaene</t>
  </si>
  <si>
    <t>3856-25-5</t>
  </si>
  <si>
    <t>Sesquiterpenoids</t>
  </si>
  <si>
    <t>(-)-β-Elemene</t>
  </si>
  <si>
    <t>515-13-9</t>
  </si>
  <si>
    <t>cis-Jasmone</t>
  </si>
  <si>
    <t>0488-10-8</t>
  </si>
  <si>
    <t>3-Hexen-1-ol, acetate, (Z)-</t>
  </si>
  <si>
    <t>β-Isocomene</t>
  </si>
  <si>
    <t>74311-15-2</t>
  </si>
  <si>
    <t>α-Cedrene</t>
  </si>
  <si>
    <t>469-61-4</t>
  </si>
  <si>
    <t>Caryophyllene</t>
  </si>
  <si>
    <t>87-44-5</t>
  </si>
  <si>
    <t>β-Farnesene</t>
  </si>
  <si>
    <t>α-Caryophyllene</t>
  </si>
  <si>
    <t>6753-98-6</t>
  </si>
  <si>
    <t>α-Curcumene</t>
  </si>
  <si>
    <t>644-30-4</t>
  </si>
  <si>
    <t>Germacrene D</t>
  </si>
  <si>
    <t>23986-74-5</t>
  </si>
  <si>
    <t>β-Bisabolene</t>
  </si>
  <si>
    <t>495-61-4</t>
  </si>
  <si>
    <t>sesquiterpene_1</t>
  </si>
  <si>
    <t>Salisylic acid derivate</t>
  </si>
  <si>
    <t>Dendrolasin</t>
  </si>
  <si>
    <t>23262-34-2</t>
  </si>
  <si>
    <t>Caryophyllene oxide</t>
  </si>
  <si>
    <t>1139-30-6</t>
  </si>
  <si>
    <t>eucalyptol</t>
  </si>
  <si>
    <t>Methyl jasmonate</t>
  </si>
  <si>
    <t>39924-52-2</t>
  </si>
  <si>
    <t>Lineolic acids and derivatives</t>
  </si>
  <si>
    <t>Neophytadiene</t>
  </si>
  <si>
    <t>504-96-1</t>
  </si>
  <si>
    <t>beta-cis-Ocimene</t>
  </si>
  <si>
    <t>beta-trans-Ocimene</t>
  </si>
  <si>
    <t>random3</t>
  </si>
  <si>
    <t>linalool</t>
  </si>
  <si>
    <t>unknown_1</t>
  </si>
  <si>
    <t>DMNT</t>
  </si>
  <si>
    <t>random4</t>
  </si>
  <si>
    <t>random5</t>
  </si>
  <si>
    <t>random6</t>
  </si>
  <si>
    <t>random7</t>
  </si>
  <si>
    <t>unknown_3</t>
  </si>
  <si>
    <t>random8</t>
  </si>
  <si>
    <t>random9</t>
  </si>
  <si>
    <t>unknown_yet</t>
  </si>
  <si>
    <t>random10</t>
  </si>
  <si>
    <t>nimph</t>
  </si>
  <si>
    <t>unknown_yet_2</t>
  </si>
  <si>
    <t>MetL7Ta9</t>
  </si>
  <si>
    <t>random11</t>
  </si>
  <si>
    <t>alfa-Copaene</t>
  </si>
  <si>
    <t>MetL7Ta2</t>
  </si>
  <si>
    <t>MetL7Ta6</t>
  </si>
  <si>
    <t>MetL7Ta7</t>
  </si>
  <si>
    <t>MetL7Ta8</t>
  </si>
  <si>
    <t>MetL6</t>
  </si>
  <si>
    <t>MetL7Ta3</t>
  </si>
  <si>
    <t>MetL7Ta4</t>
  </si>
  <si>
    <t>MetL7Ta5</t>
  </si>
  <si>
    <t>random12</t>
  </si>
  <si>
    <t>random13</t>
  </si>
  <si>
    <t>random14</t>
  </si>
  <si>
    <t>unknown4</t>
  </si>
  <si>
    <t>random15</t>
  </si>
  <si>
    <t>random16</t>
  </si>
  <si>
    <t>unknown_2</t>
  </si>
  <si>
    <t>unknown_yet3</t>
  </si>
  <si>
    <t>random17</t>
  </si>
  <si>
    <t>random18</t>
  </si>
  <si>
    <t>N-Alkanes</t>
  </si>
  <si>
    <t>Alternative for kovats MS</t>
  </si>
  <si>
    <t>Alternative for kovats FID</t>
  </si>
  <si>
    <t>n-alkane (number of carbon)</t>
  </si>
  <si>
    <t>Rt ( Retention time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</si>
</sst>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yyyy-mm-dd"/>
    <numFmt numFmtId="167" formatCode="yyyy-m-d"/>
    <numFmt numFmtId="168" formatCode="#,##0.000"/>
  </numFmts>
  <fonts count="25">
    <font>
      <sz val="10.0"/>
      <color rgb="FF000000"/>
      <name val="Arial"/>
    </font>
    <font>
      <sz val="11.0"/>
      <color rgb="FF000000"/>
      <name val="Calibri"/>
    </font>
    <font>
      <b/>
    </font>
    <font/>
    <font>
      <name val="Arial"/>
    </font>
    <font>
      <b/>
      <name val="Arial"/>
    </font>
    <font>
      <i/>
      <name val="Arial"/>
    </font>
    <font>
      <u/>
      <name val="Arial"/>
    </font>
    <font>
      <u/>
      <name val="Arial"/>
    </font>
    <font>
      <sz val="12.0"/>
      <name val="Arial"/>
    </font>
    <font>
      <sz val="12.0"/>
      <color rgb="FF000000"/>
      <name val="Arial"/>
    </font>
    <font>
      <sz val="8.0"/>
      <color rgb="FF000000"/>
      <name val="Arial"/>
    </font>
    <font>
      <sz val="11.0"/>
      <color rgb="FF000000"/>
      <name val="Inconsolata"/>
    </font>
    <font>
      <sz val="11.0"/>
      <color rgb="FF375623"/>
      <name val="Calibri"/>
    </font>
    <font>
      <sz val="11.0"/>
      <name val="Calibri"/>
    </font>
    <font>
      <color rgb="FF000000"/>
      <name val="Arial"/>
    </font>
    <font>
      <color rgb="FF000000"/>
      <name val="Source Sans Pro"/>
    </font>
    <font>
      <u/>
      <sz val="12.0"/>
      <color rgb="FF000000"/>
      <name val="Arial"/>
    </font>
    <font>
      <sz val="10.0"/>
      <name val="Arial"/>
    </font>
    <font>
      <color rgb="FFFF0000"/>
      <name val="Arial"/>
    </font>
    <font>
      <sz val="11.0"/>
      <color rgb="FFFF0000"/>
      <name val="Inconsolata"/>
    </font>
    <font>
      <color rgb="FFFF0000"/>
    </font>
    <font>
      <sz val="12.0"/>
      <color rgb="FFFF0000"/>
      <name val="Arial"/>
    </font>
    <font>
      <u/>
      <sz val="12.0"/>
      <color rgb="FF000000"/>
      <name val="Arial"/>
    </font>
    <font>
      <name val="Liberation Serif"/>
    </font>
  </fonts>
  <fills count="6">
    <fill>
      <patternFill patternType="none"/>
    </fill>
    <fill>
      <patternFill patternType="lightGray"/>
    </fill>
    <fill>
      <patternFill patternType="solid">
        <fgColor rgb="FFC5AB5B"/>
        <bgColor rgb="FFC5AB5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Font="1" applyNumberForma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5" numFmtId="49" xfId="0" applyAlignment="1" applyFont="1" applyNumberFormat="1">
      <alignment readingOrder="0" vertical="bottom"/>
    </xf>
    <xf borderId="0" fillId="0" fontId="4" numFmtId="0" xfId="0" applyAlignment="1" applyFont="1">
      <alignment horizontal="left" shrinkToFit="0" vertical="bottom" wrapText="1"/>
    </xf>
    <xf borderId="1" fillId="0" fontId="4" numFmtId="0" xfId="0" applyAlignment="1" applyBorder="1" applyFont="1">
      <alignment horizontal="left" readingOrder="0" vertical="bottom"/>
    </xf>
    <xf borderId="0" fillId="0" fontId="4" numFmtId="165" xfId="0" applyAlignment="1" applyFont="1" applyNumberFormat="1">
      <alignment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horizontal="left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horizontal="center" vertical="bottom"/>
    </xf>
    <xf borderId="0" fillId="0" fontId="8" numFmtId="164" xfId="0" applyAlignment="1" applyFont="1" applyNumberFormat="1">
      <alignment horizontal="center" vertical="bottom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9" numFmtId="0" xfId="0" applyAlignment="1" applyFont="1">
      <alignment horizontal="right" readingOrder="0" shrinkToFit="0" vertical="top" wrapText="0"/>
    </xf>
    <xf borderId="0" fillId="0" fontId="10" numFmtId="0" xfId="0" applyAlignment="1" applyFont="1">
      <alignment horizontal="right" readingOrder="0" shrinkToFit="0" vertical="top" wrapText="0"/>
    </xf>
    <xf borderId="0" fillId="0" fontId="5" numFmtId="0" xfId="0" applyAlignment="1" applyFont="1">
      <alignment shrinkToFit="0" vertical="bottom" wrapText="1"/>
    </xf>
    <xf borderId="0" fillId="0" fontId="11" numFmtId="0" xfId="0" applyAlignment="1" applyFont="1">
      <alignment horizontal="right" readingOrder="0" shrinkToFit="0" vertical="top" wrapText="0"/>
    </xf>
    <xf borderId="1" fillId="0" fontId="5" numFmtId="0" xfId="0" applyAlignment="1" applyBorder="1" applyFont="1">
      <alignment horizontal="left" readingOrder="0" shrinkToFit="0" vertical="bottom" wrapText="1"/>
    </xf>
    <xf borderId="0" fillId="0" fontId="5" numFmtId="164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horizontal="right" vertical="bottom"/>
    </xf>
    <xf borderId="0" fillId="0" fontId="6" numFmtId="165" xfId="0" applyAlignment="1" applyFont="1" applyNumberFormat="1">
      <alignment shrinkToFit="0" vertical="bottom" wrapText="1"/>
    </xf>
    <xf borderId="0" fillId="2" fontId="4" numFmtId="0" xfId="0" applyAlignment="1" applyFill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3" fontId="12" numFmtId="0" xfId="0" applyFill="1" applyFont="1"/>
    <xf borderId="0" fillId="0" fontId="5" numFmtId="0" xfId="0" applyAlignment="1" applyFont="1">
      <alignment horizontal="center" readingOrder="0" shrinkToFit="0" vertical="bottom" wrapText="1"/>
    </xf>
    <xf borderId="0" fillId="0" fontId="4" numFmtId="164" xfId="0" applyAlignment="1" applyFont="1" applyNumberFormat="1">
      <alignment readingOrder="0" shrinkToFit="0" vertical="bottom" wrapText="1"/>
    </xf>
    <xf borderId="0" fillId="0" fontId="10" numFmtId="49" xfId="0" applyAlignment="1" applyFont="1" applyNumberFormat="1">
      <alignment horizontal="right" readingOrder="0" shrinkToFit="0" vertical="top" wrapText="0"/>
    </xf>
    <xf borderId="0" fillId="0" fontId="4" numFmtId="0" xfId="0" applyAlignment="1" applyFont="1">
      <alignment readingOrder="0" shrinkToFit="0" vertical="bottom" wrapText="1"/>
    </xf>
    <xf borderId="2" fillId="0" fontId="11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vertical="bottom"/>
    </xf>
    <xf borderId="0" fillId="0" fontId="10" numFmtId="49" xfId="0" applyAlignment="1" applyFont="1" applyNumberFormat="1">
      <alignment horizontal="right" shrinkToFit="0" vertical="top" wrapText="0"/>
    </xf>
    <xf borderId="0" fillId="0" fontId="4" numFmtId="0" xfId="0" applyAlignment="1" applyFont="1">
      <alignment horizontal="right" vertical="bottom"/>
    </xf>
    <xf borderId="0" fillId="0" fontId="10" numFmtId="0" xfId="0" applyAlignment="1" applyFont="1">
      <alignment horizontal="right" shrinkToFit="0" vertical="top" wrapText="0"/>
    </xf>
    <xf borderId="0" fillId="0" fontId="4" numFmtId="49" xfId="0" applyAlignment="1" applyFont="1" applyNumberFormat="1">
      <alignment horizontal="right" readingOrder="0" vertical="bottom"/>
    </xf>
    <xf borderId="0" fillId="0" fontId="1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readingOrder="0"/>
    </xf>
    <xf borderId="0" fillId="0" fontId="13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3" fontId="15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 vertical="bottom"/>
    </xf>
    <xf borderId="0" fillId="2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3" fontId="16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2" fontId="1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1" numFmtId="4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0" fontId="1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0" fontId="17" numFmtId="49" xfId="0" applyAlignment="1" applyFont="1" applyNumberFormat="1">
      <alignment horizontal="right" readingOrder="0" shrinkToFit="0" vertical="top" wrapText="0"/>
    </xf>
    <xf borderId="0" fillId="0" fontId="3" numFmtId="0" xfId="0" applyAlignment="1" applyFont="1">
      <alignment horizontal="left" readingOrder="0"/>
    </xf>
    <xf borderId="3" fillId="0" fontId="4" numFmtId="0" xfId="0" applyAlignment="1" applyBorder="1" applyFont="1">
      <alignment shrinkToFit="0" vertical="bottom" wrapText="0"/>
    </xf>
    <xf borderId="0" fillId="0" fontId="4" numFmtId="9" xfId="0" applyAlignment="1" applyFont="1" applyNumberFormat="1">
      <alignment horizontal="center" vertical="bottom"/>
    </xf>
    <xf borderId="0" fillId="0" fontId="18" numFmtId="0" xfId="0" applyAlignment="1" applyFont="1">
      <alignment horizontal="left" readingOrder="0" vertical="bottom"/>
    </xf>
    <xf borderId="0" fillId="4" fontId="19" numFmtId="49" xfId="0" applyAlignment="1" applyFill="1" applyFont="1" applyNumberFormat="1">
      <alignment readingOrder="0" vertical="bottom"/>
    </xf>
    <xf borderId="0" fillId="4" fontId="19" numFmtId="0" xfId="0" applyAlignment="1" applyFont="1">
      <alignment vertical="bottom"/>
    </xf>
    <xf borderId="0" fillId="4" fontId="20" numFmtId="0" xfId="0" applyFont="1"/>
    <xf borderId="0" fillId="4" fontId="21" numFmtId="0" xfId="0" applyFont="1"/>
    <xf borderId="0" fillId="0" fontId="22" numFmtId="0" xfId="0" applyAlignment="1" applyFont="1">
      <alignment horizontal="right" readingOrder="0" shrinkToFit="0" vertical="top" wrapText="0"/>
    </xf>
    <xf borderId="0" fillId="0" fontId="10" numFmtId="166" xfId="0" applyAlignment="1" applyFont="1" applyNumberFormat="1">
      <alignment horizontal="right" readingOrder="0" shrinkToFit="0" vertical="top" wrapText="0"/>
    </xf>
    <xf borderId="0" fillId="0" fontId="23" numFmtId="0" xfId="0" applyAlignment="1" applyFont="1">
      <alignment horizontal="right" readingOrder="0" shrinkToFit="0" vertical="top" wrapText="0"/>
    </xf>
    <xf borderId="0" fillId="3" fontId="4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0" numFmtId="167" xfId="0" applyAlignment="1" applyFont="1" applyNumberFormat="1">
      <alignment horizontal="right" readingOrder="0" shrinkToFit="0" vertical="top" wrapText="0"/>
    </xf>
    <xf borderId="3" fillId="3" fontId="4" numFmtId="49" xfId="0" applyAlignment="1" applyBorder="1" applyFont="1" applyNumberFormat="1">
      <alignment shrinkToFit="0" vertical="bottom" wrapText="0"/>
    </xf>
    <xf borderId="3" fillId="0" fontId="4" numFmtId="49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readingOrder="0"/>
    </xf>
    <xf borderId="0" fillId="0" fontId="3" numFmtId="4" xfId="0" applyFont="1" applyNumberFormat="1"/>
    <xf borderId="0" fillId="5" fontId="1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right" readingOrder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/>
    </xf>
    <xf borderId="0" fillId="0" fontId="24" numFmtId="49" xfId="0" applyAlignment="1" applyFont="1" applyNumberFormat="1">
      <alignment horizontal="left" readingOrder="0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horizontal="right" readingOrder="0"/>
    </xf>
    <xf borderId="0" fillId="0" fontId="24" numFmtId="49" xfId="0" applyAlignment="1" applyFont="1" applyNumberFormat="1">
      <alignment horizontal="left" vertical="bottom"/>
    </xf>
    <xf borderId="0" fillId="0" fontId="24" numFmtId="0" xfId="0" applyAlignment="1" applyFont="1">
      <alignment horizontal="center" vertical="bottom"/>
    </xf>
    <xf borderId="0" fillId="0" fontId="24" numFmtId="0" xfId="0" applyAlignment="1" applyFont="1">
      <alignment horizontal="right" vertical="bottom"/>
    </xf>
    <xf borderId="0" fillId="0" fontId="24" numFmtId="0" xfId="0" applyAlignment="1" applyFont="1">
      <alignment horizontal="left" readingOrder="0"/>
    </xf>
    <xf borderId="0" fillId="0" fontId="13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0" fillId="0" fontId="24" numFmtId="0" xfId="0" applyAlignment="1" applyFont="1">
      <alignment horizontal="left" vertical="bottom"/>
    </xf>
    <xf borderId="0" fillId="0" fontId="24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/>
    </xf>
    <xf borderId="0" fillId="0" fontId="3" numFmtId="49" xfId="0" applyFont="1" applyNumberFormat="1"/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3" numFmtId="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4" numFmtId="16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micalbook.com/ChemicalProductProperty_EN_CB1394458.htm" TargetMode="External"/><Relationship Id="rId2" Type="http://schemas.openxmlformats.org/officeDocument/2006/relationships/hyperlink" Target="http://www.commonchemistry.org/ChemicalDetail.aspx?ref=138-86-3" TargetMode="External"/><Relationship Id="rId3" Type="http://schemas.openxmlformats.org/officeDocument/2006/relationships/hyperlink" Target="http://www.commonchemistry.org/ChemicalDetail.aspx?ref=470-82-6" TargetMode="External"/><Relationship Id="rId4" Type="http://schemas.openxmlformats.org/officeDocument/2006/relationships/hyperlink" Target="https://www.googleadservices.com/pagead/aclk?sa=L&amp;ai=DChcSEwiKwLOvsNjlAhXLyrIKHS36DlMYABAAGgJscg&amp;ohost=www.google.com&amp;cid=CAESQOD2SLqtgRax-vTtE2h2SdHFhlTenrXlz2MfyFV-J0Gt1GnBeQSJykl4gftDNZvKy9358Vw6BrDZDJxSbgxEv5Q&amp;sig=AOD64_3PcYiEaaXx6M2cUlVJh7Rt8orgkA&amp;adurl=&amp;q=" TargetMode="External"/><Relationship Id="rId5" Type="http://schemas.openxmlformats.org/officeDocument/2006/relationships/hyperlink" Target="http://www.thegoodscentscompany.com/data/rw1023631.html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  <col customWidth="1" min="3" max="3" width="17.43"/>
    <col customWidth="1" min="9" max="9" width="7.29"/>
  </cols>
  <sheetData>
    <row r="1">
      <c r="M1" s="1"/>
    </row>
    <row r="2">
      <c r="C2" s="2" t="s">
        <v>2</v>
      </c>
      <c r="D2" s="4" t="s">
        <v>3</v>
      </c>
    </row>
    <row r="3">
      <c r="B3" s="1"/>
      <c r="D3" s="1"/>
      <c r="I3" s="1"/>
    </row>
    <row r="4">
      <c r="A4" s="8" t="s">
        <v>4</v>
      </c>
      <c r="B4" s="10" t="s">
        <v>5</v>
      </c>
      <c r="C4" s="8" t="s">
        <v>6</v>
      </c>
      <c r="D4" s="11" t="s">
        <v>7</v>
      </c>
      <c r="E4" s="13" t="s">
        <v>9</v>
      </c>
      <c r="F4" s="16" t="s">
        <v>11</v>
      </c>
      <c r="G4" s="19" t="s">
        <v>13</v>
      </c>
      <c r="H4" s="21" t="s">
        <v>14</v>
      </c>
      <c r="I4" s="22" t="s">
        <v>15</v>
      </c>
      <c r="J4" s="25" t="s">
        <v>18</v>
      </c>
      <c r="K4" s="25" t="s">
        <v>19</v>
      </c>
      <c r="L4" s="27" t="s">
        <v>20</v>
      </c>
    </row>
    <row r="5">
      <c r="A5" s="28">
        <v>1.0</v>
      </c>
      <c r="B5" s="29" t="s">
        <v>23</v>
      </c>
      <c r="C5" s="9"/>
      <c r="D5" s="30" t="s">
        <v>25</v>
      </c>
      <c r="E5" s="30" t="s">
        <v>26</v>
      </c>
      <c r="F5" s="32">
        <v>169334.45</v>
      </c>
      <c r="G5" s="35"/>
      <c r="H5" s="37"/>
      <c r="I5" s="30">
        <v>3.915</v>
      </c>
      <c r="J5" s="42" t="str">
        <f t="array" ref="J5">if(L7 = 1, iferror(index('Kovats n-alkanes'!B$7:B$40,match(I7,'Kovats n-alkanes'!C$7:C$40,1))),iferror(index('Kovats n-alkanes'!D$7:D$40,match(I7,'Kovats n-alkanes'!E$7:E$40,1))))</f>
        <v/>
      </c>
      <c r="K5" s="9" t="str">
        <f t="shared" ref="K5:K52" si="1">if(J5="","",J5+1)</f>
        <v/>
      </c>
      <c r="L5" s="30">
        <v>826.1689291</v>
      </c>
    </row>
    <row r="6">
      <c r="A6" s="20">
        <v>2.0</v>
      </c>
      <c r="B6" s="29" t="s">
        <v>33</v>
      </c>
      <c r="C6" s="9"/>
      <c r="D6" s="45" t="s">
        <v>35</v>
      </c>
      <c r="E6" s="30" t="s">
        <v>38</v>
      </c>
      <c r="F6" s="47">
        <v>2118953.34</v>
      </c>
      <c r="G6" s="35"/>
      <c r="H6" s="37"/>
      <c r="I6" s="30">
        <v>4.364</v>
      </c>
      <c r="J6" s="42" t="str">
        <f t="array" ref="J6">if(L8 = 1, iferror(index('Kovats n-alkanes'!B$7:B$40,match(I8,'Kovats n-alkanes'!C$7:C$40,1))),iferror(index('Kovats n-alkanes'!D$7:D$40,match(I8,'Kovats n-alkanes'!E$7:E$40,1))))</f>
        <v/>
      </c>
      <c r="K6" s="9" t="str">
        <f t="shared" si="1"/>
        <v/>
      </c>
      <c r="L6" s="30">
        <v>860.0301659</v>
      </c>
    </row>
    <row r="7">
      <c r="A7" s="20">
        <v>3.0</v>
      </c>
      <c r="B7" s="29" t="s">
        <v>43</v>
      </c>
      <c r="C7" s="9"/>
      <c r="D7" s="49"/>
      <c r="E7" s="51"/>
      <c r="F7" s="47">
        <v>108675.91</v>
      </c>
      <c r="G7" s="52"/>
      <c r="H7" s="37"/>
      <c r="I7" s="30">
        <v>4.462</v>
      </c>
      <c r="J7" s="42" t="str">
        <f t="array" ref="J7">if(L9 = 1, iferror(index('Kovats n-alkanes'!B$7:B$40,match(I9,'Kovats n-alkanes'!C$7:C$40,1))),iferror(index('Kovats n-alkanes'!D$7:D$40,match(I9,'Kovats n-alkanes'!E$7:E$40,1))))</f>
        <v/>
      </c>
      <c r="K7" s="9" t="str">
        <f t="shared" si="1"/>
        <v/>
      </c>
      <c r="L7" s="30">
        <v>867.4208145</v>
      </c>
    </row>
    <row r="8">
      <c r="A8" s="20">
        <v>4.0</v>
      </c>
      <c r="B8" s="29" t="s">
        <v>46</v>
      </c>
      <c r="C8" s="9"/>
      <c r="D8" s="45" t="s">
        <v>47</v>
      </c>
      <c r="E8" s="30" t="s">
        <v>38</v>
      </c>
      <c r="F8" s="47">
        <v>257252.67</v>
      </c>
      <c r="G8" s="52"/>
      <c r="H8" s="37"/>
      <c r="I8" s="30">
        <v>4.518</v>
      </c>
      <c r="J8" s="42" t="str">
        <f t="array" ref="J8">if(L10 = 1, iferror(index('Kovats n-alkanes'!B$7:B$40,match(I10,'Kovats n-alkanes'!C$7:C$40,1))),iferror(index('Kovats n-alkanes'!D$7:D$40,match(I10,'Kovats n-alkanes'!E$7:E$40,1))))</f>
        <v/>
      </c>
      <c r="K8" s="9" t="str">
        <f t="shared" si="1"/>
        <v/>
      </c>
      <c r="L8" s="30">
        <v>871.6440422</v>
      </c>
    </row>
    <row r="9">
      <c r="A9" s="28">
        <v>5.0</v>
      </c>
      <c r="B9" s="29" t="s">
        <v>48</v>
      </c>
      <c r="C9" s="56"/>
      <c r="D9" s="45" t="s">
        <v>49</v>
      </c>
      <c r="E9" s="30" t="s">
        <v>50</v>
      </c>
      <c r="F9" s="47">
        <v>125451.72</v>
      </c>
      <c r="G9" s="57"/>
      <c r="H9" s="58"/>
      <c r="I9" s="30">
        <v>4.596</v>
      </c>
      <c r="J9" s="42" t="str">
        <f t="array" ref="J9">if(L11 = 1, iferror(index('Kovats n-alkanes'!B$7:B$40,match(I11,'Kovats n-alkanes'!C$7:C$40,1))),iferror(index('Kovats n-alkanes'!D$7:D$40,match(I11,'Kovats n-alkanes'!E$7:E$40,1))))</f>
        <v/>
      </c>
      <c r="K9" s="9" t="str">
        <f t="shared" si="1"/>
        <v/>
      </c>
      <c r="L9" s="30">
        <v>877.5263952</v>
      </c>
    </row>
    <row r="10">
      <c r="A10" s="20">
        <v>6.0</v>
      </c>
      <c r="B10" s="29" t="s">
        <v>51</v>
      </c>
      <c r="C10" s="9"/>
      <c r="D10" s="45" t="s">
        <v>52</v>
      </c>
      <c r="E10" s="30" t="s">
        <v>38</v>
      </c>
      <c r="F10" s="47">
        <v>72609.87</v>
      </c>
      <c r="G10" s="59"/>
      <c r="H10" s="60"/>
      <c r="I10" s="30">
        <v>4.966</v>
      </c>
      <c r="J10" s="42">
        <f t="array" ref="J10">if(L12 = 1, iferror(index('Kovats n-alkanes'!B$7:B$40,match(I12,'Kovats n-alkanes'!C$7:C$40,1))),iferror(index('Kovats n-alkanes'!D$7:D$40,match(I12,'Kovats n-alkanes'!E$7:E$40,1))))</f>
        <v>9</v>
      </c>
      <c r="K10" s="9">
        <f t="shared" si="1"/>
        <v>10</v>
      </c>
      <c r="L10" s="30">
        <v>904.7808765</v>
      </c>
    </row>
    <row r="11">
      <c r="A11" s="20">
        <v>7.0</v>
      </c>
      <c r="B11" s="29" t="s">
        <v>53</v>
      </c>
      <c r="C11" s="9"/>
      <c r="D11" s="45" t="s">
        <v>54</v>
      </c>
      <c r="E11" s="30" t="s">
        <v>55</v>
      </c>
      <c r="F11" s="47">
        <v>460858.3</v>
      </c>
      <c r="G11" s="61"/>
      <c r="H11" s="62"/>
      <c r="I11" s="30">
        <v>5.185</v>
      </c>
      <c r="J11" s="42">
        <f t="array" ref="J11">if(L13 = 1, iferror(index('Kovats n-alkanes'!B$7:B$40,match(I13,'Kovats n-alkanes'!C$7:C$40,1))),iferror(index('Kovats n-alkanes'!D$7:D$40,match(I13,'Kovats n-alkanes'!E$7:E$40,1))))</f>
        <v>9</v>
      </c>
      <c r="K11" s="9">
        <f t="shared" si="1"/>
        <v>10</v>
      </c>
      <c r="L11" s="30">
        <v>919.3227092</v>
      </c>
    </row>
    <row r="12">
      <c r="A12" s="20">
        <v>8.0</v>
      </c>
      <c r="B12" s="29" t="s">
        <v>56</v>
      </c>
      <c r="C12" s="18"/>
      <c r="D12" s="45" t="s">
        <v>57</v>
      </c>
      <c r="E12" s="30" t="s">
        <v>58</v>
      </c>
      <c r="F12" s="47">
        <v>218950.83</v>
      </c>
      <c r="G12" s="52"/>
      <c r="H12" s="62"/>
      <c r="I12" s="30">
        <v>5.846</v>
      </c>
      <c r="J12" s="42" t="str">
        <f t="array" ref="J12">if(#REF! = 1, iferror(index('Kovats n-alkanes'!B$7:B$40,match(#REF!,'Kovats n-alkanes'!C$7:C$40,1))),iferror(index('Kovats n-alkanes'!D$7:D$40,match(#REF!,'Kovats n-alkanes'!E$7:E$40,1))))</f>
        <v>#REF!</v>
      </c>
      <c r="K12" s="9" t="str">
        <f t="shared" si="1"/>
        <v>#REF!</v>
      </c>
      <c r="L12" s="30">
        <v>963.2138114</v>
      </c>
    </row>
    <row r="13">
      <c r="A13" s="28">
        <v>9.0</v>
      </c>
      <c r="B13" s="29" t="s">
        <v>59</v>
      </c>
      <c r="C13" s="9"/>
      <c r="D13" s="45" t="s">
        <v>60</v>
      </c>
      <c r="E13" s="30" t="s">
        <v>61</v>
      </c>
      <c r="F13" s="47">
        <v>424767.52</v>
      </c>
      <c r="G13" s="52"/>
      <c r="H13" s="64"/>
      <c r="I13" s="30">
        <v>5.935</v>
      </c>
      <c r="J13" s="42">
        <f t="array" ref="J13">if(L14 = 1, iferror(index('Kovats n-alkanes'!B$7:B$40,match(I14,'Kovats n-alkanes'!C$7:C$40,1))),iferror(index('Kovats n-alkanes'!D$7:D$40,match(I14,'Kovats n-alkanes'!E$7:E$40,1))))</f>
        <v>9</v>
      </c>
      <c r="K13" s="9">
        <f t="shared" si="1"/>
        <v>10</v>
      </c>
      <c r="L13" s="30">
        <v>969.123506</v>
      </c>
    </row>
    <row r="14">
      <c r="A14" s="20">
        <v>10.0</v>
      </c>
      <c r="B14" s="29" t="s">
        <v>62</v>
      </c>
      <c r="C14" s="9"/>
      <c r="D14" s="45" t="s">
        <v>63</v>
      </c>
      <c r="E14" s="30" t="s">
        <v>64</v>
      </c>
      <c r="F14" s="47">
        <v>66136.67</v>
      </c>
      <c r="G14" s="59"/>
      <c r="H14" s="65"/>
      <c r="I14" s="30">
        <v>6.141</v>
      </c>
      <c r="J14" s="42">
        <f t="array" ref="J14">if(L16 = 1, iferror(index('Kovats n-alkanes'!B$7:B$40,match(I16,'Kovats n-alkanes'!C$7:C$40,1))),iferror(index('Kovats n-alkanes'!D$7:D$40,match(I16,'Kovats n-alkanes'!E$7:E$40,1))))</f>
        <v>10</v>
      </c>
      <c r="K14" s="9">
        <f t="shared" si="1"/>
        <v>11</v>
      </c>
      <c r="L14" s="30">
        <v>982.8021248</v>
      </c>
    </row>
    <row r="15">
      <c r="A15" s="20">
        <v>11.0</v>
      </c>
      <c r="B15" s="29" t="s">
        <v>65</v>
      </c>
      <c r="D15" s="45" t="s">
        <v>66</v>
      </c>
      <c r="E15" s="30" t="s">
        <v>67</v>
      </c>
      <c r="F15" s="47">
        <v>101422.56</v>
      </c>
      <c r="G15" s="68"/>
      <c r="H15" s="60"/>
      <c r="I15" s="30">
        <v>6.288</v>
      </c>
      <c r="J15" s="42">
        <f t="array" ref="J15">if(L17 = 1, iferror(index('Kovats n-alkanes'!B$7:B$40,match(I17,'Kovats n-alkanes'!C$7:C$40,1))),iferror(index('Kovats n-alkanes'!D$7:D$40,match(I17,'Kovats n-alkanes'!E$7:E$40,1))))</f>
        <v>10</v>
      </c>
      <c r="K15" s="9">
        <f t="shared" si="1"/>
        <v>11</v>
      </c>
      <c r="L15" s="30">
        <v>992.563081</v>
      </c>
    </row>
    <row r="16">
      <c r="A16" s="20">
        <v>12.0</v>
      </c>
      <c r="B16" s="29" t="s">
        <v>70</v>
      </c>
      <c r="C16" s="9"/>
      <c r="D16" s="45" t="s">
        <v>71</v>
      </c>
      <c r="E16" s="30" t="s">
        <v>64</v>
      </c>
      <c r="F16" s="47">
        <v>27632.38</v>
      </c>
      <c r="G16" s="57"/>
      <c r="H16" s="60"/>
      <c r="I16" s="30">
        <v>6.449</v>
      </c>
      <c r="J16" s="42">
        <f t="array" ref="J16">if(L18 = 1, iferror(index('Kovats n-alkanes'!B$7:B$40,match(I18,'Kovats n-alkanes'!C$7:C$40,1))),iferror(index('Kovats n-alkanes'!D$7:D$40,match(I18,'Kovats n-alkanes'!E$7:E$40,1))))</f>
        <v>10</v>
      </c>
      <c r="K16" s="9">
        <f t="shared" si="1"/>
        <v>11</v>
      </c>
      <c r="L16" s="30">
        <v>1003.179753</v>
      </c>
    </row>
    <row r="17">
      <c r="A17" s="28">
        <v>13.0</v>
      </c>
      <c r="B17" s="29" t="s">
        <v>75</v>
      </c>
      <c r="C17" s="9"/>
      <c r="D17" s="45" t="s">
        <v>76</v>
      </c>
      <c r="E17" s="30" t="s">
        <v>67</v>
      </c>
      <c r="F17" s="47">
        <v>23354.23</v>
      </c>
      <c r="G17" s="61"/>
      <c r="H17" s="71"/>
      <c r="I17" s="30">
        <v>6.537</v>
      </c>
      <c r="J17" s="42">
        <f t="array" ref="J17">if(L19 = 1, iferror(index('Kovats n-alkanes'!B$7:B$40,match(I19,'Kovats n-alkanes'!C$7:C$40,1))),iferror(index('Kovats n-alkanes'!D$7:D$40,match(I19,'Kovats n-alkanes'!E$7:E$40,1))))</f>
        <v>10</v>
      </c>
      <c r="K17" s="9">
        <f t="shared" si="1"/>
        <v>11</v>
      </c>
      <c r="L17" s="30">
        <v>1008.890331</v>
      </c>
    </row>
    <row r="18">
      <c r="A18" s="20">
        <v>14.0</v>
      </c>
      <c r="B18" s="29" t="s">
        <v>79</v>
      </c>
      <c r="C18" s="56"/>
      <c r="D18" s="45" t="s">
        <v>80</v>
      </c>
      <c r="E18" s="30" t="s">
        <v>81</v>
      </c>
      <c r="F18" s="47">
        <v>14506.66</v>
      </c>
      <c r="G18" s="61"/>
      <c r="H18" s="73"/>
      <c r="I18" s="30">
        <v>6.58</v>
      </c>
      <c r="J18" s="42">
        <f t="array" ref="J18">if(L20 = 1, iferror(index('Kovats n-alkanes'!B$7:B$40,match(I20,'Kovats n-alkanes'!C$7:C$40,1))),iferror(index('Kovats n-alkanes'!D$7:D$40,match(I20,'Kovats n-alkanes'!E$7:E$40,1))))</f>
        <v>10</v>
      </c>
      <c r="K18" s="9">
        <f t="shared" si="1"/>
        <v>11</v>
      </c>
      <c r="L18" s="30">
        <v>1011.680727</v>
      </c>
    </row>
    <row r="19">
      <c r="A19" s="20">
        <v>15.0</v>
      </c>
      <c r="B19" s="29" t="s">
        <v>82</v>
      </c>
      <c r="C19" s="9"/>
      <c r="D19" s="30" t="s">
        <v>83</v>
      </c>
      <c r="E19" s="30" t="s">
        <v>64</v>
      </c>
      <c r="F19" s="47">
        <v>1266993.22</v>
      </c>
      <c r="G19" s="57"/>
      <c r="H19" s="60"/>
      <c r="I19" s="30">
        <v>6.612</v>
      </c>
      <c r="J19" s="42">
        <f t="array" ref="J19">if(L21 = 1, iferror(index('Kovats n-alkanes'!B$7:B$40,match(I21,'Kovats n-alkanes'!C$7:C$40,1))),iferror(index('Kovats n-alkanes'!D$7:D$40,match(I21,'Kovats n-alkanes'!E$7:E$40,1))))</f>
        <v>10</v>
      </c>
      <c r="K19" s="9">
        <f t="shared" si="1"/>
        <v>11</v>
      </c>
      <c r="L19" s="30">
        <v>1013.7573</v>
      </c>
    </row>
    <row r="20">
      <c r="A20" s="20">
        <v>16.0</v>
      </c>
      <c r="B20" s="29" t="s">
        <v>84</v>
      </c>
      <c r="C20" s="9"/>
      <c r="D20" s="74" t="s">
        <v>85</v>
      </c>
      <c r="E20" s="30" t="s">
        <v>38</v>
      </c>
      <c r="F20" s="47">
        <v>395207.95</v>
      </c>
      <c r="G20" s="68"/>
      <c r="H20" s="60"/>
      <c r="I20" s="30">
        <v>6.913</v>
      </c>
      <c r="J20" s="42">
        <f t="array" ref="J20">if(L22 = 1, iferror(index('Kovats n-alkanes'!B$7:B$40,match(I23,'Kovats n-alkanes'!C$7:C$40,1))),iferror(index('Kovats n-alkanes'!D$7:D$40,match(I23,'Kovats n-alkanes'!E$7:E$40,1))))</f>
        <v>10</v>
      </c>
      <c r="K20" s="9">
        <f t="shared" si="1"/>
        <v>11</v>
      </c>
      <c r="L20" s="30">
        <v>1033.290071</v>
      </c>
    </row>
    <row r="21">
      <c r="A21" s="28">
        <v>17.0</v>
      </c>
      <c r="B21" s="29" t="s">
        <v>87</v>
      </c>
      <c r="C21" s="9"/>
      <c r="D21" s="74" t="s">
        <v>88</v>
      </c>
      <c r="E21" s="30" t="s">
        <v>64</v>
      </c>
      <c r="F21" s="47">
        <v>1928000.82</v>
      </c>
      <c r="G21" s="68"/>
      <c r="H21" s="60"/>
      <c r="I21" s="30">
        <v>6.985</v>
      </c>
      <c r="J21" s="42">
        <f t="array" ref="J21">if(L23 = 1, iferror(index('Kovats n-alkanes'!B$7:B$40,match(I24,'Kovats n-alkanes'!C$7:C$40,1))),iferror(index('Kovats n-alkanes'!D$7:D$40,match(I24,'Kovats n-alkanes'!E$7:E$40,1))))</f>
        <v>10</v>
      </c>
      <c r="K21" s="9">
        <f t="shared" si="1"/>
        <v>11</v>
      </c>
      <c r="L21" s="30">
        <v>1037.962362</v>
      </c>
    </row>
    <row r="22">
      <c r="A22" s="20">
        <v>18.0</v>
      </c>
      <c r="B22" s="29" t="s">
        <v>89</v>
      </c>
      <c r="C22" s="9"/>
      <c r="D22" s="74" t="s">
        <v>90</v>
      </c>
      <c r="E22" s="30" t="s">
        <v>64</v>
      </c>
      <c r="F22" s="47">
        <v>2126577.9</v>
      </c>
      <c r="G22" s="68"/>
      <c r="H22" s="60"/>
      <c r="I22" s="30">
        <v>7.041</v>
      </c>
      <c r="J22" s="42">
        <f t="array" ref="J22">if(L24 = 1, iferror(index('Kovats n-alkanes'!B$7:B$40,match(I25,'Kovats n-alkanes'!C$7:C$40,1))),iferror(index('Kovats n-alkanes'!D$7:D$40,match(I25,'Kovats n-alkanes'!E$7:E$40,1))))</f>
        <v>11</v>
      </c>
      <c r="K22" s="9">
        <f t="shared" si="1"/>
        <v>12</v>
      </c>
      <c r="L22" s="30">
        <v>1043.932511</v>
      </c>
    </row>
    <row r="23">
      <c r="A23" s="20">
        <v>19.0</v>
      </c>
      <c r="B23" s="29" t="s">
        <v>94</v>
      </c>
      <c r="C23" s="9"/>
      <c r="D23" s="45" t="s">
        <v>95</v>
      </c>
      <c r="E23" s="30" t="s">
        <v>64</v>
      </c>
      <c r="F23" s="47">
        <v>8004960.16</v>
      </c>
      <c r="G23" s="68"/>
      <c r="H23" s="60"/>
      <c r="I23" s="30">
        <v>7.077</v>
      </c>
      <c r="J23" s="42">
        <f t="array" ref="J23">if(L25 = 1, iferror(index('Kovats n-alkanes'!B$7:B$40,match(I26,'Kovats n-alkanes'!C$7:C$40,1))),iferror(index('Kovats n-alkanes'!D$7:D$40,match(I26,'Kovats n-alkanes'!E$7:E$40,1))))</f>
        <v>11</v>
      </c>
      <c r="K23" s="9">
        <f t="shared" si="1"/>
        <v>12</v>
      </c>
      <c r="L23" s="30">
        <v>1054.31538</v>
      </c>
    </row>
    <row r="24">
      <c r="A24" s="20">
        <v>20.0</v>
      </c>
      <c r="B24" s="29" t="s">
        <v>96</v>
      </c>
      <c r="C24" s="9"/>
      <c r="D24" s="45" t="s">
        <v>97</v>
      </c>
      <c r="E24" s="30" t="s">
        <v>64</v>
      </c>
      <c r="F24" s="47">
        <v>898154.87</v>
      </c>
      <c r="G24" s="59"/>
      <c r="H24" s="71"/>
      <c r="I24" s="30">
        <v>7.237</v>
      </c>
      <c r="J24" s="42">
        <f t="array" ref="J24">if(L26 = 1, iferror(index('Kovats n-alkanes'!B$7:B$40,match(I27,'Kovats n-alkanes'!C$7:C$40,1))),iferror(index('Kovats n-alkanes'!D$7:D$40,match(I27,'Kovats n-alkanes'!E$7:E$40,1))))</f>
        <v>11</v>
      </c>
      <c r="K24" s="9">
        <f t="shared" si="1"/>
        <v>12</v>
      </c>
      <c r="L24" s="30">
        <v>1086.437378</v>
      </c>
    </row>
    <row r="25">
      <c r="A25" s="28">
        <v>21.0</v>
      </c>
      <c r="B25" s="29" t="s">
        <v>98</v>
      </c>
      <c r="C25" s="78"/>
      <c r="D25" s="45" t="s">
        <v>99</v>
      </c>
      <c r="E25" s="30" t="s">
        <v>64</v>
      </c>
      <c r="F25" s="47">
        <v>237126.32</v>
      </c>
      <c r="G25" s="61"/>
      <c r="H25" s="71"/>
      <c r="I25" s="30">
        <v>7.732</v>
      </c>
      <c r="J25" s="42">
        <f t="array" ref="J25">if(L27 = 1, iferror(index('Kovats n-alkanes'!B$7:B$40,match(I28,'Kovats n-alkanes'!C$7:C$40,1))),iferror(index('Kovats n-alkanes'!D$7:D$40,match(I28,'Kovats n-alkanes'!E$7:E$40,1))))</f>
        <v>11</v>
      </c>
      <c r="K25" s="9">
        <f t="shared" si="1"/>
        <v>12</v>
      </c>
      <c r="L25" s="30">
        <v>1097.663855</v>
      </c>
    </row>
    <row r="26">
      <c r="A26" s="20">
        <v>22.0</v>
      </c>
      <c r="B26" s="29" t="s">
        <v>103</v>
      </c>
      <c r="C26" s="9"/>
      <c r="D26" s="45" t="s">
        <v>104</v>
      </c>
      <c r="E26" s="30" t="s">
        <v>64</v>
      </c>
      <c r="F26" s="47">
        <v>4176735.88</v>
      </c>
      <c r="G26" s="79"/>
      <c r="H26" s="80"/>
      <c r="I26" s="30">
        <v>7.905</v>
      </c>
      <c r="J26" s="81">
        <f t="array" ref="J26">if(L28 = 1, iferror(index('Kovats n-alkanes'!B$7:B$40,match(I29,'Kovats n-alkanes'!C$7:C$40,1))),iferror(index('Kovats n-alkanes'!D$7:D$40,match(I29,'Kovats n-alkanes'!E$7:E$40,1))))</f>
        <v>11</v>
      </c>
      <c r="K26" s="80">
        <f t="shared" si="1"/>
        <v>12</v>
      </c>
      <c r="L26" s="30">
        <v>1105.507052</v>
      </c>
      <c r="N26" s="82"/>
      <c r="O26" s="82"/>
    </row>
    <row r="27">
      <c r="A27" s="20">
        <v>23.0</v>
      </c>
      <c r="B27" s="29" t="s">
        <v>105</v>
      </c>
      <c r="C27" s="80"/>
      <c r="D27" s="45" t="s">
        <v>106</v>
      </c>
      <c r="E27" s="30" t="s">
        <v>64</v>
      </c>
      <c r="F27" s="47">
        <v>550963.9</v>
      </c>
      <c r="G27" s="61"/>
      <c r="H27" s="62"/>
      <c r="I27" s="30">
        <v>8.023</v>
      </c>
      <c r="J27" s="42">
        <f t="array" ref="J27">if(L29 = 1, iferror(index('Kovats n-alkanes'!B$7:B$40,match(I30,'Kovats n-alkanes'!C$7:C$40,1))),iferror(index('Kovats n-alkanes'!D$7:D$40,match(I30,'Kovats n-alkanes'!E$7:E$40,1))))</f>
        <v>11</v>
      </c>
      <c r="K27" s="9">
        <f t="shared" si="1"/>
        <v>12</v>
      </c>
      <c r="L27" s="29">
        <v>1106.850235</v>
      </c>
    </row>
    <row r="28">
      <c r="A28" s="20">
        <v>24.0</v>
      </c>
      <c r="B28" s="29" t="s">
        <v>107</v>
      </c>
      <c r="C28" s="9"/>
      <c r="D28" s="49"/>
      <c r="E28" s="30" t="s">
        <v>26</v>
      </c>
      <c r="F28" s="47">
        <v>146583.34</v>
      </c>
      <c r="G28" s="59"/>
      <c r="H28" s="62"/>
      <c r="I28" s="29">
        <v>8.043</v>
      </c>
      <c r="J28" s="42">
        <f t="array" ref="J28">if(L30 = 1, iferror(index('Kovats n-alkanes'!B$7:B$40,match(I31,'Kovats n-alkanes'!C$7:C$40,1))),iferror(index('Kovats n-alkanes'!D$7:D$40,match(I31,'Kovats n-alkanes'!E$7:E$40,1))))</f>
        <v>11</v>
      </c>
      <c r="K28" s="9">
        <f t="shared" si="1"/>
        <v>12</v>
      </c>
      <c r="L28" s="30">
        <v>1122.229684</v>
      </c>
    </row>
    <row r="29">
      <c r="A29" s="28">
        <v>25.0</v>
      </c>
      <c r="B29" s="29" t="s">
        <v>108</v>
      </c>
      <c r="C29" s="9"/>
      <c r="D29" s="45" t="s">
        <v>109</v>
      </c>
      <c r="E29" s="30" t="s">
        <v>64</v>
      </c>
      <c r="F29" s="47">
        <v>2092595.09</v>
      </c>
      <c r="G29" s="35"/>
      <c r="H29" s="60"/>
      <c r="I29" s="30">
        <v>8.272</v>
      </c>
      <c r="J29" s="42">
        <f t="array" ref="J29">if(L31 = 1, iferror(index('Kovats n-alkanes'!B$7:B$40,match(I32,'Kovats n-alkanes'!C$7:C$40,1))),iferror(index('Kovats n-alkanes'!D$7:D$40,match(I32,'Kovats n-alkanes'!E$7:E$40,1))))</f>
        <v>11</v>
      </c>
      <c r="K29" s="9">
        <f t="shared" si="1"/>
        <v>12</v>
      </c>
      <c r="L29" s="30">
        <v>1128.811283</v>
      </c>
    </row>
    <row r="30">
      <c r="A30" s="20">
        <v>26.0</v>
      </c>
      <c r="B30" s="29" t="s">
        <v>110</v>
      </c>
      <c r="C30" s="9"/>
      <c r="D30" s="45" t="s">
        <v>111</v>
      </c>
      <c r="E30" s="30" t="s">
        <v>64</v>
      </c>
      <c r="F30" s="47">
        <v>1914078.44</v>
      </c>
      <c r="G30" s="57"/>
      <c r="H30" s="60"/>
      <c r="I30" s="30">
        <v>8.37</v>
      </c>
      <c r="J30" s="42">
        <f t="array" ref="J30">if(L32 = 1, iferror(index('Kovats n-alkanes'!B$7:B$40,match(I33,'Kovats n-alkanes'!C$7:C$40,1))),iferror(index('Kovats n-alkanes'!D$7:D$40,match(I33,'Kovats n-alkanes'!E$7:E$40,1))))</f>
        <v>11</v>
      </c>
      <c r="K30" s="9">
        <f t="shared" si="1"/>
        <v>12</v>
      </c>
      <c r="L30" s="30">
        <v>1132.572196</v>
      </c>
    </row>
    <row r="31">
      <c r="A31" s="20">
        <v>27.0</v>
      </c>
      <c r="B31" s="29" t="s">
        <v>112</v>
      </c>
      <c r="C31" s="9"/>
      <c r="D31" s="45" t="s">
        <v>114</v>
      </c>
      <c r="E31" s="30" t="s">
        <v>64</v>
      </c>
      <c r="F31" s="47">
        <v>107888.05</v>
      </c>
      <c r="G31" s="28"/>
      <c r="H31" s="37"/>
      <c r="I31" s="30">
        <v>8.426</v>
      </c>
      <c r="J31" s="42">
        <f t="array" ref="J31">if(L33 = 1, iferror(index('Kovats n-alkanes'!B$7:B$40,match(I34,'Kovats n-alkanes'!C$7:C$40,1))),iferror(index('Kovats n-alkanes'!D$7:D$40,match(I34,'Kovats n-alkanes'!E$7:E$40,1))))</f>
        <v>11</v>
      </c>
      <c r="K31" s="9">
        <f t="shared" si="1"/>
        <v>12</v>
      </c>
      <c r="L31" s="30">
        <v>1135.862995</v>
      </c>
    </row>
    <row r="32">
      <c r="A32" s="20">
        <v>28.0</v>
      </c>
      <c r="B32" s="29" t="s">
        <v>119</v>
      </c>
      <c r="C32" s="9"/>
      <c r="D32" s="45" t="s">
        <v>120</v>
      </c>
      <c r="E32" s="30" t="s">
        <v>64</v>
      </c>
      <c r="F32" s="47">
        <v>345727.54</v>
      </c>
      <c r="G32" s="52"/>
      <c r="H32" s="37"/>
      <c r="I32" s="30">
        <v>8.475</v>
      </c>
      <c r="J32" s="42">
        <f t="array" ref="J32">if(L34 = 1, iferror(index('Kovats n-alkanes'!B$7:B$40,match(I35,'Kovats n-alkanes'!C$7:C$40,1))),iferror(index('Kovats n-alkanes'!D$7:D$40,match(I35,'Kovats n-alkanes'!E$7:E$40,1))))</f>
        <v>11</v>
      </c>
      <c r="K32" s="9">
        <f t="shared" si="1"/>
        <v>12</v>
      </c>
      <c r="L32" s="30">
        <v>1138.482203</v>
      </c>
    </row>
    <row r="33">
      <c r="A33" s="28">
        <v>29.0</v>
      </c>
      <c r="B33" s="29" t="s">
        <v>121</v>
      </c>
      <c r="C33" s="9"/>
      <c r="D33" s="45" t="s">
        <v>122</v>
      </c>
      <c r="E33" s="30" t="s">
        <v>123</v>
      </c>
      <c r="F33" s="47">
        <v>1901421.73</v>
      </c>
      <c r="G33" s="57"/>
      <c r="H33" s="60"/>
      <c r="I33" s="30">
        <v>8.514</v>
      </c>
      <c r="J33" s="42">
        <f t="array" ref="J33">if(L35 = 1, iferror(index('Kovats n-alkanes'!B$7:B$40,match(I36,'Kovats n-alkanes'!C$7:C$40,1))),iferror(index('Kovats n-alkanes'!D$7:D$40,match(I36,'Kovats n-alkanes'!E$7:E$40,1))))</f>
        <v>11</v>
      </c>
      <c r="K33" s="9">
        <f t="shared" si="1"/>
        <v>12</v>
      </c>
      <c r="L33" s="30">
        <v>1148.153123</v>
      </c>
    </row>
    <row r="34">
      <c r="A34" s="20">
        <v>30.0</v>
      </c>
      <c r="B34" s="29" t="s">
        <v>124</v>
      </c>
      <c r="C34" s="9"/>
      <c r="D34" s="45" t="s">
        <v>125</v>
      </c>
      <c r="E34" s="30" t="s">
        <v>64</v>
      </c>
      <c r="F34" s="47">
        <v>3278642.79</v>
      </c>
      <c r="I34" s="30">
        <v>8.658</v>
      </c>
      <c r="J34" s="42">
        <f t="array" ref="J34">if(L36 = 1, iferror(index('Kovats n-alkanes'!B$7:B$40,match(I37,'Kovats n-alkanes'!C$7:C$40,1))),iferror(index('Kovats n-alkanes'!D$7:D$40,match(I37,'Kovats n-alkanes'!E$7:E$40,1))))</f>
        <v>12</v>
      </c>
      <c r="K34" s="9">
        <f t="shared" si="1"/>
        <v>13</v>
      </c>
      <c r="L34" s="29">
        <v>1158.89859</v>
      </c>
    </row>
    <row r="35">
      <c r="A35" s="20">
        <v>31.0</v>
      </c>
      <c r="B35" s="29" t="s">
        <v>126</v>
      </c>
      <c r="D35" s="49"/>
      <c r="E35" s="30" t="s">
        <v>64</v>
      </c>
      <c r="F35" s="47">
        <v>122164.43</v>
      </c>
      <c r="I35" s="29">
        <v>8.818</v>
      </c>
      <c r="J35" s="42">
        <f t="array" ref="J35">if(L37 = 1, iferror(index('Kovats n-alkanes'!B$7:B$40,match(I38,'Kovats n-alkanes'!C$7:C$40,1))),iferror(index('Kovats n-alkanes'!D$7:D$40,match(I38,'Kovats n-alkanes'!E$7:E$40,1))))</f>
        <v>12</v>
      </c>
      <c r="K35" s="9">
        <f t="shared" si="1"/>
        <v>13</v>
      </c>
      <c r="L35" s="30">
        <v>1176.964406</v>
      </c>
    </row>
    <row r="36">
      <c r="A36" s="20">
        <v>32.0</v>
      </c>
      <c r="B36" s="29" t="s">
        <v>127</v>
      </c>
      <c r="D36" s="45" t="s">
        <v>128</v>
      </c>
      <c r="E36" s="30" t="s">
        <v>64</v>
      </c>
      <c r="F36" s="47">
        <v>440201.05</v>
      </c>
      <c r="I36" s="30">
        <v>9.087</v>
      </c>
      <c r="J36" s="42">
        <f t="array" ref="J36">if(L38 = 1, iferror(index('Kovats n-alkanes'!B$7:B$40,match(I39,'Kovats n-alkanes'!C$7:C$40,1))),iferror(index('Kovats n-alkanes'!D$7:D$40,match(I39,'Kovats n-alkanes'!E$7:E$40,1))))</f>
        <v>12</v>
      </c>
      <c r="K36" s="9">
        <f t="shared" si="1"/>
        <v>13</v>
      </c>
      <c r="L36" s="30">
        <v>1184.217596</v>
      </c>
    </row>
    <row r="37">
      <c r="A37" s="28">
        <v>33.0</v>
      </c>
      <c r="B37" s="83" t="s">
        <v>129</v>
      </c>
      <c r="D37" s="45" t="s">
        <v>130</v>
      </c>
      <c r="E37" s="30" t="s">
        <v>64</v>
      </c>
      <c r="F37" s="47">
        <v>1118007.99</v>
      </c>
      <c r="I37" s="30">
        <v>9.195</v>
      </c>
      <c r="J37" s="42">
        <f t="array" ref="J37">if(L39 = 1, iferror(index('Kovats n-alkanes'!B$7:B$40,match(I40,'Kovats n-alkanes'!C$7:C$40,1))),iferror(index('Kovats n-alkanes'!D$7:D$40,match(I40,'Kovats n-alkanes'!E$7:E$40,1))))</f>
        <v>12</v>
      </c>
      <c r="K37" s="9">
        <f t="shared" si="1"/>
        <v>13</v>
      </c>
      <c r="L37" s="29">
        <v>1187.508395</v>
      </c>
    </row>
    <row r="38">
      <c r="A38" s="20">
        <v>34.0</v>
      </c>
      <c r="B38" s="29" t="s">
        <v>131</v>
      </c>
      <c r="D38" s="51"/>
      <c r="E38" s="51"/>
      <c r="F38" s="47">
        <v>492409.1</v>
      </c>
      <c r="I38" s="29">
        <v>9.244</v>
      </c>
      <c r="J38" s="42">
        <f t="array" ref="J38">if(L40 = 1, iferror(index('Kovats n-alkanes'!B$7:B$40,match(I41,'Kovats n-alkanes'!C$7:C$40,1))),iferror(index('Kovats n-alkanes'!D$7:D$40,match(I41,'Kovats n-alkanes'!E$7:E$40,1))))</f>
        <v>12</v>
      </c>
      <c r="K38" s="9">
        <f t="shared" si="1"/>
        <v>13</v>
      </c>
      <c r="L38" s="30">
        <v>1194.089993</v>
      </c>
    </row>
    <row r="39">
      <c r="A39" s="20">
        <v>35.0</v>
      </c>
      <c r="B39" s="29" t="s">
        <v>133</v>
      </c>
      <c r="D39" s="84" t="s">
        <v>134</v>
      </c>
      <c r="E39" s="30" t="s">
        <v>135</v>
      </c>
      <c r="F39" s="47">
        <v>481495.36</v>
      </c>
      <c r="I39" s="30">
        <v>9.342</v>
      </c>
      <c r="J39" s="42">
        <f t="array" ref="J39">if(L41 = 1, iferror(index('Kovats n-alkanes'!B$7:B$40,match(I42,'Kovats n-alkanes'!C$7:C$40,1))),iferror(index('Kovats n-alkanes'!D$7:D$40,match(I42,'Kovats n-alkanes'!E$7:E$40,1))))</f>
        <v>12</v>
      </c>
      <c r="K39" s="9">
        <f t="shared" si="1"/>
        <v>13</v>
      </c>
      <c r="L39" s="30">
        <v>1200.873069</v>
      </c>
    </row>
    <row r="40">
      <c r="A40" s="20">
        <v>36.0</v>
      </c>
      <c r="B40" s="29" t="s">
        <v>136</v>
      </c>
      <c r="D40" s="85" t="s">
        <v>137</v>
      </c>
      <c r="E40" s="30" t="s">
        <v>64</v>
      </c>
      <c r="F40" s="47">
        <v>148769.98</v>
      </c>
      <c r="I40" s="30">
        <v>9.443</v>
      </c>
      <c r="J40" s="42">
        <f t="array" ref="J40">if(L42 = 1, iferror(index('Kovats n-alkanes'!B$7:B$40,match(I43,'Kovats n-alkanes'!C$7:C$40,1))),iferror(index('Kovats n-alkanes'!D$7:D$40,match(I43,'Kovats n-alkanes'!E$7:E$40,1))))</f>
        <v>12</v>
      </c>
      <c r="K40" s="9">
        <f t="shared" si="1"/>
        <v>13</v>
      </c>
      <c r="L40" s="30">
        <v>1205.374823</v>
      </c>
    </row>
    <row r="41">
      <c r="A41" s="28">
        <v>37.0</v>
      </c>
      <c r="B41" s="29" t="s">
        <v>139</v>
      </c>
      <c r="D41" s="51"/>
      <c r="E41" s="51"/>
      <c r="F41" s="47">
        <v>2896811.65</v>
      </c>
      <c r="I41" s="30">
        <v>9.506</v>
      </c>
      <c r="J41" s="42">
        <f t="array" ref="J41">if(L43 = 1, iferror(index('Kovats n-alkanes'!B$7:B$40,match(I44,'Kovats n-alkanes'!C$7:C$40,1))),iferror(index('Kovats n-alkanes'!D$7:D$40,match(I44,'Kovats n-alkanes'!E$7:E$40,1))))</f>
        <v>12</v>
      </c>
      <c r="K41" s="9">
        <f t="shared" si="1"/>
        <v>13</v>
      </c>
      <c r="L41" s="30">
        <v>1205.799151</v>
      </c>
    </row>
    <row r="42">
      <c r="A42" s="20">
        <v>38.0</v>
      </c>
      <c r="B42" s="29" t="s">
        <v>140</v>
      </c>
      <c r="C42" s="9"/>
      <c r="D42" s="30" t="s">
        <v>141</v>
      </c>
      <c r="E42" s="30" t="s">
        <v>142</v>
      </c>
      <c r="F42" s="47">
        <v>1826596.71</v>
      </c>
      <c r="I42" s="30">
        <v>9.512</v>
      </c>
      <c r="J42" s="42">
        <f t="array" ref="J42">if(L44 = 1, iferror(index('Kovats n-alkanes'!B$7:B$40,match(I45,'Kovats n-alkanes'!C$7:C$40,1))),iferror(index('Kovats n-alkanes'!D$7:D$40,match(I45,'Kovats n-alkanes'!E$7:E$40,1))))</f>
        <v>13</v>
      </c>
      <c r="K42" s="9">
        <f t="shared" si="1"/>
        <v>14</v>
      </c>
      <c r="L42" s="30">
        <v>1213.932107</v>
      </c>
    </row>
    <row r="43">
      <c r="A43" s="20">
        <v>39.0</v>
      </c>
      <c r="B43" s="83" t="s">
        <v>143</v>
      </c>
      <c r="D43" s="51"/>
      <c r="E43" s="51"/>
      <c r="F43" s="47">
        <v>2779432.58</v>
      </c>
      <c r="I43" s="30">
        <v>9.627</v>
      </c>
      <c r="J43" s="42">
        <f t="array" ref="J43">if(L45 = 1, iferror(index('Kovats n-alkanes'!B$7:B$40,match(I46,'Kovats n-alkanes'!C$7:C$40,1))),iferror(index('Kovats n-alkanes'!D$7:D$40,match(I46,'Kovats n-alkanes'!E$7:E$40,1))))</f>
        <v>14</v>
      </c>
      <c r="K43" s="9">
        <f t="shared" si="1"/>
        <v>15</v>
      </c>
      <c r="L43" s="30">
        <v>1267.114569</v>
      </c>
    </row>
    <row r="44">
      <c r="A44" s="20">
        <v>40.0</v>
      </c>
      <c r="B44" s="29" t="s">
        <v>144</v>
      </c>
      <c r="D44" s="45" t="s">
        <v>145</v>
      </c>
      <c r="E44" s="30" t="s">
        <v>64</v>
      </c>
      <c r="F44" s="47">
        <v>2751278.63</v>
      </c>
      <c r="I44" s="30">
        <v>10.379</v>
      </c>
      <c r="J44" s="42">
        <f t="array" ref="J44">if(L46 = 1, iferror(index('Kovats n-alkanes'!B$7:B$40,match(I47,'Kovats n-alkanes'!C$7:C$40,1))),iferror(index('Kovats n-alkanes'!D$7:D$40,match(I47,'Kovats n-alkanes'!E$7:E$40,1))))</f>
        <v>14</v>
      </c>
      <c r="K44" s="9">
        <f t="shared" si="1"/>
        <v>15</v>
      </c>
      <c r="L44" s="30">
        <v>1356.460045</v>
      </c>
    </row>
    <row r="45">
      <c r="A45" s="28">
        <v>41.0</v>
      </c>
      <c r="B45" s="29" t="s">
        <v>146</v>
      </c>
      <c r="C45" s="9"/>
      <c r="D45" s="84" t="s">
        <v>147</v>
      </c>
      <c r="E45" s="30" t="s">
        <v>64</v>
      </c>
      <c r="F45" s="47">
        <v>300576.58</v>
      </c>
      <c r="H45" s="4">
        <v>1678.0</v>
      </c>
      <c r="I45" s="30">
        <v>11.6</v>
      </c>
      <c r="J45" s="42">
        <f t="array" ref="J45">if(L47 = 1, iferror(index('Kovats n-alkanes'!B$7:B$40,match(I48,'Kovats n-alkanes'!C$7:C$40,1))),iferror(index('Kovats n-alkanes'!D$7:D$40,match(I48,'Kovats n-alkanes'!E$7:E$40,1))))</f>
        <v>14</v>
      </c>
      <c r="K45" s="9">
        <f t="shared" si="1"/>
        <v>15</v>
      </c>
      <c r="L45" s="30">
        <v>1393.129201</v>
      </c>
    </row>
    <row r="46">
      <c r="A46" s="20">
        <v>42.0</v>
      </c>
      <c r="B46" s="29" t="s">
        <v>148</v>
      </c>
      <c r="D46" s="30" t="s">
        <v>149</v>
      </c>
      <c r="E46" s="30" t="s">
        <v>150</v>
      </c>
      <c r="F46" s="47">
        <v>163084.19</v>
      </c>
      <c r="I46" s="30">
        <v>12.091</v>
      </c>
      <c r="J46" s="42">
        <f t="array" ref="J46">if(L48 = 1, iferror(index('Kovats n-alkanes'!B$7:B$40,match(I49,'Kovats n-alkanes'!C$7:C$40,1))),iferror(index('Kovats n-alkanes'!D$7:D$40,match(I49,'Kovats n-alkanes'!E$7:E$40,1))))</f>
        <v>14</v>
      </c>
      <c r="K46" s="9">
        <f t="shared" si="1"/>
        <v>15</v>
      </c>
      <c r="L46" s="30">
        <v>1406.967538</v>
      </c>
    </row>
    <row r="47">
      <c r="A47" s="20">
        <v>43.0</v>
      </c>
      <c r="B47" s="29" t="s">
        <v>151</v>
      </c>
      <c r="D47" s="45" t="s">
        <v>152</v>
      </c>
      <c r="E47" s="30" t="s">
        <v>150</v>
      </c>
      <c r="F47" s="47">
        <v>1098416.19</v>
      </c>
      <c r="I47" s="30">
        <v>12.271</v>
      </c>
      <c r="J47" s="42">
        <f t="array" ref="J47">if(L49 = 1, iferror(index('Kovats n-alkanes'!B$7:B$40,match(I50,'Kovats n-alkanes'!C$7:C$40,1))),iferror(index('Kovats n-alkanes'!D$7:D$40,match(I50,'Kovats n-alkanes'!E$7:E$40,1))))</f>
        <v>14</v>
      </c>
      <c r="K47" s="9">
        <f t="shared" si="1"/>
        <v>15</v>
      </c>
      <c r="L47" s="30">
        <v>1411.163895</v>
      </c>
    </row>
    <row r="48">
      <c r="A48" s="20">
        <v>44.0</v>
      </c>
      <c r="B48" s="29" t="s">
        <v>153</v>
      </c>
      <c r="D48" s="90" t="s">
        <v>154</v>
      </c>
      <c r="E48" s="30" t="s">
        <v>67</v>
      </c>
      <c r="F48" s="47">
        <v>197670.74</v>
      </c>
      <c r="I48" s="30">
        <v>12.324</v>
      </c>
      <c r="J48" s="42">
        <f t="array" ref="J48">if(L50 = 1, iferror(index('Kovats n-alkanes'!B$7:B$40,match(I51,'Kovats n-alkanes'!C$7:C$40,1))),iferror(index('Kovats n-alkanes'!D$7:D$40,match(I51,'Kovats n-alkanes'!E$7:E$40,1))))</f>
        <v>14</v>
      </c>
      <c r="K48" s="9">
        <f t="shared" si="1"/>
        <v>15</v>
      </c>
      <c r="L48" s="30">
        <v>1430.562154</v>
      </c>
    </row>
    <row r="49">
      <c r="A49" s="28">
        <v>45.0</v>
      </c>
      <c r="B49" s="29" t="s">
        <v>156</v>
      </c>
      <c r="D49" s="30" t="s">
        <v>157</v>
      </c>
      <c r="E49" s="30" t="s">
        <v>150</v>
      </c>
      <c r="F49" s="47">
        <v>190786.78</v>
      </c>
      <c r="I49" s="30">
        <v>12.569</v>
      </c>
      <c r="J49" s="42">
        <f t="array" ref="J49">if(L51 = 1, iferror(index('Kovats n-alkanes'!B$7:B$40,match(I52,'Kovats n-alkanes'!C$7:C$40,1))),iferror(index('Kovats n-alkanes'!D$7:D$40,match(I52,'Kovats n-alkanes'!E$7:E$40,1))))</f>
        <v>14</v>
      </c>
      <c r="K49" s="9">
        <f t="shared" si="1"/>
        <v>15</v>
      </c>
      <c r="L49" s="30">
        <v>1434.996041</v>
      </c>
    </row>
    <row r="50">
      <c r="A50" s="20">
        <v>46.0</v>
      </c>
      <c r="B50" s="29" t="s">
        <v>158</v>
      </c>
      <c r="D50" s="30" t="s">
        <v>159</v>
      </c>
      <c r="E50" s="30" t="s">
        <v>150</v>
      </c>
      <c r="F50" s="47">
        <v>138537.76</v>
      </c>
      <c r="I50" s="30">
        <v>12.625</v>
      </c>
      <c r="J50" s="42">
        <f t="array" ref="J50">if(L52 = 1, iferror(index('Kovats n-alkanes'!B$7:B$40,match(I53,'Kovats n-alkanes'!C$7:C$40,1))),iferror(index('Kovats n-alkanes'!D$7:D$40,match(I53,'Kovats n-alkanes'!E$7:E$40,1))))</f>
        <v>14</v>
      </c>
      <c r="K50" s="9">
        <f t="shared" si="1"/>
        <v>15</v>
      </c>
      <c r="L50" s="30">
        <v>1441.963579</v>
      </c>
    </row>
    <row r="51">
      <c r="A51" s="20">
        <v>47.0</v>
      </c>
      <c r="B51" s="29" t="s">
        <v>160</v>
      </c>
      <c r="C51" s="9"/>
      <c r="D51" s="30" t="s">
        <v>161</v>
      </c>
      <c r="E51" s="30" t="s">
        <v>150</v>
      </c>
      <c r="F51" s="47">
        <v>2.079302062E7</v>
      </c>
      <c r="I51" s="30">
        <v>12.713</v>
      </c>
      <c r="J51" s="42">
        <f t="array" ref="J51">if(L53 = 1, iferror(index('Kovats n-alkanes'!B$7:B$40,match(I54,'Kovats n-alkanes'!C$7:C$40,1))),iferror(index('Kovats n-alkanes'!D$7:D$40,match(I54,'Kovats n-alkanes'!E$7:E$40,1))))</f>
        <v>15</v>
      </c>
      <c r="K51" s="9">
        <f t="shared" si="1"/>
        <v>16</v>
      </c>
      <c r="L51" s="30">
        <v>1464.528899</v>
      </c>
    </row>
    <row r="52">
      <c r="A52" s="20">
        <v>48.0</v>
      </c>
      <c r="B52" s="29" t="s">
        <v>162</v>
      </c>
      <c r="D52" s="51"/>
      <c r="E52" s="30" t="s">
        <v>150</v>
      </c>
      <c r="F52" s="47">
        <v>3756882.06</v>
      </c>
      <c r="I52" s="30">
        <v>12.998</v>
      </c>
      <c r="J52" s="42">
        <f t="array" ref="J52">if(L54 = 1, iferror(index('Kovats n-alkanes'!B$7:B$40,match(I55,'Kovats n-alkanes'!C$7:C$40,1))),iferror(index('Kovats n-alkanes'!D$7:D$40,match(I55,'Kovats n-alkanes'!E$7:E$40,1))))</f>
        <v>15</v>
      </c>
      <c r="K52" s="9">
        <f t="shared" si="1"/>
        <v>16</v>
      </c>
      <c r="L52" s="30">
        <v>1474.901029</v>
      </c>
    </row>
    <row r="53">
      <c r="A53" s="28">
        <v>49.0</v>
      </c>
      <c r="B53" s="29" t="s">
        <v>163</v>
      </c>
      <c r="C53" s="9"/>
      <c r="D53" s="45" t="s">
        <v>164</v>
      </c>
      <c r="E53" s="30" t="s">
        <v>150</v>
      </c>
      <c r="F53" s="47">
        <v>379376.87</v>
      </c>
      <c r="I53" s="30">
        <v>13.129</v>
      </c>
      <c r="J53" s="42">
        <f t="array" ref="J53">if(L55 = 1, iferror(index('Kovats n-alkanes'!B$7:B$40,match(I56,'Kovats n-alkanes'!C$7:C$40,1))),iferror(index('Kovats n-alkanes'!D$7:D$40,match(I56,'Kovats n-alkanes'!E$7:E$40,1))))</f>
        <v>15</v>
      </c>
      <c r="K53" s="9"/>
      <c r="L53" s="30">
        <v>1494.853523</v>
      </c>
    </row>
    <row r="54">
      <c r="A54" s="20">
        <v>50.0</v>
      </c>
      <c r="B54" s="29" t="s">
        <v>165</v>
      </c>
      <c r="D54" s="30" t="s">
        <v>166</v>
      </c>
      <c r="E54" s="30" t="s">
        <v>150</v>
      </c>
      <c r="F54" s="47">
        <v>134576.16</v>
      </c>
      <c r="I54" s="30">
        <v>13.381</v>
      </c>
      <c r="J54" s="42">
        <f t="array" ref="J54">if(L56 = 1, iferror(index('Kovats n-alkanes'!B$7:B$40,match(I57,'Kovats n-alkanes'!C$7:C$40,1))),iferror(index('Kovats n-alkanes'!D$7:D$40,match(I57,'Kovats n-alkanes'!E$7:E$40,1))))</f>
        <v>15</v>
      </c>
      <c r="K54" s="9"/>
      <c r="L54" s="30">
        <v>1501.679261</v>
      </c>
    </row>
    <row r="55">
      <c r="A55" s="20">
        <v>51.0</v>
      </c>
      <c r="B55" s="29" t="s">
        <v>167</v>
      </c>
      <c r="D55" s="45" t="s">
        <v>168</v>
      </c>
      <c r="E55" s="30" t="s">
        <v>150</v>
      </c>
      <c r="F55" s="47">
        <v>3165884.1</v>
      </c>
      <c r="I55" s="30">
        <v>13.466</v>
      </c>
      <c r="J55" s="42">
        <f t="array" ref="J55">if(L57 = 1, iferror(index('Kovats n-alkanes'!B$7:B$40,match(I58,'Kovats n-alkanes'!C$7:C$40,1))),iferror(index('Kovats n-alkanes'!D$7:D$40,match(I58,'Kovats n-alkanes'!E$7:E$40,1))))</f>
        <v>15</v>
      </c>
      <c r="K55" s="9"/>
      <c r="L55" s="30">
        <v>1521.15869</v>
      </c>
    </row>
    <row r="56">
      <c r="A56" s="20">
        <v>52.0</v>
      </c>
      <c r="B56" s="29" t="s">
        <v>169</v>
      </c>
      <c r="D56" s="30" t="s">
        <v>170</v>
      </c>
      <c r="E56" s="30" t="s">
        <v>150</v>
      </c>
      <c r="F56" s="47">
        <v>208064.37</v>
      </c>
      <c r="I56" s="30">
        <v>13.698</v>
      </c>
      <c r="J56" s="42">
        <f t="array" ref="J56">if(L58 = 1, iferror(index('Kovats n-alkanes'!B$7:B$40,match(I59,'Kovats n-alkanes'!C$7:C$40,1))),iferror(index('Kovats n-alkanes'!D$7:D$40,match(I59,'Kovats n-alkanes'!E$7:E$40,1))))</f>
        <v>15</v>
      </c>
      <c r="K56" s="9"/>
      <c r="L56" s="29">
        <v>1523.929471</v>
      </c>
    </row>
    <row r="57">
      <c r="A57" s="28">
        <v>53.0</v>
      </c>
      <c r="B57" s="29" t="s">
        <v>171</v>
      </c>
      <c r="D57" s="51"/>
      <c r="E57" s="30" t="s">
        <v>150</v>
      </c>
      <c r="F57" s="47">
        <v>122077.83</v>
      </c>
      <c r="I57" s="29">
        <v>13.731</v>
      </c>
      <c r="J57" s="42">
        <f t="array" ref="J57">if(L59 = 1, iferror(index('Kovats n-alkanes'!B$7:B$40,match(I60,'Kovats n-alkanes'!C$7:C$40,1))),iferror(index('Kovats n-alkanes'!D$7:D$40,match(I60,'Kovats n-alkanes'!E$7:E$40,1))))</f>
        <v>16</v>
      </c>
      <c r="K57" s="9"/>
      <c r="L57" s="30">
        <v>1549.45424</v>
      </c>
    </row>
    <row r="58">
      <c r="A58" s="20">
        <v>54.0</v>
      </c>
      <c r="B58" s="29" t="s">
        <v>172</v>
      </c>
      <c r="D58" s="51"/>
      <c r="E58" s="30" t="s">
        <v>142</v>
      </c>
      <c r="F58" s="47">
        <v>141948.79</v>
      </c>
      <c r="I58" s="30">
        <v>14.035</v>
      </c>
      <c r="J58" s="42">
        <f t="array" ref="J58">if(L60 = 1, iferror(index('Kovats n-alkanes'!B$7:B$40,match(I61,'Kovats n-alkanes'!C$7:C$40,1))),iferror(index('Kovats n-alkanes'!D$7:D$40,match(I61,'Kovats n-alkanes'!E$7:E$40,1))))</f>
        <v>16</v>
      </c>
      <c r="K58" s="9"/>
      <c r="L58" s="30">
        <v>1587.153652</v>
      </c>
    </row>
    <row r="59">
      <c r="A59" s="20">
        <v>55.0</v>
      </c>
      <c r="B59" s="29" t="s">
        <v>173</v>
      </c>
      <c r="D59" s="30" t="s">
        <v>174</v>
      </c>
      <c r="E59" s="30" t="s">
        <v>64</v>
      </c>
      <c r="F59" s="47">
        <v>1392796.07</v>
      </c>
      <c r="I59" s="30">
        <v>14.484</v>
      </c>
      <c r="J59" s="42">
        <f t="array" ref="J59">if(L61 = 1, iferror(index('Kovats n-alkanes'!B$7:B$40,match(I62,'Kovats n-alkanes'!C$7:C$40,1))),iferror(index('Kovats n-alkanes'!D$7:D$40,match(I62,'Kovats n-alkanes'!E$7:E$40,1))))</f>
        <v>18</v>
      </c>
      <c r="K59" s="9"/>
      <c r="L59" s="30">
        <v>1608.384819</v>
      </c>
    </row>
    <row r="60">
      <c r="A60" s="20">
        <v>56.0</v>
      </c>
      <c r="B60" s="29" t="s">
        <v>175</v>
      </c>
      <c r="D60" s="85" t="s">
        <v>176</v>
      </c>
      <c r="E60" s="30" t="s">
        <v>150</v>
      </c>
      <c r="F60" s="47">
        <v>245069.93</v>
      </c>
      <c r="I60" s="30">
        <v>14.732</v>
      </c>
      <c r="J60" s="42" t="str">
        <f t="array" ref="J60">if(M60 = 1, iferror(index('Kovats n-alkanes'!B$7:B$40,match(I63,'Kovats n-alkanes'!C$7:C$40,1))),iferror(index('Kovats n-alkanes'!D$7:D$40,match(I63,'Kovats n-alkanes'!E$7:E$40,1))))</f>
        <v/>
      </c>
      <c r="K60" s="9"/>
      <c r="L60" s="30">
        <v>1665.931156</v>
      </c>
      <c r="M60" s="93"/>
    </row>
    <row r="61">
      <c r="A61" s="28">
        <v>57.0</v>
      </c>
      <c r="B61" s="29" t="s">
        <v>178</v>
      </c>
      <c r="D61" s="30" t="s">
        <v>179</v>
      </c>
      <c r="E61" s="30" t="s">
        <v>180</v>
      </c>
      <c r="F61" s="47">
        <v>156478.17</v>
      </c>
      <c r="I61" s="30">
        <v>15.384</v>
      </c>
      <c r="J61" s="42" t="str">
        <f t="array" ref="J61">if(M61 = 1, iferror(index('Kovats n-alkanes'!B$7:B$40,match(I64,'Kovats n-alkanes'!C$7:C$40,1))),iferror(index('Kovats n-alkanes'!D$7:D$40,match(I64,'Kovats n-alkanes'!E$7:E$40,1))))</f>
        <v/>
      </c>
      <c r="K61" s="9"/>
      <c r="L61" s="30">
        <v>1845.56962</v>
      </c>
      <c r="M61" s="93"/>
    </row>
    <row r="62">
      <c r="A62" s="20">
        <v>58.0</v>
      </c>
      <c r="B62" s="29" t="s">
        <v>181</v>
      </c>
      <c r="D62" s="30" t="s">
        <v>182</v>
      </c>
      <c r="E62" s="30" t="s">
        <v>150</v>
      </c>
      <c r="F62" s="47">
        <v>1545099.17</v>
      </c>
      <c r="I62" s="30">
        <v>17.315</v>
      </c>
      <c r="J62" s="42" t="str">
        <f t="array" ref="J62">if(M62 = 1, iferror(index('Kovats n-alkanes'!B$7:B$40,match(#REF!,'Kovats n-alkanes'!C$7:C$40,1))),iferror(index('Kovats n-alkanes'!D$7:D$40,match(#REF!,'Kovats n-alkanes'!E$7:E$40,1))))</f>
        <v/>
      </c>
      <c r="K62" s="9"/>
      <c r="L62" s="63"/>
      <c r="M62" s="20"/>
    </row>
    <row r="63">
      <c r="B63" s="1"/>
      <c r="D63" s="1"/>
      <c r="I63" s="93"/>
      <c r="J63" s="42" t="str">
        <f t="array" ref="J63">if(M63 = 1, iferror(index('Kovats n-alkanes'!B$7:B$40,match(#REF!,'Kovats n-alkanes'!C$7:C$40,1))),iferror(index('Kovats n-alkanes'!D$7:D$40,match(#REF!,'Kovats n-alkanes'!E$7:E$40,1))))</f>
        <v/>
      </c>
      <c r="K63" s="9"/>
      <c r="L63" s="63"/>
      <c r="M63" s="20"/>
    </row>
    <row r="64">
      <c r="B64" s="1"/>
      <c r="D64" s="1"/>
      <c r="I64" s="93"/>
      <c r="J64" s="42" t="str">
        <f t="array" ref="J64">if(M64 = 1, iferror(index('Kovats n-alkanes'!B$7:B$40,match(I65,'Kovats n-alkanes'!C$7:C$40,1))),iferror(index('Kovats n-alkanes'!D$7:D$40,match(I65,'Kovats n-alkanes'!E$7:E$40,1))))</f>
        <v/>
      </c>
      <c r="K64" s="9"/>
      <c r="L64" s="63"/>
      <c r="M64" s="20"/>
    </row>
    <row r="65">
      <c r="I65" s="17"/>
      <c r="J65" s="42" t="str">
        <f t="array" ref="J65">if(M65 = 1, iferror(index('Kovats n-alkanes'!B$7:B$40,match(I66,'Kovats n-alkanes'!C$7:C$40,1))),iferror(index('Kovats n-alkanes'!D$7:D$40,match(I66,'Kovats n-alkanes'!E$7:E$40,1))))</f>
        <v/>
      </c>
      <c r="K65" s="9"/>
      <c r="L65" s="63"/>
      <c r="M65" s="20"/>
    </row>
    <row r="66">
      <c r="I66" s="17"/>
      <c r="J66" s="42" t="str">
        <f t="array" ref="J66">if(M66 = 1, iferror(index('Kovats n-alkanes'!B$7:B$40,match(I67,'Kovats n-alkanes'!C$7:C$40,1))),iferror(index('Kovats n-alkanes'!D$7:D$40,match(I67,'Kovats n-alkanes'!E$7:E$40,1))))</f>
        <v/>
      </c>
      <c r="K66" s="9"/>
      <c r="L66" s="63"/>
      <c r="M66" s="20"/>
    </row>
    <row r="67">
      <c r="I67" s="17"/>
      <c r="J67" s="42" t="str">
        <f t="array" ref="J67">if(M67 = 1, iferror(index('Kovats n-alkanes'!B$7:B$40,match(I68,'Kovats n-alkanes'!C$7:C$40,1))),iferror(index('Kovats n-alkanes'!D$7:D$40,match(I68,'Kovats n-alkanes'!E$7:E$40,1))))</f>
        <v/>
      </c>
      <c r="K67" s="9"/>
      <c r="L67" s="63"/>
      <c r="M67" s="20"/>
    </row>
    <row r="68">
      <c r="I68" s="17"/>
      <c r="J68" s="42" t="str">
        <f t="array" ref="J68">if(M68 = 1, iferror(index('Kovats n-alkanes'!B$7:B$40,match(I69,'Kovats n-alkanes'!C$7:C$40,1))),iferror(index('Kovats n-alkanes'!D$7:D$40,match(I69,'Kovats n-alkanes'!E$7:E$40,1))))</f>
        <v/>
      </c>
      <c r="K68" s="9"/>
      <c r="L68" s="63"/>
      <c r="M68" s="20"/>
    </row>
    <row r="69">
      <c r="I69" s="17"/>
      <c r="J69" s="42" t="str">
        <f t="array" ref="J69">if(M69 = 1, iferror(index('Kovats n-alkanes'!B$7:B$40,match(I70,'Kovats n-alkanes'!C$7:C$40,1))),iferror(index('Kovats n-alkanes'!D$7:D$40,match(I70,'Kovats n-alkanes'!E$7:E$40,1))))</f>
        <v/>
      </c>
      <c r="K69" s="9"/>
      <c r="L69" s="63"/>
      <c r="M69" s="20"/>
    </row>
    <row r="70">
      <c r="I70" s="17"/>
      <c r="J70" s="42" t="str">
        <f t="array" ref="J70">if(M70 = 1, iferror(index('Kovats n-alkanes'!B$7:B$40,match(I71,'Kovats n-alkanes'!C$7:C$40,1))),iferror(index('Kovats n-alkanes'!D$7:D$40,match(I71,'Kovats n-alkanes'!E$7:E$40,1))))</f>
        <v/>
      </c>
      <c r="K70" s="9"/>
      <c r="L70" s="63"/>
      <c r="M70" s="20"/>
    </row>
    <row r="71">
      <c r="I71" s="17"/>
      <c r="J71" s="42" t="str">
        <f t="array" ref="J71">if(M71 = 1, iferror(index('Kovats n-alkanes'!B$7:B$40,match(I72,'Kovats n-alkanes'!C$7:C$40,1))),iferror(index('Kovats n-alkanes'!D$7:D$40,match(I72,'Kovats n-alkanes'!E$7:E$40,1))))</f>
        <v/>
      </c>
      <c r="K71" s="9"/>
      <c r="L71" s="63"/>
      <c r="M71" s="20"/>
    </row>
    <row r="72">
      <c r="I72" s="17"/>
      <c r="J72" s="42" t="str">
        <f t="array" ref="J72">if(M72 = 1, iferror(index('Kovats n-alkanes'!B$7:B$40,match(I73,'Kovats n-alkanes'!C$7:C$40,1))),iferror(index('Kovats n-alkanes'!D$7:D$40,match(I73,'Kovats n-alkanes'!E$7:E$40,1))))</f>
        <v/>
      </c>
      <c r="K72" s="9"/>
      <c r="L72" s="63"/>
      <c r="M72" s="20"/>
    </row>
    <row r="73">
      <c r="I73" s="17"/>
      <c r="J73" s="42" t="str">
        <f t="array" ref="J73">if(M73 = 1, iferror(index('Kovats n-alkanes'!B$7:B$40,match(I74,'Kovats n-alkanes'!C$7:C$40,1))),iferror(index('Kovats n-alkanes'!D$7:D$40,match(I74,'Kovats n-alkanes'!E$7:E$40,1))))</f>
        <v/>
      </c>
      <c r="K73" s="9"/>
      <c r="L73" s="63"/>
      <c r="M73" s="20"/>
    </row>
    <row r="74">
      <c r="I74" s="17"/>
      <c r="J74" s="42" t="str">
        <f t="array" ref="J74">if(M74 = 1, iferror(index('Kovats n-alkanes'!B$7:B$40,match(I75,'Kovats n-alkanes'!C$7:C$40,1))),iferror(index('Kovats n-alkanes'!D$7:D$40,match(I75,'Kovats n-alkanes'!E$7:E$40,1))))</f>
        <v/>
      </c>
      <c r="K74" s="9"/>
      <c r="L74" s="63"/>
      <c r="M74" s="20"/>
    </row>
    <row r="75">
      <c r="I75" s="17"/>
      <c r="J75" s="42" t="str">
        <f t="array" ref="J75">if(M75 = 1, iferror(index('Kovats n-alkanes'!B$7:B$40,match(I76,'Kovats n-alkanes'!C$7:C$40,1))),iferror(index('Kovats n-alkanes'!D$7:D$40,match(I76,'Kovats n-alkanes'!E$7:E$40,1))))</f>
        <v/>
      </c>
      <c r="K75" s="9"/>
      <c r="L75" s="63"/>
      <c r="M75" s="20"/>
    </row>
    <row r="76">
      <c r="I76" s="17"/>
      <c r="J76" s="42" t="str">
        <f t="array" ref="J76">if(M76 = 1, iferror(index('Kovats n-alkanes'!B$7:B$40,match(I77,'Kovats n-alkanes'!C$7:C$40,1))),iferror(index('Kovats n-alkanes'!D$7:D$40,match(I77,'Kovats n-alkanes'!E$7:E$40,1))))</f>
        <v/>
      </c>
      <c r="K76" s="9"/>
      <c r="L76" s="63"/>
      <c r="M76" s="20"/>
    </row>
    <row r="77">
      <c r="I77" s="17"/>
      <c r="J77" s="42" t="str">
        <f t="array" ref="J77">if(M77 = 1, iferror(index('Kovats n-alkanes'!B$7:B$40,match(I78,'Kovats n-alkanes'!C$7:C$40,1))),iferror(index('Kovats n-alkanes'!D$7:D$40,match(I78,'Kovats n-alkanes'!E$7:E$40,1))))</f>
        <v/>
      </c>
      <c r="K77" s="9"/>
      <c r="L77" s="63"/>
      <c r="M77" s="20"/>
    </row>
    <row r="78">
      <c r="I78" s="17"/>
      <c r="J78" s="42" t="str">
        <f t="array" ref="J78">if(M78 = 1, iferror(index('Kovats n-alkanes'!B$7:B$40,match(I79,'Kovats n-alkanes'!C$7:C$40,1))),iferror(index('Kovats n-alkanes'!D$7:D$40,match(I79,'Kovats n-alkanes'!E$7:E$40,1))))</f>
        <v/>
      </c>
      <c r="K78" s="9"/>
      <c r="L78" s="63"/>
      <c r="M78" s="20"/>
    </row>
    <row r="79">
      <c r="I79" s="17"/>
      <c r="J79" s="42" t="str">
        <f t="array" ref="J79">if(M79 = 1, iferror(index('Kovats n-alkanes'!B$7:B$40,match(I80,'Kovats n-alkanes'!C$7:C$40,1))),iferror(index('Kovats n-alkanes'!D$7:D$40,match(I80,'Kovats n-alkanes'!E$7:E$40,1))))</f>
        <v/>
      </c>
      <c r="K79" s="9"/>
      <c r="L79" s="63"/>
      <c r="M79" s="20"/>
    </row>
    <row r="80">
      <c r="I80" s="17"/>
      <c r="J80" s="42" t="str">
        <f t="array" ref="J80">if(M80 = 1, iferror(index('Kovats n-alkanes'!B$7:B$40,match(I81,'Kovats n-alkanes'!C$7:C$40,1))),iferror(index('Kovats n-alkanes'!D$7:D$40,match(I81,'Kovats n-alkanes'!E$7:E$40,1))))</f>
        <v/>
      </c>
      <c r="K80" s="9"/>
      <c r="L80" s="63"/>
      <c r="M80" s="20"/>
    </row>
    <row r="81">
      <c r="I81" s="17"/>
      <c r="J81" s="42" t="str">
        <f t="array" ref="J81">if(M81 = 1, iferror(index('Kovats n-alkanes'!B$7:B$40,match(I82,'Kovats n-alkanes'!C$7:C$40,1))),iferror(index('Kovats n-alkanes'!D$7:D$40,match(I82,'Kovats n-alkanes'!E$7:E$40,1))))</f>
        <v/>
      </c>
      <c r="K81" s="9"/>
      <c r="L81" s="63"/>
      <c r="M81" s="20"/>
    </row>
    <row r="82">
      <c r="I82" s="17"/>
      <c r="J82" s="42" t="str">
        <f t="array" ref="J82">if(M82 = 1, iferror(index('Kovats n-alkanes'!B$7:B$40,match(I83,'Kovats n-alkanes'!C$7:C$40,1))),iferror(index('Kovats n-alkanes'!D$7:D$40,match(I83,'Kovats n-alkanes'!E$7:E$40,1))))</f>
        <v/>
      </c>
      <c r="K82" s="9"/>
      <c r="L82" s="63"/>
      <c r="M82" s="20"/>
    </row>
    <row r="83">
      <c r="I83" s="17"/>
      <c r="J83" s="42" t="str">
        <f t="array" ref="J83">if(M83 = 1, iferror(index('Kovats n-alkanes'!B$7:B$40,match(I84,'Kovats n-alkanes'!C$7:C$40,1))),iferror(index('Kovats n-alkanes'!D$7:D$40,match(I84,'Kovats n-alkanes'!E$7:E$40,1))))</f>
        <v/>
      </c>
      <c r="K83" s="9"/>
      <c r="L83" s="63"/>
      <c r="M83" s="20"/>
    </row>
    <row r="84">
      <c r="I84" s="17"/>
      <c r="J84" s="42" t="str">
        <f t="array" ref="J84">if(M84 = 1, iferror(index('Kovats n-alkanes'!B$7:B$40,match(I85,'Kovats n-alkanes'!C$7:C$40,1))),iferror(index('Kovats n-alkanes'!D$7:D$40,match(I85,'Kovats n-alkanes'!E$7:E$40,1))))</f>
        <v/>
      </c>
      <c r="K84" s="9"/>
      <c r="L84" s="63"/>
      <c r="M84" s="20"/>
    </row>
    <row r="85">
      <c r="I85" s="17"/>
      <c r="J85" s="42" t="str">
        <f t="array" ref="J85">if(M85 = 1, iferror(index('Kovats n-alkanes'!B$7:B$40,match(I86,'Kovats n-alkanes'!C$7:C$40,1))),iferror(index('Kovats n-alkanes'!D$7:D$40,match(I86,'Kovats n-alkanes'!E$7:E$40,1))))</f>
        <v/>
      </c>
      <c r="K85" s="9"/>
      <c r="L85" s="63"/>
      <c r="M85" s="20"/>
    </row>
    <row r="86">
      <c r="I86" s="17"/>
      <c r="J86" s="42" t="str">
        <f t="array" ref="J86">if(M86 = 1, iferror(index('Kovats n-alkanes'!B$7:B$40,match(I87,'Kovats n-alkanes'!C$7:C$40,1))),iferror(index('Kovats n-alkanes'!D$7:D$40,match(I87,'Kovats n-alkanes'!E$7:E$40,1))))</f>
        <v/>
      </c>
      <c r="K86" s="9"/>
      <c r="L86" s="63"/>
      <c r="M86" s="20"/>
    </row>
    <row r="87">
      <c r="I87" s="17"/>
      <c r="J87" s="42" t="str">
        <f t="array" ref="J87">if(M87 = 1, iferror(index('Kovats n-alkanes'!B$7:B$40,match(I88,'Kovats n-alkanes'!C$7:C$40,1))),iferror(index('Kovats n-alkanes'!D$7:D$40,match(I88,'Kovats n-alkanes'!E$7:E$40,1))))</f>
        <v/>
      </c>
      <c r="K87" s="9"/>
      <c r="L87" s="63"/>
      <c r="M87" s="20"/>
    </row>
    <row r="88">
      <c r="I88" s="17"/>
      <c r="J88" s="42" t="str">
        <f t="array" ref="J88">if(M88 = 1, iferror(index('Kovats n-alkanes'!B$7:B$40,match(I89,'Kovats n-alkanes'!C$7:C$40,1))),iferror(index('Kovats n-alkanes'!D$7:D$40,match(I89,'Kovats n-alkanes'!E$7:E$40,1))))</f>
        <v/>
      </c>
      <c r="K88" s="9"/>
      <c r="L88" s="63"/>
      <c r="M88" s="20"/>
    </row>
    <row r="89">
      <c r="I89" s="17"/>
      <c r="J89" s="42" t="str">
        <f t="array" ref="J89">if(M89 = 1, iferror(index('Kovats n-alkanes'!B$7:B$40,match(I90,'Kovats n-alkanes'!C$7:C$40,1))),iferror(index('Kovats n-alkanes'!D$7:D$40,match(I90,'Kovats n-alkanes'!E$7:E$40,1))))</f>
        <v/>
      </c>
      <c r="K89" s="9"/>
      <c r="L89" s="63"/>
      <c r="M89" s="20"/>
    </row>
    <row r="90">
      <c r="I90" s="17"/>
      <c r="J90" s="42" t="str">
        <f t="array" ref="J90">if(M90 = 1, iferror(index('Kovats n-alkanes'!B$7:B$40,match(I91,'Kovats n-alkanes'!C$7:C$40,1))),iferror(index('Kovats n-alkanes'!D$7:D$40,match(I91,'Kovats n-alkanes'!E$7:E$40,1))))</f>
        <v/>
      </c>
      <c r="K90" s="9"/>
      <c r="L90" s="63"/>
      <c r="M90" s="20"/>
    </row>
    <row r="91">
      <c r="I91" s="17"/>
      <c r="J91" s="42" t="str">
        <f t="array" ref="J91">if(M91 = 1, iferror(index('Kovats n-alkanes'!B$7:B$40,match(I92,'Kovats n-alkanes'!C$7:C$40,1))),iferror(index('Kovats n-alkanes'!D$7:D$40,match(I92,'Kovats n-alkanes'!E$7:E$40,1))))</f>
        <v/>
      </c>
      <c r="K91" s="9"/>
      <c r="L91" s="63"/>
      <c r="M91" s="20"/>
    </row>
    <row r="92">
      <c r="I92" s="17"/>
      <c r="J92" s="42" t="str">
        <f t="array" ref="J92">if(M92 = 1, iferror(index('Kovats n-alkanes'!B$7:B$40,match(I93,'Kovats n-alkanes'!C$7:C$40,1))),iferror(index('Kovats n-alkanes'!D$7:D$40,match(I93,'Kovats n-alkanes'!E$7:E$40,1))))</f>
        <v/>
      </c>
      <c r="K92" s="9"/>
      <c r="L92" s="63"/>
      <c r="M92" s="20"/>
    </row>
    <row r="93">
      <c r="I93" s="17"/>
      <c r="J93" s="42" t="str">
        <f t="array" ref="J93">if(M93 = 1, iferror(index('Kovats n-alkanes'!B$7:B$40,match(I94,'Kovats n-alkanes'!C$7:C$40,1))),iferror(index('Kovats n-alkanes'!D$7:D$40,match(I94,'Kovats n-alkanes'!E$7:E$40,1))))</f>
        <v/>
      </c>
      <c r="K93" s="9"/>
      <c r="L93" s="63"/>
      <c r="M93" s="20"/>
    </row>
    <row r="94">
      <c r="I94" s="17"/>
      <c r="J94" s="42" t="str">
        <f t="array" ref="J94">if(M94 = 1, iferror(index('Kovats n-alkanes'!B$7:B$40,match(I95,'Kovats n-alkanes'!C$7:C$40,1))),iferror(index('Kovats n-alkanes'!D$7:D$40,match(I95,'Kovats n-alkanes'!E$7:E$40,1))))</f>
        <v/>
      </c>
      <c r="K94" s="9"/>
      <c r="L94" s="63"/>
      <c r="M94" s="20"/>
    </row>
    <row r="95">
      <c r="I95" s="17"/>
      <c r="J95" s="42" t="str">
        <f t="array" ref="J95">if(M95 = 1, iferror(index('Kovats n-alkanes'!B$7:B$40,match(I96,'Kovats n-alkanes'!C$7:C$40,1))),iferror(index('Kovats n-alkanes'!D$7:D$40,match(I96,'Kovats n-alkanes'!E$7:E$40,1))))</f>
        <v/>
      </c>
      <c r="K95" s="9"/>
      <c r="L95" s="63"/>
      <c r="M95" s="20"/>
    </row>
    <row r="96">
      <c r="I96" s="17"/>
      <c r="J96" s="42" t="str">
        <f t="array" ref="J96">if(M96 = 1, iferror(index('Kovats n-alkanes'!B$7:B$40,match(I97,'Kovats n-alkanes'!C$7:C$40,1))),iferror(index('Kovats n-alkanes'!D$7:D$40,match(I97,'Kovats n-alkanes'!E$7:E$40,1))))</f>
        <v/>
      </c>
      <c r="K96" s="9"/>
      <c r="L96" s="63"/>
      <c r="M96" s="20"/>
    </row>
    <row r="97">
      <c r="I97" s="17"/>
      <c r="J97" s="42" t="str">
        <f t="array" ref="J97">if(M97 = 1, iferror(index('Kovats n-alkanes'!B$7:B$40,match(I98,'Kovats n-alkanes'!C$7:C$40,1))),iferror(index('Kovats n-alkanes'!D$7:D$40,match(I98,'Kovats n-alkanes'!E$7:E$40,1))))</f>
        <v/>
      </c>
      <c r="K97" s="9"/>
      <c r="L97" s="63"/>
      <c r="M97" s="20"/>
    </row>
    <row r="98">
      <c r="I98" s="17"/>
      <c r="J98" s="42" t="str">
        <f t="array" ref="J98">if(M98 = 1, iferror(index('Kovats n-alkanes'!B$7:B$40,match(I99,'Kovats n-alkanes'!C$7:C$40,1))),iferror(index('Kovats n-alkanes'!D$7:D$40,match(I99,'Kovats n-alkanes'!E$7:E$40,1))))</f>
        <v/>
      </c>
      <c r="K98" s="9"/>
      <c r="L98" s="63"/>
      <c r="M98" s="20"/>
    </row>
    <row r="99">
      <c r="I99" s="17"/>
      <c r="J99" s="42" t="str">
        <f t="array" ref="J99">if(M99 = 1, iferror(index('Kovats n-alkanes'!B$7:B$40,match(I100,'Kovats n-alkanes'!C$7:C$40,1))),iferror(index('Kovats n-alkanes'!D$7:D$40,match(I100,'Kovats n-alkanes'!E$7:E$40,1))))</f>
        <v/>
      </c>
      <c r="K99" s="9"/>
      <c r="L99" s="63"/>
      <c r="M99" s="20"/>
    </row>
    <row r="100">
      <c r="I100" s="17"/>
      <c r="J100" s="42" t="str">
        <f t="array" ref="J100">if(M100 = 1, iferror(index('Kovats n-alkanes'!B$7:B$40,match(I101,'Kovats n-alkanes'!C$7:C$40,1))),iferror(index('Kovats n-alkanes'!D$7:D$40,match(I101,'Kovats n-alkanes'!E$7:E$40,1))))</f>
        <v/>
      </c>
      <c r="K100" s="9"/>
      <c r="L100" s="63"/>
      <c r="M100" s="20"/>
    </row>
    <row r="101">
      <c r="I101" s="17"/>
      <c r="J101" s="42" t="str">
        <f t="array" ref="J101">if(M101 = 1, iferror(index('Kovats n-alkanes'!B$7:B$40,match(I102,'Kovats n-alkanes'!C$7:C$40,1))),iferror(index('Kovats n-alkanes'!D$7:D$40,match(I102,'Kovats n-alkanes'!E$7:E$40,1))))</f>
        <v/>
      </c>
      <c r="K101" s="9"/>
      <c r="L101" s="63"/>
      <c r="M101" s="20"/>
    </row>
    <row r="102">
      <c r="I102" s="17"/>
      <c r="J102" s="42" t="str">
        <f t="array" ref="J102">if(M102 = 1, iferror(index('Kovats n-alkanes'!B$7:B$40,match(I103,'Kovats n-alkanes'!C$7:C$40,1))),iferror(index('Kovats n-alkanes'!D$7:D$40,match(I103,'Kovats n-alkanes'!E$7:E$40,1))))</f>
        <v/>
      </c>
      <c r="K102" s="9"/>
      <c r="L102" s="63"/>
      <c r="M102" s="20"/>
    </row>
    <row r="103">
      <c r="I103" s="17"/>
      <c r="J103" s="42" t="str">
        <f t="array" ref="J103">if(M103 = 1, iferror(index('Kovats n-alkanes'!B$7:B$40,match(I104,'Kovats n-alkanes'!C$7:C$40,1))),iferror(index('Kovats n-alkanes'!D$7:D$40,match(I104,'Kovats n-alkanes'!E$7:E$40,1))))</f>
        <v/>
      </c>
      <c r="K103" s="9"/>
      <c r="L103" s="63"/>
      <c r="M103" s="20"/>
    </row>
    <row r="104">
      <c r="I104" s="17"/>
      <c r="J104" s="42" t="str">
        <f t="array" ref="J104">if(M104 = 1, iferror(index('Kovats n-alkanes'!B$7:B$40,match(I105,'Kovats n-alkanes'!C$7:C$40,1))),iferror(index('Kovats n-alkanes'!D$7:D$40,match(I105,'Kovats n-alkanes'!E$7:E$40,1))))</f>
        <v/>
      </c>
      <c r="K104" s="9"/>
      <c r="L104" s="63"/>
      <c r="M104" s="20"/>
    </row>
    <row r="105">
      <c r="I105" s="17"/>
      <c r="J105" s="42" t="str">
        <f t="array" ref="J105">if(M105 = 1, iferror(index('Kovats n-alkanes'!B$7:B$40,match(I106,'Kovats n-alkanes'!C$7:C$40,1))),iferror(index('Kovats n-alkanes'!D$7:D$40,match(I106,'Kovats n-alkanes'!E$7:E$40,1))))</f>
        <v/>
      </c>
      <c r="K105" s="9"/>
      <c r="L105" s="63"/>
      <c r="M105" s="20"/>
    </row>
    <row r="106">
      <c r="I106" s="17"/>
      <c r="J106" s="42" t="str">
        <f t="array" ref="J106">if(M106 = 1, iferror(index('Kovats n-alkanes'!B$7:B$40,match(I107,'Kovats n-alkanes'!C$7:C$40,1))),iferror(index('Kovats n-alkanes'!D$7:D$40,match(I107,'Kovats n-alkanes'!E$7:E$40,1))))</f>
        <v/>
      </c>
      <c r="K106" s="9"/>
      <c r="L106" s="63"/>
      <c r="M106" s="20"/>
    </row>
    <row r="107">
      <c r="I107" s="17"/>
      <c r="J107" s="42" t="str">
        <f t="array" ref="J107">if(M107 = 1, iferror(index('Kovats n-alkanes'!B$7:B$40,match(I108,'Kovats n-alkanes'!C$7:C$40,1))),iferror(index('Kovats n-alkanes'!D$7:D$40,match(I108,'Kovats n-alkanes'!E$7:E$40,1))))</f>
        <v/>
      </c>
      <c r="K107" s="9"/>
      <c r="L107" s="63"/>
      <c r="M107" s="20"/>
    </row>
    <row r="108">
      <c r="I108" s="17"/>
      <c r="J108" s="42" t="str">
        <f t="array" ref="J108">if(M108 = 1, iferror(index('Kovats n-alkanes'!B$7:B$40,match(I109,'Kovats n-alkanes'!C$7:C$40,1))),iferror(index('Kovats n-alkanes'!D$7:D$40,match(I109,'Kovats n-alkanes'!E$7:E$40,1))))</f>
        <v/>
      </c>
      <c r="K108" s="9"/>
      <c r="L108" s="63"/>
      <c r="M108" s="20"/>
    </row>
    <row r="109">
      <c r="I109" s="17"/>
      <c r="J109" s="42" t="str">
        <f t="array" ref="J109">if(M109 = 1, iferror(index('Kovats n-alkanes'!B$7:B$40,match(I110,'Kovats n-alkanes'!C$7:C$40,1))),iferror(index('Kovats n-alkanes'!D$7:D$40,match(I110,'Kovats n-alkanes'!E$7:E$40,1))))</f>
        <v/>
      </c>
      <c r="K109" s="9"/>
      <c r="L109" s="63"/>
      <c r="M109" s="20"/>
    </row>
    <row r="110">
      <c r="I110" s="17"/>
      <c r="J110" s="42" t="str">
        <f t="array" ref="J110">if(M110 = 1, iferror(index('Kovats n-alkanes'!B$7:B$40,match(I111,'Kovats n-alkanes'!C$7:C$40,1))),iferror(index('Kovats n-alkanes'!D$7:D$40,match(I111,'Kovats n-alkanes'!E$7:E$40,1))))</f>
        <v/>
      </c>
      <c r="K110" s="9"/>
      <c r="L110" s="63"/>
      <c r="M110" s="20"/>
    </row>
    <row r="111">
      <c r="I111" s="17"/>
      <c r="J111" s="42" t="str">
        <f t="array" ref="J111">if(M111 = 1, iferror(index('Kovats n-alkanes'!B$7:B$40,match(I112,'Kovats n-alkanes'!C$7:C$40,1))),iferror(index('Kovats n-alkanes'!D$7:D$40,match(I112,'Kovats n-alkanes'!E$7:E$40,1))))</f>
        <v/>
      </c>
      <c r="K111" s="9"/>
      <c r="L111" s="63"/>
      <c r="M111" s="20"/>
    </row>
    <row r="112">
      <c r="I112" s="17"/>
      <c r="J112" s="42" t="str">
        <f t="array" ref="J112">if(M112 = 1, iferror(index('Kovats n-alkanes'!B$7:B$40,match(I113,'Kovats n-alkanes'!C$7:C$40,1))),iferror(index('Kovats n-alkanes'!D$7:D$40,match(I113,'Kovats n-alkanes'!E$7:E$40,1))))</f>
        <v/>
      </c>
      <c r="K112" s="9"/>
      <c r="L112" s="63"/>
      <c r="M112" s="20"/>
    </row>
    <row r="113">
      <c r="I113" s="17"/>
      <c r="J113" s="42" t="str">
        <f t="array" ref="J113">if(M113 = 1, iferror(index('Kovats n-alkanes'!B$7:B$40,match(I114,'Kovats n-alkanes'!C$7:C$40,1))),iferror(index('Kovats n-alkanes'!D$7:D$40,match(I114,'Kovats n-alkanes'!E$7:E$40,1))))</f>
        <v/>
      </c>
      <c r="K113" s="9"/>
      <c r="L113" s="63"/>
      <c r="M113" s="20"/>
    </row>
    <row r="114">
      <c r="I114" s="17"/>
      <c r="J114" s="42" t="str">
        <f t="array" ref="J114">if(M114 = 1, iferror(index('Kovats n-alkanes'!B$7:B$40,match(I115,'Kovats n-alkanes'!C$7:C$40,1))),iferror(index('Kovats n-alkanes'!D$7:D$40,match(I115,'Kovats n-alkanes'!E$7:E$40,1))))</f>
        <v/>
      </c>
      <c r="K114" s="9"/>
      <c r="L114" s="63"/>
      <c r="M114" s="20"/>
    </row>
    <row r="115">
      <c r="I115" s="17"/>
      <c r="J115" s="42" t="str">
        <f t="array" ref="J115">if(M115 = 1, iferror(index('Kovats n-alkanes'!B$7:B$40,match(I116,'Kovats n-alkanes'!C$7:C$40,1))),iferror(index('Kovats n-alkanes'!D$7:D$40,match(I116,'Kovats n-alkanes'!E$7:E$40,1))))</f>
        <v/>
      </c>
      <c r="K115" s="9"/>
      <c r="L115" s="63"/>
      <c r="M115" s="20"/>
    </row>
    <row r="116">
      <c r="I116" s="17"/>
      <c r="J116" s="42" t="str">
        <f t="array" ref="J116">if(M116 = 1, iferror(index('Kovats n-alkanes'!B$7:B$40,match(I117,'Kovats n-alkanes'!C$7:C$40,1))),iferror(index('Kovats n-alkanes'!D$7:D$40,match(I117,'Kovats n-alkanes'!E$7:E$40,1))))</f>
        <v/>
      </c>
      <c r="K116" s="9"/>
      <c r="L116" s="63"/>
      <c r="M116" s="20"/>
    </row>
    <row r="117">
      <c r="I117" s="17"/>
      <c r="J117" s="42" t="str">
        <f t="array" ref="J117">if(M117 = 1, iferror(index('Kovats n-alkanes'!B$7:B$40,match(I118,'Kovats n-alkanes'!C$7:C$40,1))),iferror(index('Kovats n-alkanes'!D$7:D$40,match(I118,'Kovats n-alkanes'!E$7:E$40,1))))</f>
        <v/>
      </c>
      <c r="K117" s="9"/>
      <c r="L117" s="63"/>
      <c r="M117" s="20"/>
    </row>
    <row r="118">
      <c r="I118" s="17"/>
      <c r="J118" s="42" t="str">
        <f t="array" ref="J118">if(M118 = 1, iferror(index('Kovats n-alkanes'!B$7:B$40,match(I119,'Kovats n-alkanes'!C$7:C$40,1))),iferror(index('Kovats n-alkanes'!D$7:D$40,match(I119,'Kovats n-alkanes'!E$7:E$40,1))))</f>
        <v/>
      </c>
      <c r="K118" s="9"/>
      <c r="L118" s="63"/>
      <c r="M118" s="20"/>
    </row>
    <row r="119">
      <c r="I119" s="17"/>
      <c r="J119" s="42" t="str">
        <f t="array" ref="J119">if(M119 = 1, iferror(index('Kovats n-alkanes'!B$7:B$40,match(I120,'Kovats n-alkanes'!C$7:C$40,1))),iferror(index('Kovats n-alkanes'!D$7:D$40,match(I120,'Kovats n-alkanes'!E$7:E$40,1))))</f>
        <v/>
      </c>
      <c r="K119" s="9"/>
      <c r="L119" s="63"/>
      <c r="M119" s="20"/>
    </row>
    <row r="120">
      <c r="I120" s="17"/>
      <c r="J120" s="42" t="str">
        <f t="array" ref="J120">if(M120 = 1, iferror(index('Kovats n-alkanes'!B$7:B$40,match(I121,'Kovats n-alkanes'!C$7:C$40,1))),iferror(index('Kovats n-alkanes'!D$7:D$40,match(I121,'Kovats n-alkanes'!E$7:E$40,1))))</f>
        <v/>
      </c>
      <c r="K120" s="9"/>
      <c r="L120" s="63"/>
      <c r="M120" s="20"/>
    </row>
    <row r="121">
      <c r="I121" s="17"/>
      <c r="J121" s="42" t="str">
        <f t="array" ref="J121">if(M121 = 1, iferror(index('Kovats n-alkanes'!B$7:B$40,match(I122,'Kovats n-alkanes'!C$7:C$40,1))),iferror(index('Kovats n-alkanes'!D$7:D$40,match(I122,'Kovats n-alkanes'!E$7:E$40,1))))</f>
        <v/>
      </c>
      <c r="K121" s="9"/>
      <c r="L121" s="63"/>
      <c r="M121" s="20"/>
    </row>
    <row r="122">
      <c r="I122" s="17"/>
      <c r="J122" s="42" t="str">
        <f t="array" ref="J122">if(M122 = 1, iferror(index('Kovats n-alkanes'!B$7:B$40,match(I123,'Kovats n-alkanes'!C$7:C$40,1))),iferror(index('Kovats n-alkanes'!D$7:D$40,match(I123,'Kovats n-alkanes'!E$7:E$40,1))))</f>
        <v/>
      </c>
      <c r="K122" s="9"/>
      <c r="L122" s="63"/>
      <c r="M122" s="20"/>
    </row>
    <row r="123">
      <c r="I123" s="17"/>
      <c r="J123" s="42" t="str">
        <f t="array" ref="J123">if(M123 = 1, iferror(index('Kovats n-alkanes'!B$7:B$40,match(I124,'Kovats n-alkanes'!C$7:C$40,1))),iferror(index('Kovats n-alkanes'!D$7:D$40,match(I124,'Kovats n-alkanes'!E$7:E$40,1))))</f>
        <v/>
      </c>
      <c r="K123" s="9"/>
      <c r="L123" s="63"/>
      <c r="M123" s="20"/>
    </row>
    <row r="124">
      <c r="I124" s="17"/>
      <c r="J124" s="42" t="str">
        <f t="array" ref="J124">if(M124 = 1, iferror(index('Kovats n-alkanes'!B$7:B$40,match(I125,'Kovats n-alkanes'!C$7:C$40,1))),iferror(index('Kovats n-alkanes'!D$7:D$40,match(I125,'Kovats n-alkanes'!E$7:E$40,1))))</f>
        <v/>
      </c>
      <c r="K124" s="9"/>
      <c r="L124" s="63"/>
      <c r="M124" s="20"/>
    </row>
    <row r="125">
      <c r="I125" s="17"/>
      <c r="J125" s="42" t="str">
        <f t="array" ref="J125">if(M125 = 1, iferror(index('Kovats n-alkanes'!B$7:B$40,match(I126,'Kovats n-alkanes'!C$7:C$40,1))),iferror(index('Kovats n-alkanes'!D$7:D$40,match(I126,'Kovats n-alkanes'!E$7:E$40,1))))</f>
        <v/>
      </c>
      <c r="K125" s="9"/>
      <c r="L125" s="63"/>
      <c r="M125" s="20"/>
    </row>
    <row r="126">
      <c r="I126" s="17"/>
      <c r="J126" s="42" t="str">
        <f t="array" ref="J126">if(M126 = 1, iferror(index('Kovats n-alkanes'!B$7:B$40,match(I127,'Kovats n-alkanes'!C$7:C$40,1))),iferror(index('Kovats n-alkanes'!D$7:D$40,match(I127,'Kovats n-alkanes'!E$7:E$40,1))))</f>
        <v/>
      </c>
      <c r="K126" s="9"/>
      <c r="L126" s="63"/>
      <c r="M126" s="20"/>
    </row>
    <row r="127">
      <c r="I127" s="17"/>
      <c r="J127" s="42" t="str">
        <f t="array" ref="J127">if(M127 = 1, iferror(index('Kovats n-alkanes'!B$7:B$40,match(I128,'Kovats n-alkanes'!C$7:C$40,1))),iferror(index('Kovats n-alkanes'!D$7:D$40,match(I128,'Kovats n-alkanes'!E$7:E$40,1))))</f>
        <v/>
      </c>
      <c r="K127" s="9"/>
      <c r="L127" s="63"/>
      <c r="M127" s="20"/>
    </row>
    <row r="128">
      <c r="I128" s="17"/>
      <c r="J128" s="42" t="str">
        <f t="array" ref="J128">if(M128 = 1, iferror(index('Kovats n-alkanes'!B$7:B$40,match(I129,'Kovats n-alkanes'!C$7:C$40,1))),iferror(index('Kovats n-alkanes'!D$7:D$40,match(I129,'Kovats n-alkanes'!E$7:E$40,1))))</f>
        <v/>
      </c>
      <c r="K128" s="9"/>
      <c r="L128" s="63"/>
      <c r="M128" s="20"/>
    </row>
    <row r="129">
      <c r="I129" s="17"/>
      <c r="J129" s="42" t="str">
        <f t="array" ref="J129">if(M129 = 1, iferror(index('Kovats n-alkanes'!B$7:B$40,match(I130,'Kovats n-alkanes'!C$7:C$40,1))),iferror(index('Kovats n-alkanes'!D$7:D$40,match(I130,'Kovats n-alkanes'!E$7:E$40,1))))</f>
        <v/>
      </c>
      <c r="K129" s="9"/>
      <c r="L129" s="63"/>
      <c r="M129" s="20"/>
    </row>
    <row r="130">
      <c r="I130" s="17"/>
      <c r="J130" s="42" t="str">
        <f t="array" ref="J130">if(M130 = 1, iferror(index('Kovats n-alkanes'!B$7:B$40,match(I131,'Kovats n-alkanes'!C$7:C$40,1))),iferror(index('Kovats n-alkanes'!D$7:D$40,match(I131,'Kovats n-alkanes'!E$7:E$40,1))))</f>
        <v/>
      </c>
      <c r="K130" s="9"/>
      <c r="L130" s="63"/>
      <c r="M130" s="20"/>
    </row>
    <row r="131">
      <c r="I131" s="17"/>
      <c r="J131" s="42" t="str">
        <f t="array" ref="J131">if(M131 = 1, iferror(index('Kovats n-alkanes'!B$7:B$40,match(I132,'Kovats n-alkanes'!C$7:C$40,1))),iferror(index('Kovats n-alkanes'!D$7:D$40,match(I132,'Kovats n-alkanes'!E$7:E$40,1))))</f>
        <v/>
      </c>
      <c r="K131" s="9"/>
      <c r="L131" s="63"/>
      <c r="M131" s="20"/>
    </row>
    <row r="132">
      <c r="I132" s="17"/>
      <c r="J132" s="42" t="str">
        <f t="array" ref="J132">if(M132 = 1, iferror(index('Kovats n-alkanes'!B$7:B$40,match(I133,'Kovats n-alkanes'!C$7:C$40,1))),iferror(index('Kovats n-alkanes'!D$7:D$40,match(I133,'Kovats n-alkanes'!E$7:E$40,1))))</f>
        <v/>
      </c>
      <c r="K132" s="9"/>
      <c r="L132" s="63"/>
      <c r="M132" s="20"/>
    </row>
    <row r="133">
      <c r="I133" s="17"/>
      <c r="J133" s="42" t="str">
        <f t="array" ref="J133">if(M133 = 1, iferror(index('Kovats n-alkanes'!B$7:B$40,match(I134,'Kovats n-alkanes'!C$7:C$40,1))),iferror(index('Kovats n-alkanes'!D$7:D$40,match(I134,'Kovats n-alkanes'!E$7:E$40,1))))</f>
        <v/>
      </c>
      <c r="K133" s="9"/>
      <c r="L133" s="63"/>
      <c r="M133" s="20"/>
    </row>
    <row r="134">
      <c r="I134" s="17"/>
      <c r="J134" s="42" t="str">
        <f t="array" ref="J134">if(M134 = 1, iferror(index('Kovats n-alkanes'!B$7:B$40,match(I135,'Kovats n-alkanes'!C$7:C$40,1))),iferror(index('Kovats n-alkanes'!D$7:D$40,match(I135,'Kovats n-alkanes'!E$7:E$40,1))))</f>
        <v/>
      </c>
      <c r="K134" s="9"/>
      <c r="L134" s="63"/>
      <c r="M134" s="20"/>
    </row>
    <row r="135">
      <c r="I135" s="17"/>
      <c r="J135" s="42" t="str">
        <f t="array" ref="J135">if(M135 = 1, iferror(index('Kovats n-alkanes'!B$7:B$40,match(I136,'Kovats n-alkanes'!C$7:C$40,1))),iferror(index('Kovats n-alkanes'!D$7:D$40,match(I136,'Kovats n-alkanes'!E$7:E$40,1))))</f>
        <v/>
      </c>
      <c r="K135" s="9"/>
      <c r="L135" s="63"/>
      <c r="M135" s="20"/>
    </row>
    <row r="136">
      <c r="I136" s="17"/>
      <c r="J136" s="42" t="str">
        <f t="array" ref="J136">if(M136 = 1, iferror(index('Kovats n-alkanes'!B$7:B$40,match(I137,'Kovats n-alkanes'!C$7:C$40,1))),iferror(index('Kovats n-alkanes'!D$7:D$40,match(I137,'Kovats n-alkanes'!E$7:E$40,1))))</f>
        <v/>
      </c>
      <c r="K136" s="9"/>
      <c r="L136" s="63"/>
      <c r="M136" s="20"/>
    </row>
    <row r="137">
      <c r="I137" s="17"/>
      <c r="J137" s="42" t="str">
        <f t="array" ref="J137">if(M137 = 1, iferror(index('Kovats n-alkanes'!B$7:B$40,match(I138,'Kovats n-alkanes'!C$7:C$40,1))),iferror(index('Kovats n-alkanes'!D$7:D$40,match(I138,'Kovats n-alkanes'!E$7:E$40,1))))</f>
        <v/>
      </c>
      <c r="K137" s="9"/>
      <c r="L137" s="63"/>
      <c r="M137" s="20"/>
    </row>
    <row r="138">
      <c r="I138" s="17"/>
      <c r="J138" s="42" t="str">
        <f t="array" ref="J138">if(M138 = 1, iferror(index('Kovats n-alkanes'!B$7:B$40,match(I139,'Kovats n-alkanes'!C$7:C$40,1))),iferror(index('Kovats n-alkanes'!D$7:D$40,match(I139,'Kovats n-alkanes'!E$7:E$40,1))))</f>
        <v/>
      </c>
      <c r="K138" s="9"/>
      <c r="L138" s="63"/>
      <c r="M138" s="20"/>
    </row>
    <row r="139">
      <c r="I139" s="17"/>
      <c r="J139" s="42" t="str">
        <f t="array" ref="J139">if(M139 = 1, iferror(index('Kovats n-alkanes'!B$7:B$40,match(I140,'Kovats n-alkanes'!C$7:C$40,1))),iferror(index('Kovats n-alkanes'!D$7:D$40,match(I140,'Kovats n-alkanes'!E$7:E$40,1))))</f>
        <v/>
      </c>
      <c r="K139" s="9"/>
      <c r="L139" s="63"/>
      <c r="M139" s="20"/>
    </row>
    <row r="140">
      <c r="I140" s="17"/>
      <c r="J140" s="42" t="str">
        <f t="array" ref="J140">if(M140 = 1, iferror(index('Kovats n-alkanes'!B$7:B$40,match(I141,'Kovats n-alkanes'!C$7:C$40,1))),iferror(index('Kovats n-alkanes'!D$7:D$40,match(I141,'Kovats n-alkanes'!E$7:E$40,1))))</f>
        <v/>
      </c>
      <c r="K140" s="9"/>
      <c r="L140" s="63"/>
      <c r="M140" s="20"/>
    </row>
    <row r="141">
      <c r="I141" s="17"/>
      <c r="J141" s="42" t="str">
        <f t="array" ref="J141">if(M141 = 1, iferror(index('Kovats n-alkanes'!B$7:B$40,match(I142,'Kovats n-alkanes'!C$7:C$40,1))),iferror(index('Kovats n-alkanes'!D$7:D$40,match(I142,'Kovats n-alkanes'!E$7:E$40,1))))</f>
        <v/>
      </c>
      <c r="K141" s="9"/>
      <c r="L141" s="63"/>
      <c r="M141" s="20"/>
    </row>
    <row r="142">
      <c r="I142" s="17"/>
      <c r="J142" s="42" t="str">
        <f t="array" ref="J142">if(M142 = 1, iferror(index('Kovats n-alkanes'!B$7:B$40,match(I143,'Kovats n-alkanes'!C$7:C$40,1))),iferror(index('Kovats n-alkanes'!D$7:D$40,match(I143,'Kovats n-alkanes'!E$7:E$40,1))))</f>
        <v/>
      </c>
      <c r="K142" s="9"/>
      <c r="L142" s="63"/>
      <c r="M142" s="20"/>
    </row>
    <row r="143">
      <c r="I143" s="17"/>
      <c r="J143" s="42" t="str">
        <f t="array" ref="J143">if(M143 = 1, iferror(index('Kovats n-alkanes'!B$7:B$40,match(I144,'Kovats n-alkanes'!C$7:C$40,1))),iferror(index('Kovats n-alkanes'!D$7:D$40,match(I144,'Kovats n-alkanes'!E$7:E$40,1))))</f>
        <v/>
      </c>
      <c r="K143" s="9"/>
      <c r="L143" s="63"/>
      <c r="M143" s="20"/>
    </row>
    <row r="144">
      <c r="I144" s="17"/>
      <c r="J144" s="42" t="str">
        <f t="array" ref="J144">if(M144 = 1, iferror(index('Kovats n-alkanes'!B$7:B$40,match(I145,'Kovats n-alkanes'!C$7:C$40,1))),iferror(index('Kovats n-alkanes'!D$7:D$40,match(I145,'Kovats n-alkanes'!E$7:E$40,1))))</f>
        <v/>
      </c>
      <c r="K144" s="9"/>
      <c r="L144" s="63"/>
      <c r="M144" s="20"/>
    </row>
    <row r="145">
      <c r="I145" s="17"/>
      <c r="J145" s="42" t="str">
        <f t="array" ref="J145">if(M145 = 1, iferror(index('Kovats n-alkanes'!B$7:B$40,match(I146,'Kovats n-alkanes'!C$7:C$40,1))),iferror(index('Kovats n-alkanes'!D$7:D$40,match(I146,'Kovats n-alkanes'!E$7:E$40,1))))</f>
        <v/>
      </c>
      <c r="K145" s="9"/>
      <c r="L145" s="63"/>
      <c r="M145" s="20"/>
    </row>
    <row r="146">
      <c r="I146" s="17"/>
      <c r="J146" s="42" t="str">
        <f t="array" ref="J146">if(M146 = 1, iferror(index('Kovats n-alkanes'!B$7:B$40,match(I147,'Kovats n-alkanes'!C$7:C$40,1))),iferror(index('Kovats n-alkanes'!D$7:D$40,match(I147,'Kovats n-alkanes'!E$7:E$40,1))))</f>
        <v/>
      </c>
      <c r="K146" s="9"/>
      <c r="L146" s="63"/>
      <c r="M146" s="20"/>
    </row>
    <row r="147">
      <c r="I147" s="17"/>
      <c r="J147" s="42" t="str">
        <f t="array" ref="J147">if(M147 = 1, iferror(index('Kovats n-alkanes'!B$7:B$40,match(I148,'Kovats n-alkanes'!C$7:C$40,1))),iferror(index('Kovats n-alkanes'!D$7:D$40,match(I148,'Kovats n-alkanes'!E$7:E$40,1))))</f>
        <v/>
      </c>
      <c r="K147" s="9"/>
      <c r="L147" s="63"/>
      <c r="M147" s="20"/>
    </row>
    <row r="148">
      <c r="I148" s="17"/>
      <c r="J148" s="42" t="str">
        <f t="array" ref="J148">if(M148 = 1, iferror(index('Kovats n-alkanes'!B$7:B$40,match(I149,'Kovats n-alkanes'!C$7:C$40,1))),iferror(index('Kovats n-alkanes'!D$7:D$40,match(I149,'Kovats n-alkanes'!E$7:E$40,1))))</f>
        <v/>
      </c>
      <c r="K148" s="9"/>
      <c r="L148" s="63"/>
      <c r="M148" s="20"/>
    </row>
    <row r="149">
      <c r="I149" s="17"/>
      <c r="J149" s="42" t="str">
        <f t="array" ref="J149">if(M149 = 1, iferror(index('Kovats n-alkanes'!B$7:B$40,match(I150,'Kovats n-alkanes'!C$7:C$40,1))),iferror(index('Kovats n-alkanes'!D$7:D$40,match(I150,'Kovats n-alkanes'!E$7:E$40,1))))</f>
        <v/>
      </c>
      <c r="K149" s="9"/>
      <c r="L149" s="63"/>
      <c r="M149" s="20"/>
    </row>
    <row r="150">
      <c r="I150" s="17"/>
      <c r="J150" s="42" t="str">
        <f t="array" ref="J150">if(M150 = 1, iferror(index('Kovats n-alkanes'!B$7:B$40,match(I151,'Kovats n-alkanes'!C$7:C$40,1))),iferror(index('Kovats n-alkanes'!D$7:D$40,match(I151,'Kovats n-alkanes'!E$7:E$40,1))))</f>
        <v/>
      </c>
      <c r="K150" s="9"/>
      <c r="L150" s="63"/>
      <c r="M150" s="20"/>
    </row>
    <row r="151">
      <c r="I151" s="17"/>
      <c r="J151" s="42" t="str">
        <f t="array" ref="J151">if(M151 = 1, iferror(index('Kovats n-alkanes'!B$7:B$40,match(I152,'Kovats n-alkanes'!C$7:C$40,1))),iferror(index('Kovats n-alkanes'!D$7:D$40,match(I152,'Kovats n-alkanes'!E$7:E$40,1))))</f>
        <v/>
      </c>
      <c r="K151" s="9"/>
      <c r="L151" s="63"/>
      <c r="M151" s="20"/>
    </row>
    <row r="152">
      <c r="I152" s="17"/>
      <c r="J152" s="42" t="str">
        <f t="array" ref="J152">if(M152 = 1, iferror(index('Kovats n-alkanes'!B$7:B$40,match(I153,'Kovats n-alkanes'!C$7:C$40,1))),iferror(index('Kovats n-alkanes'!D$7:D$40,match(I153,'Kovats n-alkanes'!E$7:E$40,1))))</f>
        <v/>
      </c>
      <c r="K152" s="9"/>
      <c r="L152" s="63"/>
      <c r="M152" s="20"/>
    </row>
    <row r="153">
      <c r="I153" s="17"/>
      <c r="J153" s="42" t="str">
        <f t="array" ref="J153">if(M153 = 1, iferror(index('Kovats n-alkanes'!B$7:B$40,match(I154,'Kovats n-alkanes'!C$7:C$40,1))),iferror(index('Kovats n-alkanes'!D$7:D$40,match(I154,'Kovats n-alkanes'!E$7:E$40,1))))</f>
        <v/>
      </c>
      <c r="K153" s="9"/>
      <c r="L153" s="63"/>
      <c r="M153" s="20"/>
    </row>
    <row r="154">
      <c r="I154" s="17"/>
      <c r="J154" s="42" t="str">
        <f t="array" ref="J154">if(M154 = 1, iferror(index('Kovats n-alkanes'!B$7:B$40,match(I155,'Kovats n-alkanes'!C$7:C$40,1))),iferror(index('Kovats n-alkanes'!D$7:D$40,match(I155,'Kovats n-alkanes'!E$7:E$40,1))))</f>
        <v/>
      </c>
      <c r="K154" s="9"/>
      <c r="L154" s="63"/>
      <c r="M154" s="20"/>
    </row>
    <row r="155">
      <c r="I155" s="17"/>
      <c r="J155" s="42" t="str">
        <f t="array" ref="J155">if(M155 = 1, iferror(index('Kovats n-alkanes'!B$7:B$40,match(I156,'Kovats n-alkanes'!C$7:C$40,1))),iferror(index('Kovats n-alkanes'!D$7:D$40,match(I156,'Kovats n-alkanes'!E$7:E$40,1))))</f>
        <v/>
      </c>
      <c r="K155" s="9"/>
      <c r="L155" s="63"/>
      <c r="M155" s="20"/>
    </row>
    <row r="156">
      <c r="I156" s="17"/>
      <c r="J156" s="42" t="str">
        <f t="array" ref="J156">if(M156 = 1, iferror(index('Kovats n-alkanes'!B$7:B$40,match(I157,'Kovats n-alkanes'!C$7:C$40,1))),iferror(index('Kovats n-alkanes'!D$7:D$40,match(I157,'Kovats n-alkanes'!E$7:E$40,1))))</f>
        <v/>
      </c>
      <c r="K156" s="9"/>
      <c r="L156" s="63"/>
      <c r="M156" s="20"/>
    </row>
    <row r="157">
      <c r="I157" s="17"/>
      <c r="J157" s="42" t="str">
        <f t="array" ref="J157">if(M157 = 1, iferror(index('Kovats n-alkanes'!B$7:B$40,match(I158,'Kovats n-alkanes'!C$7:C$40,1))),iferror(index('Kovats n-alkanes'!D$7:D$40,match(I158,'Kovats n-alkanes'!E$7:E$40,1))))</f>
        <v/>
      </c>
      <c r="K157" s="9"/>
      <c r="L157" s="63"/>
      <c r="M157" s="20"/>
    </row>
    <row r="158">
      <c r="I158" s="17"/>
      <c r="J158" s="42" t="str">
        <f t="array" ref="J158">if(M158 = 1, iferror(index('Kovats n-alkanes'!B$7:B$40,match(I159,'Kovats n-alkanes'!C$7:C$40,1))),iferror(index('Kovats n-alkanes'!D$7:D$40,match(I159,'Kovats n-alkanes'!E$7:E$40,1))))</f>
        <v/>
      </c>
      <c r="K158" s="9"/>
      <c r="L158" s="63"/>
      <c r="M158" s="20"/>
    </row>
    <row r="159">
      <c r="I159" s="17"/>
      <c r="J159" s="42" t="str">
        <f t="array" ref="J159">if(M159 = 1, iferror(index('Kovats n-alkanes'!B$7:B$40,match(I160,'Kovats n-alkanes'!C$7:C$40,1))),iferror(index('Kovats n-alkanes'!D$7:D$40,match(I160,'Kovats n-alkanes'!E$7:E$40,1))))</f>
        <v/>
      </c>
      <c r="K159" s="9"/>
      <c r="L159" s="63"/>
      <c r="M159" s="20"/>
    </row>
    <row r="160">
      <c r="I160" s="17"/>
      <c r="J160" s="42" t="str">
        <f t="array" ref="J160">if(M160 = 1, iferror(index('Kovats n-alkanes'!B$7:B$40,match(I161,'Kovats n-alkanes'!C$7:C$40,1))),iferror(index('Kovats n-alkanes'!D$7:D$40,match(I161,'Kovats n-alkanes'!E$7:E$40,1))))</f>
        <v/>
      </c>
      <c r="K160" s="9"/>
      <c r="L160" s="63"/>
      <c r="M160" s="20"/>
    </row>
    <row r="161">
      <c r="I161" s="17"/>
      <c r="J161" s="42" t="str">
        <f t="array" ref="J161">if(M161 = 1, iferror(index('Kovats n-alkanes'!B$7:B$40,match(I162,'Kovats n-alkanes'!C$7:C$40,1))),iferror(index('Kovats n-alkanes'!D$7:D$40,match(I162,'Kovats n-alkanes'!E$7:E$40,1))))</f>
        <v/>
      </c>
      <c r="K161" s="9"/>
      <c r="L161" s="63"/>
      <c r="M161" s="20"/>
    </row>
    <row r="162">
      <c r="I162" s="17"/>
      <c r="J162" s="42" t="str">
        <f t="array" ref="J162">if(M162 = 1, iferror(index('Kovats n-alkanes'!B$7:B$40,match(I163,'Kovats n-alkanes'!C$7:C$40,1))),iferror(index('Kovats n-alkanes'!D$7:D$40,match(I163,'Kovats n-alkanes'!E$7:E$40,1))))</f>
        <v/>
      </c>
      <c r="K162" s="9"/>
      <c r="L162" s="63"/>
      <c r="M162" s="20"/>
    </row>
    <row r="163">
      <c r="I163" s="17"/>
      <c r="J163" s="42" t="str">
        <f t="array" ref="J163">if(M163 = 1, iferror(index('Kovats n-alkanes'!B$7:B$40,match(I164,'Kovats n-alkanes'!C$7:C$40,1))),iferror(index('Kovats n-alkanes'!D$7:D$40,match(I164,'Kovats n-alkanes'!E$7:E$40,1))))</f>
        <v/>
      </c>
      <c r="K163" s="9"/>
      <c r="L163" s="63"/>
      <c r="M163" s="20"/>
    </row>
    <row r="164">
      <c r="I164" s="17"/>
      <c r="J164" s="42" t="str">
        <f t="array" ref="J164">if(M164 = 1, iferror(index('Kovats n-alkanes'!B$7:B$40,match(I165,'Kovats n-alkanes'!C$7:C$40,1))),iferror(index('Kovats n-alkanes'!D$7:D$40,match(I165,'Kovats n-alkanes'!E$7:E$40,1))))</f>
        <v/>
      </c>
      <c r="K164" s="9"/>
      <c r="L164" s="63"/>
      <c r="M164" s="20"/>
    </row>
    <row r="165">
      <c r="I165" s="17"/>
      <c r="J165" s="42" t="str">
        <f t="array" ref="J165">if(M165 = 1, iferror(index('Kovats n-alkanes'!B$7:B$40,match(I166,'Kovats n-alkanes'!C$7:C$40,1))),iferror(index('Kovats n-alkanes'!D$7:D$40,match(I166,'Kovats n-alkanes'!E$7:E$40,1))))</f>
        <v/>
      </c>
      <c r="K165" s="9"/>
      <c r="L165" s="63"/>
      <c r="M165" s="20"/>
    </row>
    <row r="166">
      <c r="I166" s="17"/>
      <c r="J166" s="42" t="str">
        <f t="array" ref="J166">if(M166 = 1, iferror(index('Kovats n-alkanes'!B$7:B$40,match(I167,'Kovats n-alkanes'!C$7:C$40,1))),iferror(index('Kovats n-alkanes'!D$7:D$40,match(I167,'Kovats n-alkanes'!E$7:E$40,1))))</f>
        <v/>
      </c>
      <c r="K166" s="9"/>
      <c r="L166" s="63"/>
      <c r="M166" s="20"/>
    </row>
    <row r="167">
      <c r="I167" s="17"/>
      <c r="J167" s="42" t="str">
        <f t="array" ref="J167">if(M167 = 1, iferror(index('Kovats n-alkanes'!B$7:B$40,match(I168,'Kovats n-alkanes'!C$7:C$40,1))),iferror(index('Kovats n-alkanes'!D$7:D$40,match(I168,'Kovats n-alkanes'!E$7:E$40,1))))</f>
        <v/>
      </c>
      <c r="K167" s="9"/>
      <c r="L167" s="63"/>
      <c r="M167" s="20"/>
    </row>
    <row r="168">
      <c r="I168" s="17"/>
      <c r="J168" s="42" t="str">
        <f t="array" ref="J168">if(M168 = 1, iferror(index('Kovats n-alkanes'!B$7:B$40,match(I169,'Kovats n-alkanes'!C$7:C$40,1))),iferror(index('Kovats n-alkanes'!D$7:D$40,match(I169,'Kovats n-alkanes'!E$7:E$40,1))))</f>
        <v/>
      </c>
      <c r="K168" s="9"/>
      <c r="L168" s="63"/>
      <c r="M168" s="20"/>
    </row>
    <row r="169">
      <c r="I169" s="17"/>
      <c r="J169" s="42" t="str">
        <f t="array" ref="J169">if(M169 = 1, iferror(index('Kovats n-alkanes'!B$7:B$40,match(I170,'Kovats n-alkanes'!C$7:C$40,1))),iferror(index('Kovats n-alkanes'!D$7:D$40,match(I170,'Kovats n-alkanes'!E$7:E$40,1))))</f>
        <v/>
      </c>
      <c r="K169" s="9"/>
      <c r="L169" s="63"/>
      <c r="M169" s="20"/>
    </row>
    <row r="170">
      <c r="I170" s="17"/>
      <c r="J170" s="42" t="str">
        <f t="array" ref="J170">if(M170 = 1, iferror(index('Kovats n-alkanes'!B$7:B$40,match(I171,'Kovats n-alkanes'!C$7:C$40,1))),iferror(index('Kovats n-alkanes'!D$7:D$40,match(I171,'Kovats n-alkanes'!E$7:E$40,1))))</f>
        <v/>
      </c>
      <c r="K170" s="9"/>
      <c r="L170" s="63"/>
      <c r="M170" s="20"/>
    </row>
    <row r="171">
      <c r="I171" s="17"/>
      <c r="J171" s="42" t="str">
        <f t="array" ref="J171">if(M171 = 1, iferror(index('Kovats n-alkanes'!B$7:B$40,match(I172,'Kovats n-alkanes'!C$7:C$40,1))),iferror(index('Kovats n-alkanes'!D$7:D$40,match(I172,'Kovats n-alkanes'!E$7:E$40,1))))</f>
        <v/>
      </c>
      <c r="K171" s="9"/>
      <c r="L171" s="63"/>
      <c r="M171" s="20"/>
    </row>
    <row r="172">
      <c r="I172" s="17"/>
      <c r="J172" s="42" t="str">
        <f t="array" ref="J172">if(M172 = 1, iferror(index('Kovats n-alkanes'!B$7:B$40,match(I173,'Kovats n-alkanes'!C$7:C$40,1))),iferror(index('Kovats n-alkanes'!D$7:D$40,match(I173,'Kovats n-alkanes'!E$7:E$40,1))))</f>
        <v/>
      </c>
      <c r="K172" s="9"/>
      <c r="L172" s="63"/>
      <c r="M172" s="20"/>
    </row>
    <row r="173">
      <c r="I173" s="17"/>
      <c r="J173" s="42" t="str">
        <f t="array" ref="J173">if(M173 = 1, iferror(index('Kovats n-alkanes'!B$7:B$40,match(I174,'Kovats n-alkanes'!C$7:C$40,1))),iferror(index('Kovats n-alkanes'!D$7:D$40,match(I174,'Kovats n-alkanes'!E$7:E$40,1))))</f>
        <v/>
      </c>
      <c r="K173" s="9"/>
      <c r="L173" s="63"/>
      <c r="M173" s="20"/>
    </row>
    <row r="174">
      <c r="I174" s="17"/>
      <c r="J174" s="42" t="str">
        <f t="array" ref="J174">if(M174 = 1, iferror(index('Kovats n-alkanes'!B$7:B$40,match(I175,'Kovats n-alkanes'!C$7:C$40,1))),iferror(index('Kovats n-alkanes'!D$7:D$40,match(I175,'Kovats n-alkanes'!E$7:E$40,1))))</f>
        <v/>
      </c>
      <c r="K174" s="9"/>
      <c r="L174" s="63"/>
      <c r="M174" s="20"/>
    </row>
    <row r="175">
      <c r="I175" s="17"/>
      <c r="J175" s="42" t="str">
        <f t="array" ref="J175">if(M175 = 1, iferror(index('Kovats n-alkanes'!B$7:B$40,match(I176,'Kovats n-alkanes'!C$7:C$40,1))),iferror(index('Kovats n-alkanes'!D$7:D$40,match(I176,'Kovats n-alkanes'!E$7:E$40,1))))</f>
        <v/>
      </c>
      <c r="K175" s="9"/>
      <c r="L175" s="63"/>
      <c r="M175" s="20"/>
    </row>
    <row r="176">
      <c r="I176" s="17"/>
      <c r="J176" s="42" t="str">
        <f t="array" ref="J176">if(M176 = 1, iferror(index('Kovats n-alkanes'!B$7:B$40,match(I177,'Kovats n-alkanes'!C$7:C$40,1))),iferror(index('Kovats n-alkanes'!D$7:D$40,match(I177,'Kovats n-alkanes'!E$7:E$40,1))))</f>
        <v/>
      </c>
      <c r="K176" s="9"/>
      <c r="L176" s="63"/>
      <c r="M176" s="20"/>
    </row>
    <row r="177">
      <c r="I177" s="17"/>
      <c r="J177" s="42" t="str">
        <f t="array" ref="J177">if(M177 = 1, iferror(index('Kovats n-alkanes'!B$7:B$40,match(I178,'Kovats n-alkanes'!C$7:C$40,1))),iferror(index('Kovats n-alkanes'!D$7:D$40,match(I178,'Kovats n-alkanes'!E$7:E$40,1))))</f>
        <v/>
      </c>
      <c r="K177" s="9"/>
      <c r="L177" s="63"/>
      <c r="M177" s="20"/>
    </row>
    <row r="178">
      <c r="I178" s="17"/>
      <c r="J178" s="42" t="str">
        <f t="array" ref="J178">if(M178 = 1, iferror(index('Kovats n-alkanes'!B$7:B$40,match(I179,'Kovats n-alkanes'!C$7:C$40,1))),iferror(index('Kovats n-alkanes'!D$7:D$40,match(I179,'Kovats n-alkanes'!E$7:E$40,1))))</f>
        <v/>
      </c>
      <c r="K178" s="9"/>
      <c r="L178" s="63"/>
      <c r="M178" s="20"/>
    </row>
    <row r="179">
      <c r="I179" s="17"/>
      <c r="J179" s="42" t="str">
        <f t="array" ref="J179">if(M179 = 1, iferror(index('Kovats n-alkanes'!B$7:B$40,match(I180,'Kovats n-alkanes'!C$7:C$40,1))),iferror(index('Kovats n-alkanes'!D$7:D$40,match(I180,'Kovats n-alkanes'!E$7:E$40,1))))</f>
        <v/>
      </c>
      <c r="K179" s="9"/>
      <c r="L179" s="63"/>
      <c r="M179" s="20"/>
    </row>
    <row r="180">
      <c r="I180" s="17"/>
      <c r="J180" s="42" t="str">
        <f t="array" ref="J180">if(M180 = 1, iferror(index('Kovats n-alkanes'!B$7:B$40,match(I181,'Kovats n-alkanes'!C$7:C$40,1))),iferror(index('Kovats n-alkanes'!D$7:D$40,match(I181,'Kovats n-alkanes'!E$7:E$40,1))))</f>
        <v/>
      </c>
      <c r="K180" s="9"/>
      <c r="L180" s="63"/>
      <c r="M180" s="20"/>
    </row>
    <row r="181">
      <c r="I181" s="17"/>
      <c r="J181" s="42" t="str">
        <f t="array" ref="J181">if(M181 = 1, iferror(index('Kovats n-alkanes'!B$7:B$40,match(I182,'Kovats n-alkanes'!C$7:C$40,1))),iferror(index('Kovats n-alkanes'!D$7:D$40,match(I182,'Kovats n-alkanes'!E$7:E$40,1))))</f>
        <v/>
      </c>
      <c r="K181" s="9"/>
      <c r="L181" s="63"/>
      <c r="M181" s="20"/>
    </row>
    <row r="182">
      <c r="I182" s="17"/>
      <c r="J182" s="42" t="str">
        <f t="array" ref="J182">if(M182 = 1, iferror(index('Kovats n-alkanes'!B$7:B$40,match(I183,'Kovats n-alkanes'!C$7:C$40,1))),iferror(index('Kovats n-alkanes'!D$7:D$40,match(I183,'Kovats n-alkanes'!E$7:E$40,1))))</f>
        <v/>
      </c>
      <c r="K182" s="9"/>
      <c r="L182" s="63"/>
      <c r="M182" s="20"/>
    </row>
    <row r="183">
      <c r="I183" s="17"/>
      <c r="J183" s="42" t="str">
        <f t="array" ref="J183">if(M183 = 1, iferror(index('Kovats n-alkanes'!B$7:B$40,match(I184,'Kovats n-alkanes'!C$7:C$40,1))),iferror(index('Kovats n-alkanes'!D$7:D$40,match(I184,'Kovats n-alkanes'!E$7:E$40,1))))</f>
        <v/>
      </c>
      <c r="K183" s="9"/>
      <c r="L183" s="63"/>
      <c r="M183" s="20"/>
    </row>
    <row r="184">
      <c r="I184" s="17"/>
      <c r="J184" s="42" t="str">
        <f t="array" ref="J184">if(M184 = 1, iferror(index('Kovats n-alkanes'!B$7:B$40,match(I185,'Kovats n-alkanes'!C$7:C$40,1))),iferror(index('Kovats n-alkanes'!D$7:D$40,match(I185,'Kovats n-alkanes'!E$7:E$40,1))))</f>
        <v/>
      </c>
      <c r="K184" s="9"/>
      <c r="L184" s="63"/>
      <c r="M184" s="20"/>
    </row>
    <row r="185">
      <c r="I185" s="17"/>
      <c r="J185" s="42" t="str">
        <f t="array" ref="J185">if(M185 = 1, iferror(index('Kovats n-alkanes'!B$7:B$40,match(I186,'Kovats n-alkanes'!C$7:C$40,1))),iferror(index('Kovats n-alkanes'!D$7:D$40,match(I186,'Kovats n-alkanes'!E$7:E$40,1))))</f>
        <v/>
      </c>
      <c r="K185" s="9"/>
      <c r="L185" s="63"/>
      <c r="M185" s="20"/>
    </row>
    <row r="186">
      <c r="I186" s="17"/>
      <c r="J186" s="42" t="str">
        <f t="array" ref="J186">if(M186 = 1, iferror(index('Kovats n-alkanes'!B$7:B$40,match(I187,'Kovats n-alkanes'!C$7:C$40,1))),iferror(index('Kovats n-alkanes'!D$7:D$40,match(I187,'Kovats n-alkanes'!E$7:E$40,1))))</f>
        <v/>
      </c>
      <c r="K186" s="9"/>
      <c r="L186" s="63"/>
      <c r="M186" s="20"/>
    </row>
    <row r="187">
      <c r="I187" s="17"/>
      <c r="J187" s="42" t="str">
        <f t="array" ref="J187">if(M187 = 1, iferror(index('Kovats n-alkanes'!B$7:B$40,match(I188,'Kovats n-alkanes'!C$7:C$40,1))),iferror(index('Kovats n-alkanes'!D$7:D$40,match(I188,'Kovats n-alkanes'!E$7:E$40,1))))</f>
        <v/>
      </c>
      <c r="K187" s="9"/>
      <c r="L187" s="63"/>
      <c r="M187" s="20"/>
    </row>
    <row r="188">
      <c r="I188" s="17"/>
      <c r="J188" s="42" t="str">
        <f t="array" ref="J188">if(M188 = 1, iferror(index('Kovats n-alkanes'!B$7:B$40,match(I189,'Kovats n-alkanes'!C$7:C$40,1))),iferror(index('Kovats n-alkanes'!D$7:D$40,match(I189,'Kovats n-alkanes'!E$7:E$40,1))))</f>
        <v/>
      </c>
      <c r="K188" s="9"/>
      <c r="L188" s="63"/>
      <c r="M188" s="20"/>
    </row>
    <row r="189">
      <c r="I189" s="17"/>
      <c r="J189" s="42" t="str">
        <f t="array" ref="J189">if(M189 = 1, iferror(index('Kovats n-alkanes'!B$7:B$40,match(I190,'Kovats n-alkanes'!C$7:C$40,1))),iferror(index('Kovats n-alkanes'!D$7:D$40,match(I190,'Kovats n-alkanes'!E$7:E$40,1))))</f>
        <v/>
      </c>
      <c r="K189" s="9"/>
      <c r="L189" s="63"/>
      <c r="M189" s="20"/>
    </row>
    <row r="190">
      <c r="I190" s="17"/>
      <c r="J190" s="42" t="str">
        <f t="array" ref="J190">if(M190 = 1, iferror(index('Kovats n-alkanes'!B$7:B$40,match(I191,'Kovats n-alkanes'!C$7:C$40,1))),iferror(index('Kovats n-alkanes'!D$7:D$40,match(I191,'Kovats n-alkanes'!E$7:E$40,1))))</f>
        <v/>
      </c>
      <c r="K190" s="9"/>
      <c r="L190" s="63"/>
      <c r="M190" s="20"/>
    </row>
    <row r="191">
      <c r="I191" s="17"/>
      <c r="J191" s="42" t="str">
        <f t="array" ref="J191">if(M191 = 1, iferror(index('Kovats n-alkanes'!B$7:B$40,match(I192,'Kovats n-alkanes'!C$7:C$40,1))),iferror(index('Kovats n-alkanes'!D$7:D$40,match(I192,'Kovats n-alkanes'!E$7:E$40,1))))</f>
        <v/>
      </c>
      <c r="K191" s="9"/>
      <c r="L191" s="63"/>
      <c r="M191" s="20"/>
    </row>
    <row r="192">
      <c r="I192" s="17"/>
      <c r="J192" s="42" t="str">
        <f t="array" ref="J192">if(M192 = 1, iferror(index('Kovats n-alkanes'!B$7:B$40,match(I193,'Kovats n-alkanes'!C$7:C$40,1))),iferror(index('Kovats n-alkanes'!D$7:D$40,match(I193,'Kovats n-alkanes'!E$7:E$40,1))))</f>
        <v/>
      </c>
      <c r="K192" s="9"/>
      <c r="L192" s="63"/>
      <c r="M192" s="20"/>
    </row>
    <row r="193">
      <c r="I193" s="17"/>
      <c r="J193" s="42" t="str">
        <f t="array" ref="J193">if(M193 = 1, iferror(index('Kovats n-alkanes'!B$7:B$40,match(I194,'Kovats n-alkanes'!C$7:C$40,1))),iferror(index('Kovats n-alkanes'!D$7:D$40,match(I194,'Kovats n-alkanes'!E$7:E$40,1))))</f>
        <v/>
      </c>
      <c r="K193" s="9"/>
      <c r="L193" s="63"/>
      <c r="M193" s="20"/>
    </row>
    <row r="194">
      <c r="I194" s="17"/>
      <c r="J194" s="42" t="str">
        <f t="array" ref="J194">if(M194 = 1, iferror(index('Kovats n-alkanes'!B$7:B$40,match(I195,'Kovats n-alkanes'!C$7:C$40,1))),iferror(index('Kovats n-alkanes'!D$7:D$40,match(I195,'Kovats n-alkanes'!E$7:E$40,1))))</f>
        <v/>
      </c>
      <c r="K194" s="9"/>
      <c r="L194" s="63"/>
      <c r="M194" s="20"/>
    </row>
    <row r="195">
      <c r="I195" s="17"/>
      <c r="J195" s="42" t="str">
        <f t="array" ref="J195">if(M195 = 1, iferror(index('Kovats n-alkanes'!B$7:B$40,match(I196,'Kovats n-alkanes'!C$7:C$40,1))),iferror(index('Kovats n-alkanes'!D$7:D$40,match(I196,'Kovats n-alkanes'!E$7:E$40,1))))</f>
        <v/>
      </c>
      <c r="K195" s="9"/>
      <c r="L195" s="63"/>
      <c r="M195" s="20"/>
    </row>
    <row r="196">
      <c r="I196" s="17"/>
      <c r="J196" s="42" t="str">
        <f t="array" ref="J196">if(M196 = 1, iferror(index('Kovats n-alkanes'!B$7:B$40,match(I197,'Kovats n-alkanes'!C$7:C$40,1))),iferror(index('Kovats n-alkanes'!D$7:D$40,match(I197,'Kovats n-alkanes'!E$7:E$40,1))))</f>
        <v/>
      </c>
      <c r="K196" s="9"/>
      <c r="L196" s="63"/>
      <c r="M196" s="20"/>
    </row>
    <row r="197">
      <c r="I197" s="17"/>
      <c r="J197" s="42" t="str">
        <f t="array" ref="J197">if(M197 = 1, iferror(index('Kovats n-alkanes'!B$7:B$40,match(I198,'Kovats n-alkanes'!C$7:C$40,1))),iferror(index('Kovats n-alkanes'!D$7:D$40,match(I198,'Kovats n-alkanes'!E$7:E$40,1))))</f>
        <v/>
      </c>
      <c r="K197" s="9"/>
      <c r="L197" s="63"/>
      <c r="M197" s="20"/>
    </row>
    <row r="198">
      <c r="I198" s="17"/>
      <c r="J198" s="42" t="str">
        <f t="array" ref="J198">if(M198 = 1, iferror(index('Kovats n-alkanes'!B$7:B$40,match(I199,'Kovats n-alkanes'!C$7:C$40,1))),iferror(index('Kovats n-alkanes'!D$7:D$40,match(I199,'Kovats n-alkanes'!E$7:E$40,1))))</f>
        <v/>
      </c>
      <c r="K198" s="9"/>
      <c r="L198" s="63"/>
      <c r="M198" s="20"/>
    </row>
    <row r="199">
      <c r="I199" s="17"/>
      <c r="J199" s="42" t="str">
        <f t="array" ref="J199">if(M199 = 1, iferror(index('Kovats n-alkanes'!B$7:B$40,match(I200,'Kovats n-alkanes'!C$7:C$40,1))),iferror(index('Kovats n-alkanes'!D$7:D$40,match(I200,'Kovats n-alkanes'!E$7:E$40,1))))</f>
        <v/>
      </c>
      <c r="K199" s="9"/>
      <c r="L199" s="63"/>
      <c r="M199" s="20"/>
    </row>
    <row r="200">
      <c r="I200" s="17"/>
      <c r="J200" s="42" t="str">
        <f t="array" ref="J200">if(M200 = 1, iferror(index('Kovats n-alkanes'!B$7:B$40,match(I201,'Kovats n-alkanes'!C$7:C$40,1))),iferror(index('Kovats n-alkanes'!D$7:D$40,match(I201,'Kovats n-alkanes'!E$7:E$40,1))))</f>
        <v/>
      </c>
      <c r="K200" s="9"/>
      <c r="L200" s="63"/>
      <c r="M200" s="20"/>
    </row>
    <row r="201">
      <c r="I201" s="17"/>
      <c r="J201" s="42" t="str">
        <f t="array" ref="J201">if(M201 = 1, iferror(index('Kovats n-alkanes'!B$7:B$40,match(I202,'Kovats n-alkanes'!C$7:C$40,1))),iferror(index('Kovats n-alkanes'!D$7:D$40,match(I202,'Kovats n-alkanes'!E$7:E$40,1))))</f>
        <v/>
      </c>
      <c r="K201" s="9"/>
      <c r="L201" s="63"/>
      <c r="M201" s="20"/>
    </row>
    <row r="202">
      <c r="I202" s="17"/>
      <c r="J202" s="42" t="str">
        <f t="array" ref="J202">if(M202 = 1, iferror(index('Kovats n-alkanes'!B$7:B$40,match(I203,'Kovats n-alkanes'!C$7:C$40,1))),iferror(index('Kovats n-alkanes'!D$7:D$40,match(I203,'Kovats n-alkanes'!E$7:E$40,1))))</f>
        <v/>
      </c>
      <c r="K202" s="9"/>
      <c r="L202" s="63"/>
      <c r="M202" s="20"/>
    </row>
    <row r="203">
      <c r="I203" s="17"/>
      <c r="J203" s="42" t="str">
        <f t="array" ref="J203">if(M203 = 1, iferror(index('Kovats n-alkanes'!B$7:B$40,match(I204,'Kovats n-alkanes'!C$7:C$40,1))),iferror(index('Kovats n-alkanes'!D$7:D$40,match(I204,'Kovats n-alkanes'!E$7:E$40,1))))</f>
        <v/>
      </c>
      <c r="K203" s="9"/>
      <c r="L203" s="63"/>
      <c r="M203" s="20"/>
    </row>
    <row r="204">
      <c r="I204" s="17"/>
      <c r="J204" s="42" t="str">
        <f t="array" ref="J204">if(M204 = 1, iferror(index('Kovats n-alkanes'!B$7:B$40,match(I205,'Kovats n-alkanes'!C$7:C$40,1))),iferror(index('Kovats n-alkanes'!D$7:D$40,match(I205,'Kovats n-alkanes'!E$7:E$40,1))))</f>
        <v/>
      </c>
      <c r="K204" s="9"/>
      <c r="L204" s="63"/>
      <c r="M204" s="20"/>
    </row>
    <row r="205">
      <c r="I205" s="17"/>
    </row>
    <row r="206">
      <c r="I206" s="17"/>
    </row>
    <row r="207">
      <c r="I207" s="17"/>
    </row>
    <row r="208">
      <c r="I208" s="17"/>
    </row>
    <row r="209">
      <c r="I209" s="17"/>
    </row>
    <row r="210">
      <c r="I210" s="17"/>
    </row>
    <row r="211">
      <c r="I211" s="17"/>
    </row>
    <row r="212">
      <c r="I212" s="17"/>
    </row>
    <row r="213">
      <c r="I213" s="17"/>
    </row>
    <row r="214">
      <c r="I214" s="17"/>
    </row>
  </sheetData>
  <hyperlinks>
    <hyperlink r:id="rId1" ref="D20"/>
    <hyperlink r:id="rId2" ref="D21"/>
    <hyperlink r:id="rId3" ref="D22"/>
    <hyperlink r:id="rId4" ref="D40"/>
    <hyperlink r:id="rId5" ref="D6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11" width="7.29"/>
    <col customWidth="1" min="12" max="12" width="12.0"/>
    <col customWidth="1" min="13" max="14" width="7.29"/>
    <col customWidth="1" min="15" max="15" width="10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28" width="17.57"/>
  </cols>
  <sheetData>
    <row r="1">
      <c r="D1" s="2" t="s">
        <v>0</v>
      </c>
      <c r="F1" s="3" t="s">
        <v>1</v>
      </c>
      <c r="G1" s="4"/>
      <c r="H1" s="5"/>
      <c r="L1" s="6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>
      <c r="A2" s="9"/>
      <c r="B2" s="9"/>
      <c r="C2" s="9"/>
      <c r="D2" s="12" t="s">
        <v>8</v>
      </c>
      <c r="F2" s="14" t="s">
        <v>10</v>
      </c>
      <c r="G2" s="4"/>
      <c r="H2" s="5"/>
      <c r="I2" s="9"/>
      <c r="J2" s="9"/>
      <c r="K2" s="9"/>
      <c r="L2" s="15"/>
      <c r="M2" s="9"/>
      <c r="N2" s="9"/>
      <c r="O2" s="9"/>
      <c r="P2" s="4"/>
      <c r="Q2" s="4"/>
      <c r="R2" s="17"/>
      <c r="S2" s="17"/>
      <c r="T2" s="18"/>
      <c r="U2" s="20"/>
      <c r="V2" s="17"/>
      <c r="W2" s="17"/>
      <c r="X2" s="17"/>
      <c r="Y2" s="17"/>
      <c r="Z2" s="17"/>
      <c r="AA2" s="17"/>
      <c r="AB2" s="17"/>
      <c r="AC2" s="18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>
      <c r="A3" s="9"/>
      <c r="B3" s="9"/>
      <c r="C3" s="9"/>
      <c r="D3" s="12" t="s">
        <v>16</v>
      </c>
      <c r="F3" s="14" t="s">
        <v>17</v>
      </c>
      <c r="G3" s="23"/>
      <c r="H3" s="24"/>
      <c r="I3" s="9"/>
      <c r="J3" s="9"/>
      <c r="K3" s="9"/>
      <c r="L3" s="15"/>
      <c r="M3" s="9"/>
      <c r="N3" s="9"/>
      <c r="O3" s="9"/>
      <c r="P3" s="23"/>
      <c r="Q3" s="23"/>
      <c r="R3" s="26"/>
      <c r="S3" s="17"/>
      <c r="T3" s="18"/>
      <c r="U3" s="20"/>
      <c r="V3" s="17"/>
      <c r="W3" s="17"/>
      <c r="X3" s="17"/>
      <c r="Y3" s="17"/>
      <c r="Z3" s="17"/>
      <c r="AA3" s="17"/>
      <c r="AB3" s="17"/>
      <c r="AC3" s="18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>
      <c r="A4" s="9"/>
      <c r="B4" s="9"/>
      <c r="C4" s="9"/>
      <c r="D4" s="12" t="s">
        <v>21</v>
      </c>
      <c r="F4" s="14" t="s">
        <v>22</v>
      </c>
      <c r="G4" s="23"/>
      <c r="H4" s="24"/>
      <c r="I4" s="9"/>
      <c r="J4" s="9"/>
      <c r="K4" s="9"/>
      <c r="L4" s="15"/>
      <c r="M4" s="9"/>
      <c r="N4" s="9"/>
      <c r="O4" s="9"/>
      <c r="P4" s="23"/>
      <c r="Q4" s="23"/>
      <c r="R4" s="26"/>
      <c r="S4" s="17" t="s">
        <v>24</v>
      </c>
      <c r="T4" s="18"/>
      <c r="U4" s="20"/>
      <c r="V4" s="17"/>
      <c r="W4" s="17"/>
      <c r="X4" s="17"/>
      <c r="Y4" s="17"/>
      <c r="Z4" s="17"/>
      <c r="AA4" s="17"/>
      <c r="AB4" s="17"/>
      <c r="AC4" s="18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>
      <c r="A5" s="31"/>
      <c r="B5" s="31"/>
      <c r="C5" s="31"/>
      <c r="D5" s="11" t="s">
        <v>27</v>
      </c>
      <c r="F5" s="33" t="s">
        <v>28</v>
      </c>
      <c r="G5" s="31"/>
      <c r="H5" s="34"/>
      <c r="I5" s="31"/>
      <c r="J5" s="25"/>
      <c r="K5" s="25"/>
      <c r="L5" s="36"/>
      <c r="M5" s="25"/>
      <c r="N5" s="25"/>
      <c r="O5" s="25"/>
      <c r="P5" s="10"/>
      <c r="Q5" s="10"/>
      <c r="R5" s="26"/>
      <c r="S5" s="38"/>
      <c r="T5" s="2"/>
      <c r="U5" s="2"/>
      <c r="V5" s="38"/>
      <c r="W5" s="38"/>
      <c r="X5" s="38"/>
      <c r="Y5" s="38"/>
      <c r="Z5" s="38"/>
      <c r="AA5" s="38"/>
      <c r="AB5" s="38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>
      <c r="A6" s="31"/>
      <c r="B6" s="31"/>
      <c r="C6" s="31"/>
      <c r="D6" s="39"/>
      <c r="E6" s="10"/>
      <c r="F6" s="40"/>
      <c r="G6" s="31"/>
      <c r="H6" s="34"/>
      <c r="I6" s="31"/>
      <c r="J6" s="25"/>
      <c r="K6" s="25"/>
      <c r="L6" s="36"/>
      <c r="M6" s="25"/>
      <c r="N6" s="25"/>
      <c r="O6" s="25"/>
      <c r="P6" s="10" t="s">
        <v>29</v>
      </c>
      <c r="R6" s="26"/>
      <c r="S6" s="10" t="s">
        <v>30</v>
      </c>
      <c r="V6" s="10"/>
      <c r="W6" s="10"/>
      <c r="X6" s="10"/>
      <c r="Y6" s="10"/>
      <c r="Z6" s="10"/>
      <c r="AA6" s="10"/>
      <c r="AB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>
      <c r="A7" s="41" t="s">
        <v>4</v>
      </c>
      <c r="B7" s="10" t="s">
        <v>5</v>
      </c>
      <c r="C7" s="10" t="s">
        <v>6</v>
      </c>
      <c r="D7" s="11" t="s">
        <v>7</v>
      </c>
      <c r="E7" s="10" t="s">
        <v>9</v>
      </c>
      <c r="F7" s="43" t="s">
        <v>31</v>
      </c>
      <c r="G7" s="10" t="s">
        <v>32</v>
      </c>
      <c r="H7" s="44" t="s">
        <v>34</v>
      </c>
      <c r="I7" s="31" t="s">
        <v>15</v>
      </c>
      <c r="J7" s="25" t="s">
        <v>18</v>
      </c>
      <c r="K7" s="25" t="s">
        <v>19</v>
      </c>
      <c r="L7" s="36" t="s">
        <v>36</v>
      </c>
      <c r="M7" s="25" t="s">
        <v>18</v>
      </c>
      <c r="N7" s="25" t="s">
        <v>19</v>
      </c>
      <c r="O7" s="25" t="s">
        <v>20</v>
      </c>
      <c r="P7" s="46" t="s">
        <v>37</v>
      </c>
      <c r="Q7" s="46" t="s">
        <v>39</v>
      </c>
      <c r="R7" s="38"/>
      <c r="S7" s="38" t="s">
        <v>40</v>
      </c>
      <c r="T7" s="2" t="s">
        <v>41</v>
      </c>
      <c r="U7" s="2" t="s">
        <v>42</v>
      </c>
      <c r="V7" s="48" t="s">
        <v>40</v>
      </c>
      <c r="W7" s="48" t="s">
        <v>41</v>
      </c>
      <c r="X7" s="48" t="s">
        <v>42</v>
      </c>
      <c r="Y7" s="48" t="s">
        <v>40</v>
      </c>
      <c r="Z7" s="48" t="s">
        <v>41</v>
      </c>
      <c r="AA7" s="48" t="s">
        <v>42</v>
      </c>
      <c r="AB7" s="38" t="s">
        <v>40</v>
      </c>
      <c r="AC7" s="2" t="s">
        <v>41</v>
      </c>
      <c r="AD7" s="2" t="s">
        <v>42</v>
      </c>
      <c r="AE7" s="48" t="s">
        <v>40</v>
      </c>
      <c r="AF7" s="48" t="s">
        <v>41</v>
      </c>
      <c r="AG7" s="48" t="s">
        <v>42</v>
      </c>
      <c r="AH7" s="48" t="s">
        <v>40</v>
      </c>
      <c r="AI7" s="48" t="s">
        <v>41</v>
      </c>
      <c r="AJ7" s="48" t="s">
        <v>42</v>
      </c>
      <c r="AK7" s="48" t="s">
        <v>40</v>
      </c>
      <c r="AL7" s="48" t="s">
        <v>41</v>
      </c>
      <c r="AM7" s="48" t="s">
        <v>42</v>
      </c>
      <c r="AN7" s="48" t="s">
        <v>40</v>
      </c>
      <c r="AO7" s="48" t="s">
        <v>41</v>
      </c>
      <c r="AP7" s="48" t="s">
        <v>42</v>
      </c>
      <c r="AQ7" s="48" t="s">
        <v>40</v>
      </c>
      <c r="AR7" s="48" t="s">
        <v>41</v>
      </c>
      <c r="AS7" s="48" t="s">
        <v>42</v>
      </c>
    </row>
    <row r="8">
      <c r="A8" s="50">
        <f>if(ISNUMBER(H8),1,"")</f>
        <v>1</v>
      </c>
      <c r="B8" s="4" t="s">
        <v>44</v>
      </c>
      <c r="H8" s="54">
        <f t="shared" ref="H8:H24" si="1">AVERAGE(W8,T8,Z8,AC8,AF8,AI8,AL8,AO8,AR8)</f>
        <v>2.42</v>
      </c>
      <c r="J8" s="28">
        <f t="array" ref="J8">if(Q8 = 1, iferror(index('Kovats n-alkanes'!G$7:G$40,match(H11,'Kovats n-alkanes'!H$7:H$40,1))),iferror(index('Kovats n-alkanes'!I$7:I$40,match(H11,'Kovats n-alkanes'!J$7:J$40,1))))</f>
        <v>9</v>
      </c>
      <c r="K8" s="9">
        <f t="shared" ref="K8:K212" si="2">if(J8="","",J8+1)</f>
        <v>10</v>
      </c>
      <c r="L8" s="63">
        <f>if(Q8=1,iferror(100*(J8+(H11-vlookup(J8,'Kovats n-alkanes'!G$7:H$40,2,TRUE))/(vlookup(K8,'Kovats n-alkanes'!G$7:H$40,2,TRUE)-vlookup(J8,'Kovats n-alkanes'!G$7:H$40,2,TRUE))),H11),iferror(100*(J8+(H11-vlookup(J8,'Kovats n-alkanes'!I$7:J$40,2,TRUE))/(vlookup(K8,'Kovats n-alkanes'!I$7:J$40,2,TRUE)-vlookup(J8,'Kovats n-alkanes'!I$7:J$40,2,TRUE))),H11))</f>
        <v>964.6084276</v>
      </c>
      <c r="M8" s="9" t="str">
        <f t="array" ref="M8">iferror(index('Kovats n-alkanes'!B$7:B$31,match(I11,'Kovats n-alkanes'!C$7:C$31,1)),"")</f>
        <v/>
      </c>
      <c r="N8" s="9" t="str">
        <f t="shared" ref="N8:N12" si="3">if(M8="","",M8+1)</f>
        <v/>
      </c>
      <c r="O8" s="9" t="str">
        <f>iferror(100*(M8+(I11-vlookup(M8,'Kovats n-alkanes'!B$7:C$31,2,TRUE))/(vlookup(N8,'Kovats n-alkanes'!B$7:C$31,2,TRUE)-vlookup(M8,'Kovats n-alkanes'!B$7:C$31,2,TRUE))),I11)</f>
        <v/>
      </c>
      <c r="P8" s="20">
        <v>1.0</v>
      </c>
      <c r="Q8" s="20">
        <v>2.0</v>
      </c>
      <c r="R8" s="66"/>
      <c r="S8" s="67"/>
      <c r="T8" s="69"/>
      <c r="U8" s="69"/>
      <c r="V8" s="69"/>
      <c r="W8" s="69"/>
      <c r="X8" s="69"/>
      <c r="Y8" s="69"/>
      <c r="Z8" s="69"/>
      <c r="AA8" s="69"/>
      <c r="AB8" s="67" t="s">
        <v>69</v>
      </c>
      <c r="AC8" s="70">
        <v>2.42</v>
      </c>
      <c r="AD8" s="70">
        <v>1.06812</v>
      </c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</row>
    <row r="9">
      <c r="A9" s="50">
        <f t="shared" ref="A9:A84" si="4">if(ISNUMBER(H9),A8+1,"")</f>
        <v>2</v>
      </c>
      <c r="B9" s="4" t="s">
        <v>77</v>
      </c>
      <c r="H9" s="54">
        <f t="shared" si="1"/>
        <v>2.63</v>
      </c>
      <c r="J9" s="28">
        <f t="array" ref="J9">if(Q9 = 1, iferror(index('Kovats n-alkanes'!G$7:G$40,match(H12,'Kovats n-alkanes'!H$7:H$40,1))),iferror(index('Kovats n-alkanes'!I$7:I$40,match(H12,'Kovats n-alkanes'!J$7:J$40,1))))</f>
        <v>9</v>
      </c>
      <c r="K9" s="9">
        <f t="shared" si="2"/>
        <v>10</v>
      </c>
      <c r="L9" s="63">
        <f>if(Q9=1,iferror(100*(J9+(H12-vlookup(J9,'Kovats n-alkanes'!G$7:H$40,2,TRUE))/(vlookup(K9,'Kovats n-alkanes'!G$7:H$40,2,TRUE)-vlookup(J9,'Kovats n-alkanes'!G$7:H$40,2,TRUE))),H12),iferror(100*(J9+(H12-vlookup(J9,'Kovats n-alkanes'!I$7:J$40,2,TRUE))/(vlookup(K9,'Kovats n-alkanes'!I$7:J$40,2,TRUE)-vlookup(J9,'Kovats n-alkanes'!I$7:J$40,2,TRUE))),H12))</f>
        <v>975.0958895</v>
      </c>
      <c r="M9" s="9" t="str">
        <f t="array" ref="M9">iferror(index('Kovats n-alkanes'!B$7:B$31,match(I12,'Kovats n-alkanes'!C$7:C$31,1)),"")</f>
        <v/>
      </c>
      <c r="N9" s="9" t="str">
        <f t="shared" si="3"/>
        <v/>
      </c>
      <c r="O9" s="9" t="str">
        <f>iferror(100*(M9+(I12-vlookup(M9,'Kovats n-alkanes'!B$7:C$31,2,TRUE))/(vlookup(N9,'Kovats n-alkanes'!B$7:C$31,2,TRUE)-vlookup(M9,'Kovats n-alkanes'!B$7:C$31,2,TRUE))),I12)</f>
        <v/>
      </c>
      <c r="P9" s="20">
        <v>1.0</v>
      </c>
      <c r="Q9" s="20">
        <v>2.0</v>
      </c>
      <c r="R9" s="75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7" t="s">
        <v>86</v>
      </c>
      <c r="AR9" s="70">
        <v>2.63</v>
      </c>
      <c r="AS9" s="70">
        <v>1.56403</v>
      </c>
    </row>
    <row r="10">
      <c r="A10" s="50">
        <f t="shared" si="4"/>
        <v>3</v>
      </c>
      <c r="B10" s="53" t="s">
        <v>45</v>
      </c>
      <c r="E10" s="30" t="s">
        <v>38</v>
      </c>
      <c r="H10" s="54">
        <f t="shared" si="1"/>
        <v>2.945</v>
      </c>
      <c r="J10" s="28">
        <f t="array" ref="J10">if(Q10 = 1, iferror(index('Kovats n-alkanes'!G$7:G$40,match(H16,'Kovats n-alkanes'!H$7:H$40,1))),iferror(index('Kovats n-alkanes'!I$7:I$40,match(H16,'Kovats n-alkanes'!J$7:J$40,1))))</f>
        <v>10</v>
      </c>
      <c r="K10" s="9">
        <f t="shared" si="2"/>
        <v>11</v>
      </c>
      <c r="L10" s="63">
        <f>if(Q10=1,iferror(100*(J10+(H16-vlookup(J10,'Kovats n-alkanes'!G$7:H$40,2,TRUE))/(vlookup(K10,'Kovats n-alkanes'!G$7:H$40,2,TRUE)-vlookup(J10,'Kovats n-alkanes'!G$7:H$40,2,TRUE))),H16),iferror(100*(J10+(H16-vlookup(J10,'Kovats n-alkanes'!I$7:J$40,2,TRUE))/(vlookup(K10,'Kovats n-alkanes'!I$7:J$40,2,TRUE)-vlookup(J10,'Kovats n-alkanes'!I$7:J$40,2,TRUE))),H16))</f>
        <v>1080.994458</v>
      </c>
      <c r="M10" s="9" t="str">
        <f t="array" ref="M10">iferror(index('Kovats n-alkanes'!B$7:B$31,match(I14,'Kovats n-alkanes'!C$7:C$31,1)),"")</f>
        <v/>
      </c>
      <c r="N10" s="9" t="str">
        <f t="shared" si="3"/>
        <v/>
      </c>
      <c r="O10" s="9" t="str">
        <f>iferror(100*(M10+(I14-vlookup(M10,'Kovats n-alkanes'!B$7:C$31,2,TRUE))/(vlookup(N10,'Kovats n-alkanes'!B$7:C$31,2,TRUE)-vlookup(M10,'Kovats n-alkanes'!B$7:C$31,2,TRUE))),I14)</f>
        <v/>
      </c>
      <c r="P10" s="20">
        <v>1.0</v>
      </c>
      <c r="Q10" s="20">
        <v>2.0</v>
      </c>
      <c r="R10" s="75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7" t="s">
        <v>100</v>
      </c>
      <c r="AI10" s="70">
        <v>2.93</v>
      </c>
      <c r="AJ10" s="70">
        <v>-0.05341</v>
      </c>
      <c r="AK10" s="67" t="s">
        <v>101</v>
      </c>
      <c r="AL10" s="70">
        <v>2.98</v>
      </c>
      <c r="AM10" s="70">
        <v>3.28064</v>
      </c>
      <c r="AN10" s="67" t="s">
        <v>102</v>
      </c>
      <c r="AO10" s="70">
        <v>2.93</v>
      </c>
      <c r="AP10" s="70">
        <v>-1.83105</v>
      </c>
      <c r="AQ10" s="67" t="s">
        <v>86</v>
      </c>
      <c r="AR10" s="70">
        <v>2.94</v>
      </c>
      <c r="AS10" s="70">
        <v>-0.30518</v>
      </c>
    </row>
    <row r="11">
      <c r="A11" s="50">
        <f t="shared" si="4"/>
        <v>4</v>
      </c>
      <c r="B11" s="53" t="s">
        <v>78</v>
      </c>
      <c r="C11" s="18"/>
      <c r="D11" s="57"/>
      <c r="E11" s="30" t="s">
        <v>38</v>
      </c>
      <c r="F11" s="72"/>
      <c r="G11" s="50"/>
      <c r="H11" s="54">
        <f t="shared" si="1"/>
        <v>2.9975</v>
      </c>
      <c r="I11" s="55"/>
      <c r="J11" s="28">
        <f t="array" ref="J11">if(Q11 = 1, iferror(index('Kovats n-alkanes'!G$7:G$40,match(H17,'Kovats n-alkanes'!H$7:H$40,1))),iferror(index('Kovats n-alkanes'!I$7:I$40,match(H17,'Kovats n-alkanes'!J$7:J$40,1))))</f>
        <v>10</v>
      </c>
      <c r="K11" s="9">
        <f t="shared" si="2"/>
        <v>11</v>
      </c>
      <c r="L11" s="63">
        <f>if(Q11=1,iferror(100*(J11+(H17-vlookup(J11,'Kovats n-alkanes'!G$7:H$40,2,TRUE))/(vlookup(K11,'Kovats n-alkanes'!G$7:H$40,2,TRUE)-vlookup(J11,'Kovats n-alkanes'!G$7:H$40,2,TRUE))),H17),iferror(100*(J11+(H17-vlookup(J11,'Kovats n-alkanes'!I$7:J$40,2,TRUE))/(vlookup(K11,'Kovats n-alkanes'!I$7:J$40,2,TRUE)-vlookup(J11,'Kovats n-alkanes'!I$7:J$40,2,TRUE))),H17))</f>
        <v>1098.637721</v>
      </c>
      <c r="M11" s="9" t="str">
        <f t="array" ref="M11">iferror(index('Kovats n-alkanes'!B$7:B$31,match(I16,'Kovats n-alkanes'!C$7:C$31,1)),"")</f>
        <v/>
      </c>
      <c r="N11" s="9" t="str">
        <f t="shared" si="3"/>
        <v/>
      </c>
      <c r="O11" s="9" t="str">
        <f>iferror(100*(M11+(I16-vlookup(M11,'Kovats n-alkanes'!B$7:C$31,2,TRUE))/(vlookup(N11,'Kovats n-alkanes'!B$7:C$31,2,TRUE)-vlookup(M11,'Kovats n-alkanes'!B$7:C$31,2,TRUE))),I16)</f>
        <v/>
      </c>
      <c r="P11" s="20">
        <v>1.0</v>
      </c>
      <c r="Q11" s="20">
        <v>2.0</v>
      </c>
      <c r="R11" s="75"/>
      <c r="S11" s="67" t="s">
        <v>115</v>
      </c>
      <c r="T11" s="70">
        <v>2.97</v>
      </c>
      <c r="U11" s="70">
        <v>2.61307</v>
      </c>
      <c r="V11" s="67" t="s">
        <v>116</v>
      </c>
      <c r="W11" s="70">
        <v>2.97</v>
      </c>
      <c r="X11" s="70">
        <v>1.52588</v>
      </c>
      <c r="Y11" s="67" t="s">
        <v>117</v>
      </c>
      <c r="Z11" s="70">
        <v>2.98</v>
      </c>
      <c r="AA11" s="70">
        <v>1.98364</v>
      </c>
      <c r="AB11" s="67" t="s">
        <v>69</v>
      </c>
      <c r="AC11" s="70">
        <v>3.01</v>
      </c>
      <c r="AD11" s="70">
        <v>1.37329</v>
      </c>
      <c r="AE11" s="67" t="s">
        <v>118</v>
      </c>
      <c r="AF11" s="70">
        <v>3.02</v>
      </c>
      <c r="AG11" s="70">
        <v>0.328064</v>
      </c>
      <c r="AH11" s="67" t="s">
        <v>100</v>
      </c>
      <c r="AI11" s="70">
        <v>2.98</v>
      </c>
      <c r="AJ11" s="70">
        <v>0.37384</v>
      </c>
      <c r="AK11" s="69"/>
      <c r="AL11" s="69"/>
      <c r="AM11" s="69"/>
      <c r="AN11" s="67" t="s">
        <v>102</v>
      </c>
      <c r="AO11" s="70">
        <v>3.08</v>
      </c>
      <c r="AP11" s="70">
        <v>-0.80109</v>
      </c>
      <c r="AQ11" s="67" t="s">
        <v>86</v>
      </c>
      <c r="AR11" s="70">
        <v>2.97</v>
      </c>
      <c r="AS11" s="70">
        <v>-0.91553</v>
      </c>
    </row>
    <row r="12">
      <c r="A12" s="50">
        <f t="shared" si="4"/>
        <v>5</v>
      </c>
      <c r="B12" s="53" t="s">
        <v>46</v>
      </c>
      <c r="C12" s="18"/>
      <c r="D12" s="76"/>
      <c r="E12" s="30" t="s">
        <v>38</v>
      </c>
      <c r="F12" s="77"/>
      <c r="G12" s="50"/>
      <c r="H12" s="54">
        <f t="shared" si="1"/>
        <v>3.127142857</v>
      </c>
      <c r="I12" s="55"/>
      <c r="J12" s="28">
        <f t="array" ref="J12">if(Q12 = 1, iferror(index('Kovats n-alkanes'!G$7:G$40,match(H19,'Kovats n-alkanes'!H$7:H$40,1))),iferror(index('Kovats n-alkanes'!I$7:I$40,match(H19,'Kovats n-alkanes'!J$7:J$40,1))))</f>
        <v>11</v>
      </c>
      <c r="K12" s="9">
        <f t="shared" si="2"/>
        <v>12</v>
      </c>
      <c r="L12" s="63">
        <f>if(Q12=1,iferror(100*(J12+(H19-vlookup(J12,'Kovats n-alkanes'!G$7:H$40,2,TRUE))/(vlookup(K12,'Kovats n-alkanes'!G$7:H$40,2,TRUE)-vlookup(J12,'Kovats n-alkanes'!G$7:H$40,2,TRUE))),H19),iferror(100*(J12+(H19-vlookup(J12,'Kovats n-alkanes'!I$7:J$40,2,TRUE))/(vlookup(K12,'Kovats n-alkanes'!I$7:J$40,2,TRUE)-vlookup(J12,'Kovats n-alkanes'!I$7:J$40,2,TRUE))),H19))</f>
        <v>1105.469531</v>
      </c>
      <c r="M12" s="9" t="str">
        <f t="array" ref="M12">iferror(index('Kovats n-alkanes'!B$7:B$31,match(I17,'Kovats n-alkanes'!C$7:C$31,1)),"")</f>
        <v/>
      </c>
      <c r="N12" s="9" t="str">
        <f t="shared" si="3"/>
        <v/>
      </c>
      <c r="O12" s="9" t="str">
        <f>iferror(100*(M12+(I17-vlookup(M12,'Kovats n-alkanes'!B$7:C$31,2,TRUE))/(vlookup(N12,'Kovats n-alkanes'!B$7:C$31,2,TRUE)-vlookup(M12,'Kovats n-alkanes'!B$7:C$31,2,TRUE))),I17)</f>
        <v/>
      </c>
      <c r="P12" s="20">
        <v>1.0</v>
      </c>
      <c r="Q12" s="20">
        <v>2.0</v>
      </c>
      <c r="R12" s="75"/>
      <c r="S12" s="67" t="s">
        <v>115</v>
      </c>
      <c r="T12" s="70">
        <v>3.11</v>
      </c>
      <c r="U12" s="70">
        <v>1.23978</v>
      </c>
      <c r="V12" s="67" t="s">
        <v>116</v>
      </c>
      <c r="W12" s="70">
        <v>3.1</v>
      </c>
      <c r="X12" s="70">
        <v>0.762939</v>
      </c>
      <c r="Y12" s="69"/>
      <c r="Z12" s="69"/>
      <c r="AA12" s="69"/>
      <c r="AB12" s="67" t="s">
        <v>69</v>
      </c>
      <c r="AC12" s="70">
        <v>3.15</v>
      </c>
      <c r="AD12" s="70">
        <v>0.305176</v>
      </c>
      <c r="AE12" s="67" t="s">
        <v>118</v>
      </c>
      <c r="AF12" s="70">
        <v>3.17</v>
      </c>
      <c r="AG12" s="70">
        <v>0.041962</v>
      </c>
      <c r="AH12" s="67" t="s">
        <v>100</v>
      </c>
      <c r="AI12" s="70">
        <v>3.12</v>
      </c>
      <c r="AJ12" s="70">
        <v>0.057221</v>
      </c>
      <c r="AK12" s="67" t="s">
        <v>101</v>
      </c>
      <c r="AL12" s="70">
        <v>3.12</v>
      </c>
      <c r="AM12" s="70">
        <v>0.648499</v>
      </c>
      <c r="AN12" s="69"/>
      <c r="AO12" s="69"/>
      <c r="AP12" s="69"/>
      <c r="AQ12" s="67" t="s">
        <v>86</v>
      </c>
      <c r="AR12" s="70">
        <v>3.12</v>
      </c>
      <c r="AS12" s="70">
        <v>-0.38147</v>
      </c>
    </row>
    <row r="13">
      <c r="A13" s="50">
        <f t="shared" si="4"/>
        <v>6</v>
      </c>
      <c r="B13" s="53" t="s">
        <v>132</v>
      </c>
      <c r="H13" s="54">
        <f t="shared" si="1"/>
        <v>4.49</v>
      </c>
      <c r="I13" s="55"/>
      <c r="J13" s="28">
        <f t="array" ref="J13">if(Q13 = 1, iferror(index('Kovats n-alkanes'!G$7:G$40,match(H20,'Kovats n-alkanes'!H$7:H$40,1))),iferror(index('Kovats n-alkanes'!I$7:I$40,match(H20,'Kovats n-alkanes'!J$7:J$40,1))))</f>
        <v>11</v>
      </c>
      <c r="K13" s="9">
        <f t="shared" si="2"/>
        <v>12</v>
      </c>
      <c r="L13" s="63">
        <f>if(Q13=1,iferror(100*(J13+(H20-vlookup(J13,'Kovats n-alkanes'!G$7:H$40,2,TRUE))/(vlookup(K13,'Kovats n-alkanes'!G$7:H$40,2,TRUE)-vlookup(J13,'Kovats n-alkanes'!G$7:H$40,2,TRUE))),H20),iferror(100*(J13+(H20-vlookup(J13,'Kovats n-alkanes'!I$7:J$40,2,TRUE))/(vlookup(K13,'Kovats n-alkanes'!I$7:J$40,2,TRUE)-vlookup(J13,'Kovats n-alkanes'!I$7:J$40,2,TRUE))),H20))</f>
        <v>1112.333642</v>
      </c>
      <c r="M13" s="9"/>
      <c r="N13" s="9"/>
      <c r="O13" s="9"/>
      <c r="P13" s="20"/>
      <c r="Q13" s="20"/>
      <c r="R13" s="75"/>
      <c r="S13" s="67" t="s">
        <v>115</v>
      </c>
      <c r="T13" s="70">
        <v>4.49</v>
      </c>
      <c r="U13" s="70">
        <v>0.953674</v>
      </c>
      <c r="V13" s="67"/>
      <c r="W13" s="70"/>
      <c r="X13" s="70"/>
      <c r="Y13" s="69"/>
      <c r="Z13" s="69"/>
      <c r="AA13" s="69"/>
      <c r="AB13" s="69"/>
      <c r="AC13" s="69"/>
      <c r="AD13" s="69"/>
      <c r="AE13" s="69"/>
      <c r="AF13" s="69"/>
      <c r="AG13" s="69"/>
      <c r="AH13" s="67"/>
      <c r="AI13" s="70"/>
      <c r="AJ13" s="70"/>
      <c r="AK13" s="69"/>
      <c r="AL13" s="69"/>
      <c r="AM13" s="69"/>
      <c r="AN13" s="69"/>
      <c r="AO13" s="69"/>
      <c r="AP13" s="69"/>
      <c r="AQ13" s="67"/>
      <c r="AR13" s="70"/>
      <c r="AS13" s="70"/>
    </row>
    <row r="14">
      <c r="A14" s="50">
        <f t="shared" si="4"/>
        <v>7</v>
      </c>
      <c r="B14" s="53" t="s">
        <v>138</v>
      </c>
      <c r="E14" s="30" t="s">
        <v>64</v>
      </c>
      <c r="H14" s="54">
        <f t="shared" si="1"/>
        <v>4.69</v>
      </c>
      <c r="I14" s="55"/>
      <c r="J14" s="28">
        <f t="array" ref="J14">if(Q14 = 1, iferror(index('Kovats n-alkanes'!G$7:G$40,match(H21,'Kovats n-alkanes'!H$7:H$40,1))),iferror(index('Kovats n-alkanes'!I$7:I$40,match(H21,'Kovats n-alkanes'!J$7:J$40,1))))</f>
        <v>11</v>
      </c>
      <c r="K14" s="9">
        <f t="shared" si="2"/>
        <v>12</v>
      </c>
      <c r="L14" s="63">
        <f>if(Q14=1,iferror(100*(J14+(H21-vlookup(J14,'Kovats n-alkanes'!G$7:H$40,2,TRUE))/(vlookup(K14,'Kovats n-alkanes'!G$7:H$40,2,TRUE)-vlookup(J14,'Kovats n-alkanes'!G$7:H$40,2,TRUE))),H21),iferror(100*(J14+(H21-vlookup(J14,'Kovats n-alkanes'!I$7:J$40,2,TRUE))/(vlookup(K14,'Kovats n-alkanes'!I$7:J$40,2,TRUE)-vlookup(J14,'Kovats n-alkanes'!I$7:J$40,2,TRUE))),H21))</f>
        <v>1144.905793</v>
      </c>
      <c r="M14" s="9" t="str">
        <f t="array" ref="M14">iferror(index('Kovats n-alkanes'!B$7:B$31,match(I18,'Kovats n-alkanes'!C$7:C$31,1)),"")</f>
        <v/>
      </c>
      <c r="N14" s="9" t="str">
        <f>if(M14="","",M14+1)</f>
        <v/>
      </c>
      <c r="O14" s="9" t="str">
        <f>iferror(100*(M14+(I18-vlookup(M14,'Kovats n-alkanes'!B$7:C$31,2,TRUE))/(vlookup(N14,'Kovats n-alkanes'!B$7:C$31,2,TRUE)-vlookup(M14,'Kovats n-alkanes'!B$7:C$31,2,TRUE))),I18)</f>
        <v/>
      </c>
      <c r="P14" s="20">
        <v>1.0</v>
      </c>
      <c r="Q14" s="20">
        <v>2.0</v>
      </c>
      <c r="R14" s="75"/>
      <c r="S14" s="69"/>
      <c r="T14" s="69"/>
      <c r="U14" s="69"/>
      <c r="V14" s="67" t="s">
        <v>116</v>
      </c>
      <c r="W14" s="70">
        <v>4.71</v>
      </c>
      <c r="X14" s="70">
        <v>0.400543</v>
      </c>
      <c r="Y14" s="69"/>
      <c r="Z14" s="69"/>
      <c r="AA14" s="69"/>
      <c r="AB14" s="69"/>
      <c r="AC14" s="69"/>
      <c r="AD14" s="69"/>
      <c r="AE14" s="69"/>
      <c r="AF14" s="69"/>
      <c r="AG14" s="69"/>
      <c r="AH14" s="67" t="s">
        <v>100</v>
      </c>
      <c r="AI14" s="70">
        <v>4.7</v>
      </c>
      <c r="AJ14" s="70">
        <v>0.076294</v>
      </c>
      <c r="AK14" s="69"/>
      <c r="AL14" s="69"/>
      <c r="AM14" s="69"/>
      <c r="AN14" s="69"/>
      <c r="AO14" s="69"/>
      <c r="AP14" s="69"/>
      <c r="AQ14" s="67" t="s">
        <v>86</v>
      </c>
      <c r="AR14" s="70">
        <v>4.66</v>
      </c>
      <c r="AS14" s="70">
        <v>-0.45776</v>
      </c>
    </row>
    <row r="15">
      <c r="A15" s="50">
        <f t="shared" si="4"/>
        <v>8</v>
      </c>
      <c r="B15" s="29" t="s">
        <v>75</v>
      </c>
      <c r="C15" s="9"/>
      <c r="D15" s="86"/>
      <c r="E15" s="30" t="s">
        <v>67</v>
      </c>
      <c r="F15" s="77"/>
      <c r="G15" s="50"/>
      <c r="H15" s="54">
        <f t="shared" si="1"/>
        <v>4.868571429</v>
      </c>
      <c r="I15" s="55"/>
      <c r="J15" s="28">
        <f t="array" ref="J15">if(Q15 = 1, iferror(index('Kovats n-alkanes'!G$7:G$40,match(H22,'Kovats n-alkanes'!H$7:H$40,1))),iferror(index('Kovats n-alkanes'!I$7:I$40,match(H22,'Kovats n-alkanes'!J$7:J$40,1))))</f>
        <v>11</v>
      </c>
      <c r="K15" s="9">
        <f t="shared" si="2"/>
        <v>12</v>
      </c>
      <c r="L15" s="63">
        <f>if(Q15=1,iferror(100*(J15+(H22-vlookup(J15,'Kovats n-alkanes'!G$7:H$40,2,TRUE))/(vlookup(K15,'Kovats n-alkanes'!G$7:H$40,2,TRUE)-vlookup(J15,'Kovats n-alkanes'!G$7:H$40,2,TRUE))),H22),iferror(100*(J15+(H22-vlookup(J15,'Kovats n-alkanes'!I$7:J$40,2,TRUE))/(vlookup(K15,'Kovats n-alkanes'!I$7:J$40,2,TRUE)-vlookup(J15,'Kovats n-alkanes'!I$7:J$40,2,TRUE))),H22))</f>
        <v>1151.899416</v>
      </c>
      <c r="M15" s="9"/>
      <c r="N15" s="9"/>
      <c r="O15" s="9"/>
      <c r="P15" s="20"/>
      <c r="Q15" s="20"/>
      <c r="R15" s="75"/>
      <c r="S15" s="87" t="s">
        <v>115</v>
      </c>
      <c r="T15" s="89">
        <v>4.88</v>
      </c>
      <c r="U15" s="89">
        <v>0.858307</v>
      </c>
      <c r="V15" s="67" t="s">
        <v>116</v>
      </c>
      <c r="W15" s="70">
        <v>4.89</v>
      </c>
      <c r="X15" s="70">
        <v>0.553131</v>
      </c>
      <c r="Y15" s="69"/>
      <c r="Z15" s="69"/>
      <c r="AA15" s="69"/>
      <c r="AB15" s="67" t="s">
        <v>69</v>
      </c>
      <c r="AC15" s="70">
        <v>4.89</v>
      </c>
      <c r="AD15" s="70">
        <v>0.915527</v>
      </c>
      <c r="AE15" s="69"/>
      <c r="AF15" s="69"/>
      <c r="AG15" s="69"/>
      <c r="AH15" s="67" t="s">
        <v>100</v>
      </c>
      <c r="AI15" s="70">
        <v>4.87</v>
      </c>
      <c r="AJ15" s="70">
        <v>0.045776</v>
      </c>
      <c r="AK15" s="67" t="s">
        <v>101</v>
      </c>
      <c r="AL15" s="70">
        <v>4.86</v>
      </c>
      <c r="AM15" s="70">
        <v>0.953674</v>
      </c>
      <c r="AN15" s="67" t="s">
        <v>102</v>
      </c>
      <c r="AO15" s="70">
        <v>4.85</v>
      </c>
      <c r="AP15" s="70">
        <v>-0.26703</v>
      </c>
      <c r="AQ15" s="67" t="s">
        <v>86</v>
      </c>
      <c r="AR15" s="70">
        <v>4.84</v>
      </c>
      <c r="AS15" s="70">
        <v>-0.41962</v>
      </c>
    </row>
    <row r="16">
      <c r="A16" s="50">
        <f t="shared" si="4"/>
        <v>9</v>
      </c>
      <c r="B16" s="53" t="s">
        <v>155</v>
      </c>
      <c r="C16" s="9"/>
      <c r="D16" s="91"/>
      <c r="E16" s="30" t="s">
        <v>81</v>
      </c>
      <c r="F16" s="77"/>
      <c r="G16" s="50"/>
      <c r="H16" s="54">
        <f t="shared" si="1"/>
        <v>4.911666667</v>
      </c>
      <c r="I16" s="55"/>
      <c r="J16" s="28">
        <f t="array" ref="J16">if(Q16 = 1, iferror(index('Kovats n-alkanes'!G$7:G$40,match(H23,'Kovats n-alkanes'!H$7:H$40,1))),iferror(index('Kovats n-alkanes'!I$7:I$40,match(H23,'Kovats n-alkanes'!J$7:J$40,1))))</f>
        <v>11</v>
      </c>
      <c r="K16" s="9">
        <f t="shared" si="2"/>
        <v>12</v>
      </c>
      <c r="L16" s="63">
        <f>if(Q16=1,iferror(100*(J16+(H23-vlookup(J16,'Kovats n-alkanes'!G$7:H$40,2,TRUE))/(vlookup(K16,'Kovats n-alkanes'!G$7:H$40,2,TRUE)-vlookup(J16,'Kovats n-alkanes'!G$7:H$40,2,TRUE))),H23),iferror(100*(J16+(H23-vlookup(J16,'Kovats n-alkanes'!I$7:J$40,2,TRUE))/(vlookup(K16,'Kovats n-alkanes'!I$7:J$40,2,TRUE)-vlookup(J16,'Kovats n-alkanes'!I$7:J$40,2,TRUE))),H23))</f>
        <v>1154.835011</v>
      </c>
      <c r="M16" s="9" t="str">
        <f t="array" ref="M16">iferror(index('Kovats n-alkanes'!B$7:B$31,match(I19,'Kovats n-alkanes'!C$7:C$31,1)),"")</f>
        <v/>
      </c>
      <c r="N16" s="9" t="str">
        <f t="shared" ref="N16:N29" si="5">if(M16="","",M16+1)</f>
        <v/>
      </c>
      <c r="O16" s="9" t="str">
        <f>iferror(100*(M16+(I19-vlookup(M16,'Kovats n-alkanes'!B$7:C$31,2,TRUE))/(vlookup(N16,'Kovats n-alkanes'!B$7:C$31,2,TRUE)-vlookup(M16,'Kovats n-alkanes'!B$7:C$31,2,TRUE))),I19)</f>
        <v/>
      </c>
      <c r="P16" s="20">
        <v>1.0</v>
      </c>
      <c r="Q16" s="20">
        <v>2.0</v>
      </c>
      <c r="R16" s="75"/>
      <c r="S16" s="87" t="s">
        <v>115</v>
      </c>
      <c r="T16" s="89">
        <v>4.94</v>
      </c>
      <c r="U16" s="89">
        <v>0.629425</v>
      </c>
      <c r="V16" s="67" t="s">
        <v>116</v>
      </c>
      <c r="W16" s="70">
        <v>4.94</v>
      </c>
      <c r="X16" s="70">
        <v>0.782013</v>
      </c>
      <c r="Y16" s="69"/>
      <c r="Z16" s="69"/>
      <c r="AA16" s="69"/>
      <c r="AB16" s="69"/>
      <c r="AC16" s="69"/>
      <c r="AD16" s="69"/>
      <c r="AE16" s="69"/>
      <c r="AF16" s="69"/>
      <c r="AG16" s="69"/>
      <c r="AH16" s="67" t="s">
        <v>100</v>
      </c>
      <c r="AI16" s="70">
        <v>4.93</v>
      </c>
      <c r="AJ16" s="70">
        <v>0.057221</v>
      </c>
      <c r="AK16" s="67" t="s">
        <v>101</v>
      </c>
      <c r="AL16" s="70">
        <v>4.91</v>
      </c>
      <c r="AM16" s="70">
        <v>-1.10626</v>
      </c>
      <c r="AN16" s="67" t="s">
        <v>102</v>
      </c>
      <c r="AO16" s="70">
        <v>4.9</v>
      </c>
      <c r="AP16" s="70">
        <v>-0.38147</v>
      </c>
      <c r="AQ16" s="67" t="s">
        <v>86</v>
      </c>
      <c r="AR16" s="70">
        <v>4.85</v>
      </c>
      <c r="AS16" s="70">
        <v>-0.26703</v>
      </c>
    </row>
    <row r="17">
      <c r="A17" s="50">
        <f t="shared" si="4"/>
        <v>10</v>
      </c>
      <c r="B17" s="29" t="s">
        <v>84</v>
      </c>
      <c r="C17" s="9"/>
      <c r="D17" s="92"/>
      <c r="E17" s="30" t="s">
        <v>38</v>
      </c>
      <c r="F17" s="77"/>
      <c r="G17" s="50"/>
      <c r="H17" s="54">
        <f t="shared" si="1"/>
        <v>5.233333333</v>
      </c>
      <c r="I17" s="55"/>
      <c r="J17" s="28">
        <f t="array" ref="J17">if(Q17 = 1, iferror(index('Kovats n-alkanes'!G$7:G$40,match(H24,'Kovats n-alkanes'!H$7:H$40,1))),iferror(index('Kovats n-alkanes'!I$7:I$40,match(H24,'Kovats n-alkanes'!J$7:J$40,1))))</f>
        <v>11</v>
      </c>
      <c r="K17" s="9">
        <f t="shared" si="2"/>
        <v>12</v>
      </c>
      <c r="L17" s="63">
        <f>if(Q17=1,iferror(100*(J17+(H24-vlookup(J17,'Kovats n-alkanes'!G$7:H$40,2,TRUE))/(vlookup(K17,'Kovats n-alkanes'!G$7:H$40,2,TRUE)-vlookup(J17,'Kovats n-alkanes'!G$7:H$40,2,TRUE))),H24),iferror(100*(J17+(H24-vlookup(J17,'Kovats n-alkanes'!I$7:J$40,2,TRUE))/(vlookup(K17,'Kovats n-alkanes'!I$7:J$40,2,TRUE)-vlookup(J17,'Kovats n-alkanes'!I$7:J$40,2,TRUE))),H24))</f>
        <v>1163.469113</v>
      </c>
      <c r="M17" s="9" t="str">
        <f t="array" ref="M17">iferror(index('Kovats n-alkanes'!B$7:B$31,match(I20,'Kovats n-alkanes'!C$7:C$31,1)),"")</f>
        <v/>
      </c>
      <c r="N17" s="9" t="str">
        <f t="shared" si="5"/>
        <v/>
      </c>
      <c r="O17" s="9" t="str">
        <f>iferror(100*(M17+(I20-vlookup(M17,'Kovats n-alkanes'!B$7:C$31,2,TRUE))/(vlookup(N17,'Kovats n-alkanes'!B$7:C$31,2,TRUE)-vlookup(M17,'Kovats n-alkanes'!B$7:C$31,2,TRUE))),I20)</f>
        <v/>
      </c>
      <c r="P17" s="20">
        <v>1.0</v>
      </c>
      <c r="Q17" s="20">
        <v>2.0</v>
      </c>
      <c r="R17" s="75"/>
      <c r="S17" s="67" t="s">
        <v>115</v>
      </c>
      <c r="T17" s="70">
        <v>5.25</v>
      </c>
      <c r="U17" s="70">
        <v>1.85013</v>
      </c>
      <c r="V17" s="67" t="s">
        <v>116</v>
      </c>
      <c r="W17" s="70">
        <v>5.25</v>
      </c>
      <c r="X17" s="70">
        <v>1.52588</v>
      </c>
      <c r="Y17" s="69"/>
      <c r="Z17" s="69"/>
      <c r="AA17" s="69"/>
      <c r="AB17" s="69"/>
      <c r="AC17" s="69"/>
      <c r="AD17" s="69"/>
      <c r="AE17" s="69"/>
      <c r="AF17" s="69"/>
      <c r="AG17" s="69"/>
      <c r="AH17" s="67" t="s">
        <v>100</v>
      </c>
      <c r="AI17" s="70">
        <v>5.2</v>
      </c>
      <c r="AJ17" s="70">
        <v>-0.06485</v>
      </c>
      <c r="AK17" s="69"/>
      <c r="AL17" s="69"/>
      <c r="AM17" s="69"/>
      <c r="AN17" s="69"/>
      <c r="AO17" s="69"/>
      <c r="AP17" s="69"/>
      <c r="AQ17" s="69"/>
      <c r="AR17" s="69"/>
      <c r="AS17" s="69"/>
    </row>
    <row r="18">
      <c r="A18" s="50">
        <f t="shared" si="4"/>
        <v>11</v>
      </c>
      <c r="B18" s="53" t="s">
        <v>177</v>
      </c>
      <c r="E18" s="30" t="s">
        <v>64</v>
      </c>
      <c r="H18" s="54">
        <f t="shared" si="1"/>
        <v>5.256666667</v>
      </c>
      <c r="I18" s="55"/>
      <c r="J18" s="28">
        <f t="array" ref="J18">if(Q18 = 1, iferror(index('Kovats n-alkanes'!G$7:G$40,match(H25,'Kovats n-alkanes'!H$7:H$40,1))),iferror(index('Kovats n-alkanes'!I$7:I$40,match(H25,'Kovats n-alkanes'!J$7:J$40,1))))</f>
        <v>10</v>
      </c>
      <c r="K18" s="9">
        <f t="shared" si="2"/>
        <v>11</v>
      </c>
      <c r="L18" s="63">
        <f>if(Q18=1,iferror(100*(J18+(H25-vlookup(J18,'Kovats n-alkanes'!G$7:H$40,2,TRUE))/(vlookup(K18,'Kovats n-alkanes'!G$7:H$40,2,TRUE)-vlookup(J18,'Kovats n-alkanes'!G$7:H$40,2,TRUE))),H25),iferror(100*(J18+(H25-vlookup(J18,'Kovats n-alkanes'!I$7:J$40,2,TRUE))/(vlookup(K18,'Kovats n-alkanes'!I$7:J$40,2,TRUE)-vlookup(J18,'Kovats n-alkanes'!I$7:J$40,2,TRUE))),H25))</f>
        <v>1041.966081</v>
      </c>
      <c r="M18" s="9" t="str">
        <f t="array" ref="M18">iferror(index('Kovats n-alkanes'!B$7:B$31,match(I21,'Kovats n-alkanes'!C$7:C$31,1)),"")</f>
        <v/>
      </c>
      <c r="N18" s="9" t="str">
        <f t="shared" si="5"/>
        <v/>
      </c>
      <c r="O18" s="9" t="str">
        <f>iferror(100*(M18+(I21-vlookup(M18,'Kovats n-alkanes'!B$7:C$31,2,TRUE))/(vlookup(N18,'Kovats n-alkanes'!B$7:C$31,2,TRUE)-vlookup(M18,'Kovats n-alkanes'!B$7:C$31,2,TRUE))),I21)</f>
        <v/>
      </c>
      <c r="P18" s="20">
        <v>1.0</v>
      </c>
      <c r="Q18" s="20">
        <v>2.0</v>
      </c>
      <c r="R18" s="75"/>
      <c r="S18" s="69"/>
      <c r="T18" s="69"/>
      <c r="U18" s="69"/>
      <c r="V18" s="69"/>
      <c r="W18" s="69"/>
      <c r="X18" s="69"/>
      <c r="Y18" s="67" t="s">
        <v>117</v>
      </c>
      <c r="Z18" s="70">
        <v>5.3</v>
      </c>
      <c r="AA18" s="70">
        <v>0.762939</v>
      </c>
      <c r="AB18" s="69"/>
      <c r="AC18" s="69"/>
      <c r="AD18" s="69"/>
      <c r="AE18" s="67" t="s">
        <v>118</v>
      </c>
      <c r="AF18" s="70">
        <v>5.29</v>
      </c>
      <c r="AG18" s="70">
        <v>0.091553</v>
      </c>
      <c r="AH18" s="67" t="s">
        <v>100</v>
      </c>
      <c r="AI18" s="70">
        <v>5.26</v>
      </c>
      <c r="AJ18" s="70">
        <v>0.202179</v>
      </c>
      <c r="AK18" s="67" t="s">
        <v>101</v>
      </c>
      <c r="AL18" s="70">
        <v>5.28</v>
      </c>
      <c r="AM18" s="70">
        <v>1.41144</v>
      </c>
      <c r="AN18" s="67" t="s">
        <v>102</v>
      </c>
      <c r="AO18" s="70">
        <v>5.2</v>
      </c>
      <c r="AP18" s="70">
        <v>-1.06812</v>
      </c>
      <c r="AQ18" s="67" t="s">
        <v>86</v>
      </c>
      <c r="AR18" s="70">
        <v>5.21</v>
      </c>
      <c r="AS18" s="70">
        <v>-0.76294</v>
      </c>
    </row>
    <row r="19">
      <c r="A19" s="50">
        <f t="shared" si="4"/>
        <v>12</v>
      </c>
      <c r="B19" s="53" t="s">
        <v>183</v>
      </c>
      <c r="C19" s="9"/>
      <c r="D19" s="92"/>
      <c r="E19" s="30" t="s">
        <v>64</v>
      </c>
      <c r="F19" s="77"/>
      <c r="G19" s="50"/>
      <c r="H19" s="54">
        <f t="shared" si="1"/>
        <v>5.36375</v>
      </c>
      <c r="I19" s="55"/>
      <c r="J19" s="28">
        <f t="array" ref="J19">if(Q19 = 1, iferror(index('Kovats n-alkanes'!G$7:G$40,match(H26,'Kovats n-alkanes'!H$7:H$40,1))),iferror(index('Kovats n-alkanes'!I$7:I$40,match(H26,'Kovats n-alkanes'!J$7:J$40,1))))</f>
        <v>11</v>
      </c>
      <c r="K19" s="9">
        <f t="shared" si="2"/>
        <v>12</v>
      </c>
      <c r="L19" s="63">
        <f>if(Q19=1,iferror(100*(J19+(H26-vlookup(J19,'Kovats n-alkanes'!G$7:H$40,2,TRUE))/(vlookup(K19,'Kovats n-alkanes'!G$7:H$40,2,TRUE)-vlookup(J19,'Kovats n-alkanes'!G$7:H$40,2,TRUE))),H26),iferror(100*(J19+(H26-vlookup(J19,'Kovats n-alkanes'!I$7:J$40,2,TRUE))/(vlookup(K19,'Kovats n-alkanes'!I$7:J$40,2,TRUE)-vlookup(J19,'Kovats n-alkanes'!I$7:J$40,2,TRUE))),H26))</f>
        <v>1183.759254</v>
      </c>
      <c r="M19" s="9" t="str">
        <f t="array" ref="M19">iferror(index('Kovats n-alkanes'!B$7:B$31,match(I22,'Kovats n-alkanes'!C$7:C$31,1)),"")</f>
        <v/>
      </c>
      <c r="N19" s="9" t="str">
        <f t="shared" si="5"/>
        <v/>
      </c>
      <c r="O19" s="9" t="str">
        <f>iferror(100*(M19+(I22-vlookup(M19,'Kovats n-alkanes'!B$7:C$31,2,TRUE))/(vlookup(N19,'Kovats n-alkanes'!B$7:C$31,2,TRUE)-vlookup(M19,'Kovats n-alkanes'!B$7:C$31,2,TRUE))),I22)</f>
        <v/>
      </c>
      <c r="S19" s="67" t="s">
        <v>115</v>
      </c>
      <c r="T19" s="70">
        <v>5.38</v>
      </c>
      <c r="U19" s="70">
        <v>1.33514</v>
      </c>
      <c r="V19" s="67" t="s">
        <v>116</v>
      </c>
      <c r="W19" s="70">
        <v>5.38</v>
      </c>
      <c r="X19" s="70">
        <v>1.64032</v>
      </c>
      <c r="Y19" s="67" t="s">
        <v>117</v>
      </c>
      <c r="Z19" s="70">
        <v>5.38</v>
      </c>
      <c r="AA19" s="70">
        <v>0.915527</v>
      </c>
      <c r="AB19" s="69"/>
      <c r="AC19" s="69"/>
      <c r="AD19" s="69"/>
      <c r="AE19" s="67" t="s">
        <v>118</v>
      </c>
      <c r="AF19" s="70">
        <v>5.37</v>
      </c>
      <c r="AG19" s="70">
        <v>0.068665</v>
      </c>
      <c r="AH19" s="67" t="s">
        <v>100</v>
      </c>
      <c r="AI19" s="70">
        <v>5.36</v>
      </c>
      <c r="AJ19" s="70">
        <v>0.152588</v>
      </c>
      <c r="AK19" s="67" t="s">
        <v>101</v>
      </c>
      <c r="AL19" s="70">
        <v>5.37</v>
      </c>
      <c r="AM19" s="70">
        <v>2.70844</v>
      </c>
      <c r="AN19" s="67" t="s">
        <v>102</v>
      </c>
      <c r="AO19" s="70">
        <v>5.33</v>
      </c>
      <c r="AP19" s="70">
        <v>-1.297</v>
      </c>
      <c r="AQ19" s="67" t="s">
        <v>86</v>
      </c>
      <c r="AR19" s="70">
        <v>5.34</v>
      </c>
      <c r="AS19" s="70">
        <v>-0.87738</v>
      </c>
    </row>
    <row r="20">
      <c r="A20" s="50">
        <f t="shared" si="4"/>
        <v>13</v>
      </c>
      <c r="B20" s="53" t="s">
        <v>184</v>
      </c>
      <c r="C20" s="9"/>
      <c r="D20" s="92"/>
      <c r="E20" s="30" t="s">
        <v>64</v>
      </c>
      <c r="F20" s="77"/>
      <c r="G20" s="50"/>
      <c r="H20" s="54">
        <f t="shared" si="1"/>
        <v>5.49625</v>
      </c>
      <c r="I20" s="55"/>
      <c r="J20" s="28">
        <f t="array" ref="J20">if(Q20 = 1, iferror(index('Kovats n-alkanes'!G$7:G$40,match(H27,'Kovats n-alkanes'!H$7:H$40,1))),iferror(index('Kovats n-alkanes'!I$7:I$40,match(H27,'Kovats n-alkanes'!J$7:J$40,1))))</f>
        <v>11</v>
      </c>
      <c r="K20" s="9">
        <f t="shared" si="2"/>
        <v>12</v>
      </c>
      <c r="L20" s="63">
        <f>if(Q20=1,iferror(100*(J20+(H27-vlookup(J20,'Kovats n-alkanes'!G$7:H$40,2,TRUE))/(vlookup(K20,'Kovats n-alkanes'!G$7:H$40,2,TRUE)-vlookup(J20,'Kovats n-alkanes'!G$7:H$40,2,TRUE))),H27),iferror(100*(J20+(H27-vlookup(J20,'Kovats n-alkanes'!I$7:J$40,2,TRUE))/(vlookup(K20,'Kovats n-alkanes'!I$7:J$40,2,TRUE)-vlookup(J20,'Kovats n-alkanes'!I$7:J$40,2,TRUE))),H27))</f>
        <v>1187.126553</v>
      </c>
      <c r="M20" s="9" t="str">
        <f t="array" ref="M20">iferror(index('Kovats n-alkanes'!B$7:B$31,match(I23,'Kovats n-alkanes'!C$7:C$31,1)),"")</f>
        <v/>
      </c>
      <c r="N20" s="9" t="str">
        <f t="shared" si="5"/>
        <v/>
      </c>
      <c r="O20" s="9" t="str">
        <f>iferror(100*(M20+(I23-vlookup(M20,'Kovats n-alkanes'!B$7:C$31,2,TRUE))/(vlookup(N20,'Kovats n-alkanes'!B$7:C$31,2,TRUE)-vlookup(M20,'Kovats n-alkanes'!B$7:C$31,2,TRUE))),I23)</f>
        <v/>
      </c>
      <c r="S20" s="67" t="s">
        <v>115</v>
      </c>
      <c r="T20" s="70">
        <v>5.52</v>
      </c>
      <c r="U20" s="70">
        <v>0.972748</v>
      </c>
      <c r="V20" s="67" t="s">
        <v>116</v>
      </c>
      <c r="W20" s="70">
        <v>5.52</v>
      </c>
      <c r="X20" s="70">
        <v>0.953674</v>
      </c>
      <c r="Y20" s="67" t="s">
        <v>117</v>
      </c>
      <c r="Z20" s="70">
        <v>5.53</v>
      </c>
      <c r="AA20" s="70">
        <v>0.762939</v>
      </c>
      <c r="AB20" s="69"/>
      <c r="AC20" s="69"/>
      <c r="AD20" s="69"/>
      <c r="AE20" s="67" t="s">
        <v>118</v>
      </c>
      <c r="AF20" s="70">
        <v>5.48</v>
      </c>
      <c r="AG20" s="70">
        <v>-0.103</v>
      </c>
      <c r="AH20" s="67" t="s">
        <v>100</v>
      </c>
      <c r="AI20" s="70">
        <v>5.5</v>
      </c>
      <c r="AJ20" s="70">
        <v>0.164032</v>
      </c>
      <c r="AK20" s="67" t="s">
        <v>101</v>
      </c>
      <c r="AL20" s="70">
        <v>5.51</v>
      </c>
      <c r="AM20" s="70">
        <v>1.98364</v>
      </c>
      <c r="AN20" s="67" t="s">
        <v>102</v>
      </c>
      <c r="AO20" s="70">
        <v>5.42</v>
      </c>
      <c r="AP20" s="70">
        <v>-1.48773</v>
      </c>
      <c r="AQ20" s="67" t="s">
        <v>86</v>
      </c>
      <c r="AR20" s="70">
        <v>5.49</v>
      </c>
      <c r="AS20" s="70">
        <v>-0.91553</v>
      </c>
    </row>
    <row r="21">
      <c r="A21" s="50">
        <f t="shared" si="4"/>
        <v>14</v>
      </c>
      <c r="B21" s="4" t="s">
        <v>185</v>
      </c>
      <c r="H21" s="54">
        <f t="shared" si="1"/>
        <v>6.125</v>
      </c>
      <c r="I21" s="55"/>
      <c r="J21" s="28">
        <f t="array" ref="J21">if(Q21 = 1, iferror(index('Kovats n-alkanes'!G$7:G$40,match(H28,'Kovats n-alkanes'!H$7:H$40,1))),iferror(index('Kovats n-alkanes'!I$7:I$40,match(H28,'Kovats n-alkanes'!J$7:J$40,1))))</f>
        <v>11</v>
      </c>
      <c r="K21" s="9">
        <f t="shared" si="2"/>
        <v>12</v>
      </c>
      <c r="L21" s="63">
        <f>if(Q21=1,iferror(100*(J21+(H28-vlookup(J21,'Kovats n-alkanes'!G$7:H$40,2,TRUE))/(vlookup(K21,'Kovats n-alkanes'!G$7:H$40,2,TRUE)-vlookup(J21,'Kovats n-alkanes'!G$7:H$40,2,TRUE))),H28),iferror(100*(J21+(H28-vlookup(J21,'Kovats n-alkanes'!I$7:J$40,2,TRUE))/(vlookup(K21,'Kovats n-alkanes'!I$7:J$40,2,TRUE)-vlookup(J21,'Kovats n-alkanes'!I$7:J$40,2,TRUE))),H28))</f>
        <v>1193.084084</v>
      </c>
      <c r="M21" s="9" t="str">
        <f t="array" ref="M21">iferror(index('Kovats n-alkanes'!B$7:B$31,match(I24,'Kovats n-alkanes'!C$7:C$31,1)),"")</f>
        <v/>
      </c>
      <c r="N21" s="9" t="str">
        <f t="shared" si="5"/>
        <v/>
      </c>
      <c r="O21" s="9" t="str">
        <f>iferror(100*(M21+(I24-vlookup(M21,'Kovats n-alkanes'!B$7:C$31,2,TRUE))/(vlookup(N21,'Kovats n-alkanes'!B$7:C$31,2,TRUE)-vlookup(M21,'Kovats n-alkanes'!B$7:C$31,2,TRUE))),I24)</f>
        <v/>
      </c>
      <c r="S21" s="67" t="s">
        <v>115</v>
      </c>
      <c r="T21" s="70">
        <v>6.12</v>
      </c>
      <c r="U21" s="70">
        <v>0.419617</v>
      </c>
      <c r="V21" s="67" t="s">
        <v>116</v>
      </c>
      <c r="W21" s="70">
        <v>6.13</v>
      </c>
      <c r="X21" s="70">
        <v>0.953674</v>
      </c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</row>
    <row r="22">
      <c r="A22" s="50">
        <f t="shared" si="4"/>
        <v>15</v>
      </c>
      <c r="B22" s="53" t="s">
        <v>186</v>
      </c>
      <c r="C22" s="9"/>
      <c r="D22" s="57"/>
      <c r="E22" s="30" t="s">
        <v>64</v>
      </c>
      <c r="F22" s="72"/>
      <c r="G22" s="50"/>
      <c r="H22" s="54">
        <f t="shared" si="1"/>
        <v>6.26</v>
      </c>
      <c r="I22" s="55"/>
      <c r="J22" s="28">
        <f t="array" ref="J22">if(Q22 = 1, iferror(index('Kovats n-alkanes'!G$7:G$40,match(H29,'Kovats n-alkanes'!H$7:H$40,1))),iferror(index('Kovats n-alkanes'!I$7:I$40,match(H29,'Kovats n-alkanes'!J$7:J$40,1))))</f>
        <v>12</v>
      </c>
      <c r="K22" s="9">
        <f t="shared" si="2"/>
        <v>13</v>
      </c>
      <c r="L22" s="63">
        <f>if(Q22=1,iferror(100*(J22+(H29-vlookup(J22,'Kovats n-alkanes'!G$7:H$40,2,TRUE))/(vlookup(K22,'Kovats n-alkanes'!G$7:H$40,2,TRUE)-vlookup(J22,'Kovats n-alkanes'!G$7:H$40,2,TRUE))),H29),iferror(100*(J22+(H29-vlookup(J22,'Kovats n-alkanes'!I$7:J$40,2,TRUE))/(vlookup(K22,'Kovats n-alkanes'!I$7:J$40,2,TRUE)-vlookup(J22,'Kovats n-alkanes'!I$7:J$40,2,TRUE))),H29))</f>
        <v>1203.316562</v>
      </c>
      <c r="M22" s="9" t="str">
        <f t="array" ref="M22">iferror(index('Kovats n-alkanes'!B$7:B$31,match(I25,'Kovats n-alkanes'!C$7:C$31,1)),"")</f>
        <v/>
      </c>
      <c r="N22" s="9" t="str">
        <f t="shared" si="5"/>
        <v/>
      </c>
      <c r="O22" s="9" t="str">
        <f>iferror(100*(M22+(I25-vlookup(M22,'Kovats n-alkanes'!B$7:C$31,2,TRUE))/(vlookup(N22,'Kovats n-alkanes'!B$7:C$31,2,TRUE)-vlookup(M22,'Kovats n-alkanes'!B$7:C$31,2,TRUE))),I25)</f>
        <v/>
      </c>
      <c r="S22" s="69"/>
      <c r="T22" s="69"/>
      <c r="U22" s="69"/>
      <c r="V22" s="67" t="s">
        <v>116</v>
      </c>
      <c r="W22" s="70">
        <v>6.28</v>
      </c>
      <c r="X22" s="70">
        <v>0.801086</v>
      </c>
      <c r="Y22" s="67" t="s">
        <v>117</v>
      </c>
      <c r="Z22" s="70">
        <v>6.29</v>
      </c>
      <c r="AA22" s="70">
        <v>0.610352</v>
      </c>
      <c r="AB22" s="69"/>
      <c r="AC22" s="69"/>
      <c r="AD22" s="69"/>
      <c r="AE22" s="69"/>
      <c r="AF22" s="69"/>
      <c r="AG22" s="69"/>
      <c r="AH22" s="69"/>
      <c r="AI22" s="69"/>
      <c r="AJ22" s="69"/>
      <c r="AK22" s="67" t="s">
        <v>101</v>
      </c>
      <c r="AL22" s="70">
        <v>6.24</v>
      </c>
      <c r="AM22" s="70">
        <v>-1.18256</v>
      </c>
      <c r="AN22" s="67" t="s">
        <v>102</v>
      </c>
      <c r="AO22" s="70">
        <v>6.23</v>
      </c>
      <c r="AP22" s="70">
        <v>-0.6485</v>
      </c>
      <c r="AQ22" s="69"/>
      <c r="AR22" s="69"/>
      <c r="AS22" s="69"/>
    </row>
    <row r="23">
      <c r="A23" s="50">
        <f t="shared" si="4"/>
        <v>16</v>
      </c>
      <c r="B23" s="96" t="s">
        <v>187</v>
      </c>
      <c r="C23" s="9"/>
      <c r="D23" s="92"/>
      <c r="E23" s="18"/>
      <c r="F23" s="77"/>
      <c r="G23" s="50"/>
      <c r="H23" s="54">
        <f t="shared" si="1"/>
        <v>6.316666667</v>
      </c>
      <c r="I23" s="55"/>
      <c r="J23" s="28">
        <f t="array" ref="J23">if(Q23 = 1, iferror(index('Kovats n-alkanes'!G$7:G$40,match(H30,'Kovats n-alkanes'!H$7:H$40,1))),iferror(index('Kovats n-alkanes'!I$7:I$40,match(H30,'Kovats n-alkanes'!J$7:J$40,1))))</f>
        <v>12</v>
      </c>
      <c r="K23" s="9">
        <f t="shared" si="2"/>
        <v>13</v>
      </c>
      <c r="L23" s="63">
        <f>if(Q23=1,iferror(100*(J23+(H30-vlookup(J23,'Kovats n-alkanes'!G$7:H$40,2,TRUE))/(vlookup(K23,'Kovats n-alkanes'!G$7:H$40,2,TRUE)-vlookup(J23,'Kovats n-alkanes'!G$7:H$40,2,TRUE))),H30),iferror(100*(J23+(H30-vlookup(J23,'Kovats n-alkanes'!I$7:J$40,2,TRUE))/(vlookup(K23,'Kovats n-alkanes'!I$7:J$40,2,TRUE)-vlookup(J23,'Kovats n-alkanes'!I$7:J$40,2,TRUE))),H30))</f>
        <v>1210.111469</v>
      </c>
      <c r="M23" s="9" t="str">
        <f t="array" ref="M23">iferror(index('Kovats n-alkanes'!B$7:B$31,match(I26,'Kovats n-alkanes'!C$7:C$31,1)),"")</f>
        <v/>
      </c>
      <c r="N23" s="9" t="str">
        <f t="shared" si="5"/>
        <v/>
      </c>
      <c r="O23" s="9" t="str">
        <f>iferror(100*(M23+(I26-vlookup(M23,'Kovats n-alkanes'!B$7:C$31,2,TRUE))/(vlookup(N23,'Kovats n-alkanes'!B$7:C$31,2,TRUE)-vlookup(M23,'Kovats n-alkanes'!B$7:C$31,2,TRUE))),I26)</f>
        <v/>
      </c>
      <c r="S23" s="67" t="s">
        <v>115</v>
      </c>
      <c r="T23" s="70">
        <v>6.32</v>
      </c>
      <c r="U23" s="70">
        <v>0.362396</v>
      </c>
      <c r="V23" s="67" t="s">
        <v>116</v>
      </c>
      <c r="W23" s="70">
        <v>6.33</v>
      </c>
      <c r="X23" s="70">
        <v>1.39236</v>
      </c>
      <c r="Y23" s="69"/>
      <c r="Z23" s="69"/>
      <c r="AA23" s="69"/>
      <c r="AB23" s="67" t="s">
        <v>69</v>
      </c>
      <c r="AC23" s="70">
        <v>6.3</v>
      </c>
      <c r="AD23" s="70">
        <v>0.762939</v>
      </c>
      <c r="AE23" s="69"/>
      <c r="AF23" s="69"/>
      <c r="AG23" s="69"/>
      <c r="AH23" s="67" t="s">
        <v>100</v>
      </c>
      <c r="AI23" s="70">
        <v>6.31</v>
      </c>
      <c r="AJ23" s="70">
        <v>0.1297</v>
      </c>
      <c r="AK23" s="67" t="s">
        <v>101</v>
      </c>
      <c r="AL23" s="70">
        <v>6.32</v>
      </c>
      <c r="AM23" s="70">
        <v>1.18256</v>
      </c>
      <c r="AN23" s="67" t="s">
        <v>102</v>
      </c>
      <c r="AO23" s="70">
        <v>6.32</v>
      </c>
      <c r="AP23" s="70">
        <v>0.991821</v>
      </c>
      <c r="AQ23" s="69"/>
      <c r="AR23" s="69"/>
      <c r="AS23" s="69"/>
    </row>
    <row r="24">
      <c r="A24" s="50">
        <f t="shared" si="4"/>
        <v>17</v>
      </c>
      <c r="B24" s="53" t="s">
        <v>188</v>
      </c>
      <c r="C24" s="9"/>
      <c r="D24" s="57"/>
      <c r="E24" s="30" t="s">
        <v>64</v>
      </c>
      <c r="F24" s="77"/>
      <c r="G24" s="50"/>
      <c r="H24" s="54">
        <f t="shared" si="1"/>
        <v>6.483333333</v>
      </c>
      <c r="I24" s="55"/>
      <c r="J24" s="28">
        <f t="array" ref="J24">if(Q24 = 1, iferror(index('Kovats n-alkanes'!G$7:G$40,match(H31,'Kovats n-alkanes'!H$7:H$40,1))),iferror(index('Kovats n-alkanes'!I$7:I$40,match(H31,'Kovats n-alkanes'!J$7:J$40,1))))</f>
        <v>12</v>
      </c>
      <c r="K24" s="9">
        <f t="shared" si="2"/>
        <v>13</v>
      </c>
      <c r="L24" s="63">
        <f>if(Q24=1,iferror(100*(J24+(H31-vlookup(J24,'Kovats n-alkanes'!G$7:H$40,2,TRUE))/(vlookup(K24,'Kovats n-alkanes'!G$7:H$40,2,TRUE)-vlookup(J24,'Kovats n-alkanes'!G$7:H$40,2,TRUE))),H31),iferror(100*(J24+(H31-vlookup(J24,'Kovats n-alkanes'!I$7:J$40,2,TRUE))/(vlookup(K24,'Kovats n-alkanes'!I$7:J$40,2,TRUE)-vlookup(J24,'Kovats n-alkanes'!I$7:J$40,2,TRUE))),H31))</f>
        <v>1217.877077</v>
      </c>
      <c r="M24" s="9" t="str">
        <f t="array" ref="M24">iferror(index('Kovats n-alkanes'!B$7:B$31,match(I27,'Kovats n-alkanes'!C$7:C$31,1)),"")</f>
        <v/>
      </c>
      <c r="N24" s="9" t="str">
        <f t="shared" si="5"/>
        <v/>
      </c>
      <c r="O24" s="9" t="str">
        <f>iferror(100*(M24+(I27-vlookup(M24,'Kovats n-alkanes'!B$7:C$31,2,TRUE))/(vlookup(N24,'Kovats n-alkanes'!B$7:C$31,2,TRUE)-vlookup(M24,'Kovats n-alkanes'!B$7:C$31,2,TRUE))),I27)</f>
        <v/>
      </c>
      <c r="S24" s="67" t="s">
        <v>115</v>
      </c>
      <c r="T24" s="70">
        <v>6.49</v>
      </c>
      <c r="U24" s="70">
        <v>2.63214</v>
      </c>
      <c r="V24" s="67" t="s">
        <v>116</v>
      </c>
      <c r="W24" s="70">
        <v>6.49</v>
      </c>
      <c r="X24" s="70">
        <v>3.66211</v>
      </c>
      <c r="Y24" s="67" t="s">
        <v>117</v>
      </c>
      <c r="Z24" s="70">
        <v>6.51</v>
      </c>
      <c r="AA24" s="70">
        <v>4.73022</v>
      </c>
      <c r="AB24" s="67" t="s">
        <v>69</v>
      </c>
      <c r="AC24" s="70">
        <v>6.52</v>
      </c>
      <c r="AD24" s="70">
        <v>1.98364</v>
      </c>
      <c r="AE24" s="67" t="s">
        <v>118</v>
      </c>
      <c r="AF24" s="70">
        <v>6.5</v>
      </c>
      <c r="AG24" s="70">
        <v>0.419617</v>
      </c>
      <c r="AH24" s="67" t="s">
        <v>100</v>
      </c>
      <c r="AI24" s="70">
        <v>6.48</v>
      </c>
      <c r="AJ24" s="70">
        <v>0.610352</v>
      </c>
      <c r="AK24" s="67" t="s">
        <v>101</v>
      </c>
      <c r="AL24" s="70">
        <v>6.48</v>
      </c>
      <c r="AM24" s="70">
        <v>4.27246</v>
      </c>
      <c r="AN24" s="67" t="s">
        <v>102</v>
      </c>
      <c r="AO24" s="70">
        <v>6.44</v>
      </c>
      <c r="AP24" s="70">
        <v>-4.11987</v>
      </c>
      <c r="AQ24" s="67" t="s">
        <v>86</v>
      </c>
      <c r="AR24" s="70">
        <v>6.44</v>
      </c>
      <c r="AS24" s="70">
        <v>-1.56403</v>
      </c>
    </row>
    <row r="25">
      <c r="A25" s="50">
        <f t="shared" si="4"/>
        <v>18</v>
      </c>
      <c r="B25" s="53" t="s">
        <v>121</v>
      </c>
      <c r="E25" s="30" t="s">
        <v>123</v>
      </c>
      <c r="H25" s="54">
        <f>AVERAGE(W25,T25,Z25,AC25,AF25,AI25,AJ25,AM25,AR25)</f>
        <v>4.200113</v>
      </c>
      <c r="I25" s="55"/>
      <c r="J25" s="28">
        <f t="array" ref="J25">if(Q25 = 1, iferror(index('Kovats n-alkanes'!G$7:G$40,match(H32,'Kovats n-alkanes'!H$7:H$40,1))),iferror(index('Kovats n-alkanes'!I$7:I$40,match(H32,'Kovats n-alkanes'!J$7:J$40,1))))</f>
        <v>12</v>
      </c>
      <c r="K25" s="9">
        <f t="shared" si="2"/>
        <v>13</v>
      </c>
      <c r="L25" s="63">
        <f>if(Q25=1,iferror(100*(J25+(H32-vlookup(J25,'Kovats n-alkanes'!G$7:H$40,2,TRUE))/(vlookup(K25,'Kovats n-alkanes'!G$7:H$40,2,TRUE)-vlookup(J25,'Kovats n-alkanes'!G$7:H$40,2,TRUE))),H32),iferror(100*(J25+(H32-vlookup(J25,'Kovats n-alkanes'!I$7:J$40,2,TRUE))/(vlookup(K25,'Kovats n-alkanes'!I$7:J$40,2,TRUE)-vlookup(J25,'Kovats n-alkanes'!I$7:J$40,2,TRUE))),H32))</f>
        <v>1223.26986</v>
      </c>
      <c r="M25" s="9" t="str">
        <f t="array" ref="M25">iferror(index('Kovats n-alkanes'!B$7:B$31,match(I28,'Kovats n-alkanes'!C$7:C$31,1)),"")</f>
        <v/>
      </c>
      <c r="N25" s="9" t="str">
        <f t="shared" si="5"/>
        <v/>
      </c>
      <c r="O25" s="9" t="str">
        <f>iferror(100*(M25+(I28-vlookup(M25,'Kovats n-alkanes'!B$7:C$31,2,TRUE))/(vlookup(N25,'Kovats n-alkanes'!B$7:C$31,2,TRUE)-vlookup(M25,'Kovats n-alkanes'!B$7:C$31,2,TRUE))),I28)</f>
        <v/>
      </c>
      <c r="S25" s="67" t="s">
        <v>115</v>
      </c>
      <c r="T25" s="70">
        <v>6.71</v>
      </c>
      <c r="U25" s="70">
        <v>0.87738</v>
      </c>
      <c r="V25" s="67" t="s">
        <v>116</v>
      </c>
      <c r="W25" s="70">
        <v>6.71</v>
      </c>
      <c r="X25" s="70">
        <v>1.16348</v>
      </c>
      <c r="Y25" s="69"/>
      <c r="Z25" s="69"/>
      <c r="AA25" s="69"/>
      <c r="AB25" s="69"/>
      <c r="AC25" s="69"/>
      <c r="AD25" s="69"/>
      <c r="AE25" s="69"/>
      <c r="AF25" s="69"/>
      <c r="AG25" s="69"/>
      <c r="AH25" s="67" t="s">
        <v>100</v>
      </c>
      <c r="AI25" s="70">
        <v>6.707</v>
      </c>
      <c r="AJ25" s="70">
        <v>0.034332</v>
      </c>
      <c r="AK25" s="67" t="s">
        <v>101</v>
      </c>
      <c r="AL25" s="98">
        <v>6.72383</v>
      </c>
      <c r="AM25" s="70">
        <v>0.839233</v>
      </c>
      <c r="AN25" s="69"/>
      <c r="AP25" s="69"/>
      <c r="AQ25" s="69"/>
      <c r="AR25" s="69"/>
      <c r="AS25" s="69"/>
    </row>
    <row r="26">
      <c r="A26" s="50">
        <f t="shared" si="4"/>
        <v>19</v>
      </c>
      <c r="B26" s="53" t="s">
        <v>124</v>
      </c>
      <c r="C26" s="99"/>
      <c r="D26" s="100"/>
      <c r="E26" s="30" t="s">
        <v>64</v>
      </c>
      <c r="F26" s="101"/>
      <c r="G26" s="102"/>
      <c r="H26" s="54">
        <f t="shared" ref="H26:H50" si="6">AVERAGE(W26,T26,Z26,AC26,AF26,AI26,AL26,AO26,AR26)</f>
        <v>6.875</v>
      </c>
      <c r="I26" s="55"/>
      <c r="J26" s="28">
        <f t="array" ref="J26">if(Q26 = 1, iferror(index('Kovats n-alkanes'!G$7:G$40,match(H33,'Kovats n-alkanes'!H$7:H$40,1))),iferror(index('Kovats n-alkanes'!I$7:I$40,match(H33,'Kovats n-alkanes'!J$7:J$40,1))))</f>
        <v>12</v>
      </c>
      <c r="K26" s="9">
        <f t="shared" si="2"/>
        <v>13</v>
      </c>
      <c r="L26" s="63">
        <f>if(Q26=1,iferror(100*(J26+(H33-vlookup(J26,'Kovats n-alkanes'!G$7:H$40,2,TRUE))/(vlookup(K26,'Kovats n-alkanes'!G$7:H$40,2,TRUE)-vlookup(J26,'Kovats n-alkanes'!G$7:H$40,2,TRUE))),H33),iferror(100*(J26+(H33-vlookup(J26,'Kovats n-alkanes'!I$7:J$40,2,TRUE))/(vlookup(K26,'Kovats n-alkanes'!I$7:J$40,2,TRUE)-vlookup(J26,'Kovats n-alkanes'!I$7:J$40,2,TRUE))),H33))</f>
        <v>1233.516149</v>
      </c>
      <c r="M26" s="9" t="str">
        <f t="array" ref="M26">iferror(index('Kovats n-alkanes'!B$7:B$31,match(I29,'Kovats n-alkanes'!C$7:C$31,1)),"")</f>
        <v/>
      </c>
      <c r="N26" s="9" t="str">
        <f t="shared" si="5"/>
        <v/>
      </c>
      <c r="O26" s="9" t="str">
        <f>iferror(100*(M26+(I29-vlookup(M26,'Kovats n-alkanes'!B$7:C$31,2,TRUE))/(vlookup(N26,'Kovats n-alkanes'!B$7:C$31,2,TRUE)-vlookup(M26,'Kovats n-alkanes'!B$7:C$31,2,TRUE))),I29)</f>
        <v/>
      </c>
      <c r="S26" s="67" t="s">
        <v>115</v>
      </c>
      <c r="T26" s="70">
        <v>6.89</v>
      </c>
      <c r="U26" s="70">
        <v>1.85013</v>
      </c>
      <c r="V26" s="67" t="s">
        <v>116</v>
      </c>
      <c r="W26" s="70">
        <v>6.88</v>
      </c>
      <c r="X26" s="70">
        <v>1.85013</v>
      </c>
      <c r="Y26" s="67" t="s">
        <v>117</v>
      </c>
      <c r="Z26" s="70">
        <v>6.89</v>
      </c>
      <c r="AA26" s="70">
        <v>0.915527</v>
      </c>
      <c r="AB26" s="67" t="s">
        <v>69</v>
      </c>
      <c r="AC26" s="70">
        <v>6.9</v>
      </c>
      <c r="AD26" s="70">
        <v>0.610352</v>
      </c>
      <c r="AE26" s="69"/>
      <c r="AF26" s="69"/>
      <c r="AG26" s="69"/>
      <c r="AH26" s="67" t="s">
        <v>100</v>
      </c>
      <c r="AI26" s="70">
        <v>6.86</v>
      </c>
      <c r="AJ26" s="70">
        <v>0.228882</v>
      </c>
      <c r="AK26" s="67" t="s">
        <v>101</v>
      </c>
      <c r="AL26" s="70">
        <v>6.88</v>
      </c>
      <c r="AM26" s="70">
        <v>2.17438</v>
      </c>
      <c r="AN26" s="67" t="s">
        <v>102</v>
      </c>
      <c r="AO26" s="70">
        <v>6.82</v>
      </c>
      <c r="AP26" s="70">
        <v>-0.95367</v>
      </c>
      <c r="AQ26" s="67" t="s">
        <v>86</v>
      </c>
      <c r="AR26" s="70">
        <v>6.88</v>
      </c>
      <c r="AS26" s="70">
        <v>0.610352</v>
      </c>
    </row>
    <row r="27">
      <c r="A27" s="50">
        <f t="shared" si="4"/>
        <v>20</v>
      </c>
      <c r="B27" s="4" t="s">
        <v>189</v>
      </c>
      <c r="H27" s="54">
        <f t="shared" si="6"/>
        <v>6.94</v>
      </c>
      <c r="I27" s="55"/>
      <c r="J27" s="28">
        <f t="array" ref="J27">if(Q27 = 1, iferror(index('Kovats n-alkanes'!G$7:G$40,match(H34,'Kovats n-alkanes'!H$7:H$40,1))),iferror(index('Kovats n-alkanes'!I$7:I$40,match(H34,'Kovats n-alkanes'!J$7:J$40,1))))</f>
        <v>12</v>
      </c>
      <c r="K27" s="9">
        <f t="shared" si="2"/>
        <v>13</v>
      </c>
      <c r="L27" s="63">
        <f>if(Q27=1,iferror(100*(J27+(H34-vlookup(J27,'Kovats n-alkanes'!G$7:H$40,2,TRUE))/(vlookup(K27,'Kovats n-alkanes'!G$7:H$40,2,TRUE)-vlookup(J27,'Kovats n-alkanes'!G$7:H$40,2,TRUE))),H34),iferror(100*(J27+(H34-vlookup(J27,'Kovats n-alkanes'!I$7:J$40,2,TRUE))/(vlookup(K27,'Kovats n-alkanes'!I$7:J$40,2,TRUE)-vlookup(J27,'Kovats n-alkanes'!I$7:J$40,2,TRUE))),H34))</f>
        <v>1244.301715</v>
      </c>
      <c r="M27" s="9" t="str">
        <f t="array" ref="M27">iferror(index('Kovats n-alkanes'!B$7:B$31,match(I30,'Kovats n-alkanes'!C$7:C$31,1)),"")</f>
        <v/>
      </c>
      <c r="N27" s="9" t="str">
        <f t="shared" si="5"/>
        <v/>
      </c>
      <c r="O27" s="9" t="str">
        <f>iferror(100*(M27+(I30-vlookup(M27,'Kovats n-alkanes'!B$7:C$31,2,TRUE))/(vlookup(N27,'Kovats n-alkanes'!B$7:C$31,2,TRUE)-vlookup(M27,'Kovats n-alkanes'!B$7:C$31,2,TRUE))),I30)</f>
        <v/>
      </c>
      <c r="S27" s="69"/>
      <c r="T27" s="69"/>
      <c r="U27" s="69"/>
      <c r="V27" s="67" t="s">
        <v>116</v>
      </c>
      <c r="W27" s="70">
        <v>6.94</v>
      </c>
      <c r="X27" s="70">
        <v>0.534058</v>
      </c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</row>
    <row r="28">
      <c r="A28" s="50">
        <f t="shared" si="4"/>
        <v>21</v>
      </c>
      <c r="B28" s="4" t="s">
        <v>190</v>
      </c>
      <c r="C28" s="9"/>
      <c r="D28" s="103"/>
      <c r="E28" s="17"/>
      <c r="F28" s="104"/>
      <c r="G28" s="105"/>
      <c r="H28" s="54">
        <f t="shared" si="6"/>
        <v>7.055</v>
      </c>
      <c r="I28" s="55"/>
      <c r="J28" s="28">
        <f t="array" ref="J28">if(Q28 = 1, iferror(index('Kovats n-alkanes'!G$7:G$40,match(H35,'Kovats n-alkanes'!H$7:H$40,1))),iferror(index('Kovats n-alkanes'!I$7:I$40,match(H35,'Kovats n-alkanes'!J$7:J$40,1))))</f>
        <v>12</v>
      </c>
      <c r="K28" s="9">
        <f t="shared" si="2"/>
        <v>13</v>
      </c>
      <c r="L28" s="63">
        <f>if(Q28=1,iferror(100*(J28+(H35-vlookup(J28,'Kovats n-alkanes'!G$7:H$40,2,TRUE))/(vlookup(K28,'Kovats n-alkanes'!G$7:H$40,2,TRUE)-vlookup(J28,'Kovats n-alkanes'!G$7:H$40,2,TRUE))),H35),iferror(100*(J28+(H35-vlookup(J28,'Kovats n-alkanes'!I$7:J$40,2,TRUE))/(vlookup(K28,'Kovats n-alkanes'!I$7:J$40,2,TRUE)-vlookup(J28,'Kovats n-alkanes'!I$7:J$40,2,TRUE))),H35))</f>
        <v>1251.851612</v>
      </c>
      <c r="M28" s="9" t="str">
        <f t="array" ref="M28">iferror(index('Kovats n-alkanes'!B$7:B$31,match(I31,'Kovats n-alkanes'!C$7:C$31,1)),"")</f>
        <v/>
      </c>
      <c r="N28" s="9" t="str">
        <f t="shared" si="5"/>
        <v/>
      </c>
      <c r="O28" s="9" t="str">
        <f>iferror(100*(M28+(I31-vlookup(M28,'Kovats n-alkanes'!B$7:C$31,2,TRUE))/(vlookup(N28,'Kovats n-alkanes'!B$7:C$31,2,TRUE)-vlookup(M28,'Kovats n-alkanes'!B$7:C$31,2,TRUE))),I31)</f>
        <v/>
      </c>
      <c r="S28" s="69"/>
      <c r="T28" s="69"/>
      <c r="U28" s="69"/>
      <c r="V28" s="67" t="s">
        <v>116</v>
      </c>
      <c r="W28" s="70">
        <v>7.05</v>
      </c>
      <c r="X28" s="70">
        <v>1.18256</v>
      </c>
      <c r="Y28" s="69"/>
      <c r="Z28" s="69"/>
      <c r="AA28" s="69"/>
      <c r="AB28" s="69"/>
      <c r="AC28" s="69"/>
      <c r="AD28" s="69"/>
      <c r="AE28" s="69"/>
      <c r="AF28" s="69"/>
      <c r="AG28" s="69"/>
      <c r="AH28" s="67" t="s">
        <v>100</v>
      </c>
      <c r="AI28" s="70">
        <v>7.06</v>
      </c>
      <c r="AJ28" s="70">
        <v>0.022888</v>
      </c>
      <c r="AK28" s="69"/>
      <c r="AL28" s="69"/>
      <c r="AM28" s="69"/>
      <c r="AN28" s="69"/>
      <c r="AO28" s="69"/>
      <c r="AP28" s="69"/>
      <c r="AQ28" s="69"/>
      <c r="AR28" s="69"/>
      <c r="AS28" s="69"/>
    </row>
    <row r="29">
      <c r="A29" s="50">
        <f t="shared" si="4"/>
        <v>22</v>
      </c>
      <c r="B29" s="53" t="s">
        <v>127</v>
      </c>
      <c r="D29" s="106"/>
      <c r="E29" s="30" t="s">
        <v>64</v>
      </c>
      <c r="F29" s="101"/>
      <c r="G29" s="102"/>
      <c r="H29" s="54">
        <f t="shared" si="6"/>
        <v>7.25</v>
      </c>
      <c r="I29" s="55"/>
      <c r="J29" s="28">
        <f t="array" ref="J29">if(Q29 = 1, iferror(index('Kovats n-alkanes'!G$7:G$40,match(H36,'Kovats n-alkanes'!H$7:H$40,1))),iferror(index('Kovats n-alkanes'!I$7:I$40,match(H36,'Kovats n-alkanes'!J$7:J$40,1))))</f>
        <v>12</v>
      </c>
      <c r="K29" s="9">
        <f t="shared" si="2"/>
        <v>13</v>
      </c>
      <c r="L29" s="63">
        <f>if(Q29=1,iferror(100*(J29+(H36-vlookup(J29,'Kovats n-alkanes'!G$7:H$40,2,TRUE))/(vlookup(K29,'Kovats n-alkanes'!G$7:H$40,2,TRUE)-vlookup(J29,'Kovats n-alkanes'!G$7:H$40,2,TRUE))),H36),iferror(100*(J29+(H36-vlookup(J29,'Kovats n-alkanes'!I$7:J$40,2,TRUE))/(vlookup(K29,'Kovats n-alkanes'!I$7:J$40,2,TRUE)-vlookup(J29,'Kovats n-alkanes'!I$7:J$40,2,TRUE))),H36))</f>
        <v>1269.108519</v>
      </c>
      <c r="M29" s="9" t="str">
        <f t="array" ref="M29">iferror(index('Kovats n-alkanes'!B$7:B$31,match(I32,'Kovats n-alkanes'!C$7:C$31,1)),"")</f>
        <v/>
      </c>
      <c r="N29" s="9" t="str">
        <f t="shared" si="5"/>
        <v/>
      </c>
      <c r="O29" s="9" t="str">
        <f>iferror(100*(M29+(I32-vlookup(M29,'Kovats n-alkanes'!B$7:C$31,2,TRUE))/(vlookup(N29,'Kovats n-alkanes'!B$7:C$31,2,TRUE)-vlookup(M29,'Kovats n-alkanes'!B$7:C$31,2,TRUE))),I32)</f>
        <v/>
      </c>
      <c r="S29" s="67" t="s">
        <v>115</v>
      </c>
      <c r="T29" s="70">
        <v>7.25</v>
      </c>
      <c r="U29" s="70">
        <v>0.686646</v>
      </c>
      <c r="V29" s="67" t="s">
        <v>116</v>
      </c>
      <c r="W29" s="70">
        <v>7.26</v>
      </c>
      <c r="X29" s="70">
        <v>1.44958</v>
      </c>
      <c r="Y29" s="67" t="s">
        <v>117</v>
      </c>
      <c r="Z29" s="70">
        <v>7.26</v>
      </c>
      <c r="AA29" s="70">
        <v>1.37329</v>
      </c>
      <c r="AB29" s="67" t="s">
        <v>69</v>
      </c>
      <c r="AC29" s="70">
        <v>7.29</v>
      </c>
      <c r="AD29" s="70">
        <v>0.457764</v>
      </c>
      <c r="AE29" s="69"/>
      <c r="AF29" s="69"/>
      <c r="AG29" s="69"/>
      <c r="AH29" s="67" t="s">
        <v>100</v>
      </c>
      <c r="AI29" s="70">
        <v>7.25</v>
      </c>
      <c r="AJ29" s="70">
        <v>0.099182</v>
      </c>
      <c r="AK29" s="69"/>
      <c r="AL29" s="69"/>
      <c r="AM29" s="69"/>
      <c r="AN29" s="67" t="s">
        <v>102</v>
      </c>
      <c r="AO29" s="70">
        <v>7.19</v>
      </c>
      <c r="AP29" s="70">
        <v>-0.41962</v>
      </c>
      <c r="AQ29" s="69"/>
      <c r="AR29" s="69"/>
      <c r="AS29" s="69"/>
    </row>
    <row r="30">
      <c r="A30" s="50">
        <f t="shared" si="4"/>
        <v>23</v>
      </c>
      <c r="B30" s="96" t="s">
        <v>193</v>
      </c>
      <c r="D30" s="108"/>
      <c r="E30" s="109"/>
      <c r="F30" s="7"/>
      <c r="G30" s="4"/>
      <c r="H30" s="54">
        <f t="shared" si="6"/>
        <v>7.376</v>
      </c>
      <c r="I30" s="55"/>
      <c r="J30" s="28">
        <f t="array" ref="J30">if(Q30 = 1, iferror(index('Kovats n-alkanes'!G$7:G$40,match(H37,'Kovats n-alkanes'!H$7:H$40,1))),iferror(index('Kovats n-alkanes'!I$7:I$40,match(H37,'Kovats n-alkanes'!J$7:J$40,1))))</f>
        <v>12</v>
      </c>
      <c r="K30" s="9">
        <f t="shared" si="2"/>
        <v>13</v>
      </c>
      <c r="L30" s="63">
        <f>if(Q30=1,iferror(100*(J30+(H37-vlookup(J30,'Kovats n-alkanes'!G$7:H$40,2,TRUE))/(vlookup(K30,'Kovats n-alkanes'!G$7:H$40,2,TRUE)-vlookup(J30,'Kovats n-alkanes'!G$7:H$40,2,TRUE))),H37),iferror(100*(J30+(H37-vlookup(J30,'Kovats n-alkanes'!I$7:J$40,2,TRUE))/(vlookup(K30,'Kovats n-alkanes'!I$7:J$40,2,TRUE)-vlookup(J30,'Kovats n-alkanes'!I$7:J$40,2,TRUE))),H37))</f>
        <v>1288.522539</v>
      </c>
      <c r="S30" s="67" t="s">
        <v>115</v>
      </c>
      <c r="T30" s="70">
        <v>7.37</v>
      </c>
      <c r="U30" s="70">
        <v>0.82016</v>
      </c>
      <c r="V30" s="67" t="s">
        <v>116</v>
      </c>
      <c r="W30" s="70">
        <v>7.4</v>
      </c>
      <c r="X30" s="70">
        <v>1.06812</v>
      </c>
      <c r="Y30" s="67" t="s">
        <v>117</v>
      </c>
      <c r="Z30" s="70">
        <v>7.37</v>
      </c>
      <c r="AA30" s="70">
        <v>1.2207</v>
      </c>
      <c r="AB30" s="67" t="s">
        <v>69</v>
      </c>
      <c r="AC30" s="70">
        <v>7.38</v>
      </c>
      <c r="AD30" s="70">
        <v>0.457764</v>
      </c>
      <c r="AE30" s="69"/>
      <c r="AF30" s="69"/>
      <c r="AG30" s="69"/>
      <c r="AH30" s="67" t="s">
        <v>100</v>
      </c>
      <c r="AI30" s="70">
        <v>7.36</v>
      </c>
      <c r="AJ30" s="70">
        <v>0.080109</v>
      </c>
      <c r="AK30" s="69"/>
      <c r="AL30" s="69"/>
      <c r="AM30" s="69"/>
      <c r="AN30" s="69"/>
      <c r="AO30" s="69"/>
      <c r="AP30" s="69"/>
      <c r="AQ30" s="69"/>
      <c r="AR30" s="69"/>
      <c r="AS30" s="69"/>
    </row>
    <row r="31">
      <c r="A31" s="50">
        <f t="shared" si="4"/>
        <v>24</v>
      </c>
      <c r="B31" s="4" t="s">
        <v>191</v>
      </c>
      <c r="H31" s="54">
        <f t="shared" si="6"/>
        <v>7.52</v>
      </c>
      <c r="I31" s="107"/>
      <c r="J31" s="28">
        <f t="array" ref="J31">if(Q31 = 1, iferror(index('Kovats n-alkanes'!G$7:G$40,match(H38,'Kovats n-alkanes'!H$7:H$40,1))),iferror(index('Kovats n-alkanes'!I$7:I$40,match(H38,'Kovats n-alkanes'!J$7:J$40,1))))</f>
        <v>13</v>
      </c>
      <c r="K31" s="9">
        <f t="shared" si="2"/>
        <v>14</v>
      </c>
      <c r="L31" s="63">
        <f>if(Q31=1,iferror(100*(J31+(H38-vlookup(J31,'Kovats n-alkanes'!G$7:H$40,2,TRUE))/(vlookup(K31,'Kovats n-alkanes'!G$7:H$40,2,TRUE)-vlookup(J31,'Kovats n-alkanes'!G$7:H$40,2,TRUE))),H38),iferror(100*(J31+(H38-vlookup(J31,'Kovats n-alkanes'!I$7:J$40,2,TRUE))/(vlookup(K31,'Kovats n-alkanes'!I$7:J$40,2,TRUE)-vlookup(J31,'Kovats n-alkanes'!I$7:J$40,2,TRUE))),H38))</f>
        <v>1323.194169</v>
      </c>
      <c r="S31" s="69"/>
      <c r="T31" s="69"/>
      <c r="U31" s="69"/>
      <c r="V31" s="69"/>
      <c r="W31" s="69"/>
      <c r="X31" s="69"/>
      <c r="Y31" s="67" t="s">
        <v>117</v>
      </c>
      <c r="Z31" s="70">
        <v>7.52</v>
      </c>
      <c r="AA31" s="70">
        <v>0.915527</v>
      </c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</row>
    <row r="32">
      <c r="A32" s="50">
        <f t="shared" si="4"/>
        <v>25</v>
      </c>
      <c r="B32" s="53" t="s">
        <v>140</v>
      </c>
      <c r="D32" s="68"/>
      <c r="E32" s="30" t="s">
        <v>142</v>
      </c>
      <c r="F32" s="110"/>
      <c r="G32" s="20"/>
      <c r="H32" s="54">
        <f t="shared" si="6"/>
        <v>7.62</v>
      </c>
      <c r="I32" s="55"/>
      <c r="J32" s="28">
        <f t="array" ref="J32">if(Q32 = 1, iferror(index('Kovats n-alkanes'!G$7:G$40,match(H39,'Kovats n-alkanes'!H$7:H$40,1))),iferror(index('Kovats n-alkanes'!I$7:I$40,match(H39,'Kovats n-alkanes'!J$7:J$40,1))))</f>
        <v>13</v>
      </c>
      <c r="K32" s="9">
        <f t="shared" si="2"/>
        <v>14</v>
      </c>
      <c r="L32" s="63">
        <f>if(Q32=1,iferror(100*(J32+(H39-vlookup(J32,'Kovats n-alkanes'!G$7:H$40,2,TRUE))/(vlookup(K32,'Kovats n-alkanes'!G$7:H$40,2,TRUE)-vlookup(J32,'Kovats n-alkanes'!G$7:H$40,2,TRUE))),H39),iferror(100*(J32+(H39-vlookup(J32,'Kovats n-alkanes'!I$7:J$40,2,TRUE))/(vlookup(K32,'Kovats n-alkanes'!I$7:J$40,2,TRUE)-vlookup(J32,'Kovats n-alkanes'!I$7:J$40,2,TRUE))),H39))</f>
        <v>1336.625846</v>
      </c>
      <c r="S32" s="67" t="s">
        <v>115</v>
      </c>
      <c r="T32" s="70">
        <v>7.63</v>
      </c>
      <c r="U32" s="70">
        <v>2.09808</v>
      </c>
      <c r="V32" s="67" t="s">
        <v>116</v>
      </c>
      <c r="W32" s="70">
        <v>7.63</v>
      </c>
      <c r="X32" s="70">
        <v>3.29971</v>
      </c>
      <c r="Y32" s="67" t="s">
        <v>117</v>
      </c>
      <c r="Z32" s="70">
        <v>7.63</v>
      </c>
      <c r="AA32" s="70">
        <v>2.28882</v>
      </c>
      <c r="AB32" s="67" t="s">
        <v>69</v>
      </c>
      <c r="AC32" s="70">
        <v>7.65</v>
      </c>
      <c r="AD32" s="70">
        <v>1.52588</v>
      </c>
      <c r="AE32" s="67" t="s">
        <v>118</v>
      </c>
      <c r="AF32" s="70">
        <v>7.68</v>
      </c>
      <c r="AG32" s="70">
        <v>0.175476</v>
      </c>
      <c r="AH32" s="67" t="s">
        <v>100</v>
      </c>
      <c r="AI32" s="70">
        <v>7.62</v>
      </c>
      <c r="AJ32" s="70">
        <v>0.331879</v>
      </c>
      <c r="AK32" s="67" t="s">
        <v>101</v>
      </c>
      <c r="AL32" s="70">
        <v>7.65</v>
      </c>
      <c r="AM32" s="70">
        <v>3.8147</v>
      </c>
      <c r="AN32" s="67" t="s">
        <v>102</v>
      </c>
      <c r="AO32" s="70">
        <v>7.52</v>
      </c>
      <c r="AP32" s="70">
        <v>-2.21252</v>
      </c>
      <c r="AQ32" s="67" t="s">
        <v>86</v>
      </c>
      <c r="AR32" s="70">
        <v>7.57</v>
      </c>
      <c r="AS32" s="70">
        <v>-0.87738</v>
      </c>
    </row>
    <row r="33">
      <c r="A33" s="50">
        <f t="shared" si="4"/>
        <v>26</v>
      </c>
      <c r="B33" s="4" t="s">
        <v>192</v>
      </c>
      <c r="H33" s="54">
        <f t="shared" si="6"/>
        <v>7.81</v>
      </c>
      <c r="I33" s="17"/>
      <c r="J33" s="28">
        <f t="array" ref="J33">if(Q33 = 1, iferror(index('Kovats n-alkanes'!G$7:G$40,match(H40,'Kovats n-alkanes'!H$7:H$40,1))),iferror(index('Kovats n-alkanes'!I$7:I$40,match(H40,'Kovats n-alkanes'!J$7:J$40,1))))</f>
        <v>13</v>
      </c>
      <c r="K33" s="9">
        <f t="shared" si="2"/>
        <v>14</v>
      </c>
      <c r="L33" s="63">
        <f>if(Q33=1,iferror(100*(J33+(H40-vlookup(J33,'Kovats n-alkanes'!G$7:H$40,2,TRUE))/(vlookup(K33,'Kovats n-alkanes'!G$7:H$40,2,TRUE)-vlookup(J33,'Kovats n-alkanes'!G$7:H$40,2,TRUE))),H40),iferror(100*(J33+(H40-vlookup(J33,'Kovats n-alkanes'!I$7:J$40,2,TRUE))/(vlookup(K33,'Kovats n-alkanes'!I$7:J$40,2,TRUE)-vlookup(J33,'Kovats n-alkanes'!I$7:J$40,2,TRUE))),H40))</f>
        <v>1361.153255</v>
      </c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7" t="s">
        <v>86</v>
      </c>
      <c r="AR33" s="70">
        <v>7.81</v>
      </c>
      <c r="AS33" s="70">
        <v>0.724792</v>
      </c>
    </row>
    <row r="34">
      <c r="A34" s="50">
        <f t="shared" si="4"/>
        <v>27</v>
      </c>
      <c r="B34" s="4" t="s">
        <v>196</v>
      </c>
      <c r="H34" s="54">
        <f t="shared" si="6"/>
        <v>8.01</v>
      </c>
      <c r="I34" s="17"/>
      <c r="J34" s="28">
        <f t="array" ref="J34">if(Q34 = 1, iferror(index('Kovats n-alkanes'!G$7:G$40,match(H41,'Kovats n-alkanes'!H$7:H$40,1))),iferror(index('Kovats n-alkanes'!I$7:I$40,match(H41,'Kovats n-alkanes'!J$7:J$40,1))))</f>
        <v>13</v>
      </c>
      <c r="K34" s="9">
        <f t="shared" si="2"/>
        <v>14</v>
      </c>
      <c r="L34" s="63">
        <f>if(Q34=1,iferror(100*(J34+(H41-vlookup(J34,'Kovats n-alkanes'!G$7:H$40,2,TRUE))/(vlookup(K34,'Kovats n-alkanes'!G$7:H$40,2,TRUE)-vlookup(J34,'Kovats n-alkanes'!G$7:H$40,2,TRUE))),H41),iferror(100*(J34+(H41-vlookup(J34,'Kovats n-alkanes'!I$7:J$40,2,TRUE))/(vlookup(K34,'Kovats n-alkanes'!I$7:J$40,2,TRUE)-vlookup(J34,'Kovats n-alkanes'!I$7:J$40,2,TRUE))),H41))</f>
        <v>1368.161087</v>
      </c>
      <c r="S34" s="67" t="s">
        <v>115</v>
      </c>
      <c r="T34" s="70">
        <v>8.01</v>
      </c>
      <c r="U34" s="70">
        <v>0.915527</v>
      </c>
      <c r="V34" s="67" t="s">
        <v>116</v>
      </c>
      <c r="W34" s="70">
        <v>8.01</v>
      </c>
      <c r="X34" s="70">
        <v>1.01089</v>
      </c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</row>
    <row r="35">
      <c r="A35" s="50">
        <f t="shared" si="4"/>
        <v>28</v>
      </c>
      <c r="B35" s="4" t="s">
        <v>194</v>
      </c>
      <c r="H35" s="54">
        <f t="shared" si="6"/>
        <v>8.15</v>
      </c>
      <c r="I35" s="17"/>
      <c r="J35" s="28">
        <f t="array" ref="J35">if(Q35 = 1, iferror(index('Kovats n-alkanes'!G$7:G$40,match(H42,'Kovats n-alkanes'!H$7:H$40,1))),iferror(index('Kovats n-alkanes'!I$7:I$40,match(H42,'Kovats n-alkanes'!J$7:J$40,1))))</f>
        <v>13</v>
      </c>
      <c r="K35" s="9">
        <f t="shared" si="2"/>
        <v>14</v>
      </c>
      <c r="L35" s="63">
        <f>if(Q35=1,iferror(100*(J35+(H42-vlookup(J35,'Kovats n-alkanes'!G$7:H$40,2,TRUE))/(vlookup(K35,'Kovats n-alkanes'!G$7:H$40,2,TRUE)-vlookup(J35,'Kovats n-alkanes'!G$7:H$40,2,TRUE))),H42),iferror(100*(J35+(H42-vlookup(J35,'Kovats n-alkanes'!I$7:J$40,2,TRUE))/(vlookup(K35,'Kovats n-alkanes'!I$7:J$40,2,TRUE)-vlookup(J35,'Kovats n-alkanes'!I$7:J$40,2,TRUE))),H42))</f>
        <v>1379.548812</v>
      </c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7" t="s">
        <v>102</v>
      </c>
      <c r="AO35" s="70">
        <v>8.15</v>
      </c>
      <c r="AP35" s="70">
        <v>-0.45776</v>
      </c>
      <c r="AQ35" s="69"/>
      <c r="AR35" s="69"/>
      <c r="AS35" s="69"/>
    </row>
    <row r="36">
      <c r="A36" s="50">
        <f t="shared" si="4"/>
        <v>29</v>
      </c>
      <c r="B36" s="53" t="s">
        <v>144</v>
      </c>
      <c r="D36" s="111"/>
      <c r="E36" s="30" t="s">
        <v>64</v>
      </c>
      <c r="F36" s="112"/>
      <c r="G36" s="113"/>
      <c r="H36" s="54">
        <f t="shared" si="6"/>
        <v>8.47</v>
      </c>
      <c r="I36" s="17"/>
      <c r="J36" s="28">
        <f t="array" ref="J36">if(Q36 = 1, iferror(index('Kovats n-alkanes'!G$7:G$40,match(H43,'Kovats n-alkanes'!H$7:H$40,1))),iferror(index('Kovats n-alkanes'!I$7:I$40,match(H43,'Kovats n-alkanes'!J$7:J$40,1))))</f>
        <v>13</v>
      </c>
      <c r="K36" s="9">
        <f t="shared" si="2"/>
        <v>14</v>
      </c>
      <c r="L36" s="63">
        <f>if(Q36=1,iferror(100*(J36+(H43-vlookup(J36,'Kovats n-alkanes'!G$7:H$40,2,TRUE))/(vlookup(K36,'Kovats n-alkanes'!G$7:H$40,2,TRUE)-vlookup(J36,'Kovats n-alkanes'!G$7:H$40,2,TRUE))),H43),iferror(100*(J36+(H43-vlookup(J36,'Kovats n-alkanes'!I$7:J$40,2,TRUE))/(vlookup(K36,'Kovats n-alkanes'!I$7:J$40,2,TRUE)-vlookup(J36,'Kovats n-alkanes'!I$7:J$40,2,TRUE))),H43))</f>
        <v>1393.710471</v>
      </c>
      <c r="S36" s="67" t="s">
        <v>115</v>
      </c>
      <c r="T36" s="70">
        <v>8.49</v>
      </c>
      <c r="U36" s="70">
        <v>3.37601</v>
      </c>
      <c r="V36" s="67" t="s">
        <v>116</v>
      </c>
      <c r="W36" s="70">
        <v>8.48</v>
      </c>
      <c r="X36" s="70">
        <v>4.673</v>
      </c>
      <c r="Y36" s="67" t="s">
        <v>117</v>
      </c>
      <c r="Z36" s="70">
        <v>8.47</v>
      </c>
      <c r="AA36" s="70">
        <v>3.35693</v>
      </c>
      <c r="AB36" s="67" t="s">
        <v>69</v>
      </c>
      <c r="AC36" s="70">
        <v>8.48</v>
      </c>
      <c r="AD36" s="70">
        <v>1.83105</v>
      </c>
      <c r="AE36" s="69"/>
      <c r="AF36" s="69"/>
      <c r="AG36" s="69"/>
      <c r="AH36" s="67" t="s">
        <v>100</v>
      </c>
      <c r="AI36" s="70">
        <v>8.47</v>
      </c>
      <c r="AJ36" s="70">
        <v>0.366211</v>
      </c>
      <c r="AK36" s="69"/>
      <c r="AL36" s="69"/>
      <c r="AM36" s="69"/>
      <c r="AN36" s="67" t="s">
        <v>102</v>
      </c>
      <c r="AO36" s="70">
        <v>8.43</v>
      </c>
      <c r="AP36" s="70">
        <v>-0.68665</v>
      </c>
      <c r="AQ36" s="69"/>
      <c r="AR36" s="69"/>
      <c r="AS36" s="69"/>
    </row>
    <row r="37">
      <c r="A37" s="50">
        <f t="shared" si="4"/>
        <v>30</v>
      </c>
      <c r="B37" s="4" t="s">
        <v>195</v>
      </c>
      <c r="H37" s="54">
        <f t="shared" si="6"/>
        <v>8.83</v>
      </c>
      <c r="I37" s="17"/>
      <c r="J37" s="28">
        <f t="array" ref="J37">if(Q37 = 1, iferror(index('Kovats n-alkanes'!G$7:G$40,match(H44,'Kovats n-alkanes'!H$7:H$40,1))),iferror(index('Kovats n-alkanes'!I$7:I$40,match(H44,'Kovats n-alkanes'!J$7:J$40,1))))</f>
        <v>14</v>
      </c>
      <c r="K37" s="9">
        <f t="shared" si="2"/>
        <v>15</v>
      </c>
      <c r="L37" s="63">
        <f>if(Q37=1,iferror(100*(J37+(H44-vlookup(J37,'Kovats n-alkanes'!G$7:H$40,2,TRUE))/(vlookup(K37,'Kovats n-alkanes'!G$7:H$40,2,TRUE)-vlookup(J37,'Kovats n-alkanes'!G$7:H$40,2,TRUE))),H44),iferror(100*(J37+(H44-vlookup(J37,'Kovats n-alkanes'!I$7:J$40,2,TRUE))/(vlookup(K37,'Kovats n-alkanes'!I$7:J$40,2,TRUE)-vlookup(J37,'Kovats n-alkanes'!I$7:J$40,2,TRUE))),H44))</f>
        <v>1405.305637</v>
      </c>
      <c r="S37" s="69"/>
      <c r="T37" s="69"/>
      <c r="U37" s="69"/>
      <c r="V37" s="69"/>
      <c r="W37" s="69"/>
      <c r="X37" s="69"/>
      <c r="Y37" s="69"/>
      <c r="Z37" s="69"/>
      <c r="AA37" s="69"/>
      <c r="AB37" s="67" t="s">
        <v>69</v>
      </c>
      <c r="AC37" s="70">
        <v>8.83</v>
      </c>
      <c r="AD37" s="70">
        <v>0.610352</v>
      </c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>
      <c r="A38" s="50">
        <f t="shared" si="4"/>
        <v>31</v>
      </c>
      <c r="B38" s="4" t="s">
        <v>197</v>
      </c>
      <c r="H38" s="54">
        <f t="shared" si="6"/>
        <v>9.44</v>
      </c>
      <c r="I38" s="17"/>
      <c r="J38" s="28">
        <f t="array" ref="J38">if(Q38 = 1, iferror(index('Kovats n-alkanes'!G$7:G$40,match(H45,'Kovats n-alkanes'!H$7:H$40,1))),iferror(index('Kovats n-alkanes'!I$7:I$40,match(H45,'Kovats n-alkanes'!J$7:J$40,1))))</f>
        <v>14</v>
      </c>
      <c r="K38" s="9">
        <f t="shared" si="2"/>
        <v>15</v>
      </c>
      <c r="L38" s="63">
        <f>if(Q38=1,iferror(100*(J38+(H45-vlookup(J38,'Kovats n-alkanes'!G$7:H$40,2,TRUE))/(vlookup(K38,'Kovats n-alkanes'!G$7:H$40,2,TRUE)-vlookup(J38,'Kovats n-alkanes'!G$7:H$40,2,TRUE))),H45),iferror(100*(J38+(H45-vlookup(J38,'Kovats n-alkanes'!I$7:J$40,2,TRUE))/(vlookup(K38,'Kovats n-alkanes'!I$7:J$40,2,TRUE)-vlookup(J38,'Kovats n-alkanes'!I$7:J$40,2,TRUE))),H45))</f>
        <v>1420.947256</v>
      </c>
      <c r="S38" s="69"/>
      <c r="T38" s="69"/>
      <c r="U38" s="69"/>
      <c r="V38" s="67" t="s">
        <v>116</v>
      </c>
      <c r="W38" s="70">
        <v>9.44</v>
      </c>
      <c r="X38" s="70">
        <v>0.686646</v>
      </c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>
      <c r="A39" s="50">
        <f t="shared" si="4"/>
        <v>32</v>
      </c>
      <c r="B39" s="4" t="s">
        <v>199</v>
      </c>
      <c r="H39" s="54">
        <f t="shared" si="6"/>
        <v>9.67</v>
      </c>
      <c r="I39" s="17"/>
      <c r="J39" s="28">
        <f t="array" ref="J39">if(Q39 = 1, iferror(index('Kovats n-alkanes'!G$7:G$40,match(H46,'Kovats n-alkanes'!H$7:H$40,1))),iferror(index('Kovats n-alkanes'!I$7:I$40,match(H46,'Kovats n-alkanes'!J$7:J$40,1))))</f>
        <v>14</v>
      </c>
      <c r="K39" s="9">
        <f t="shared" si="2"/>
        <v>15</v>
      </c>
      <c r="L39" s="63">
        <f>if(Q39=1,iferror(100*(J39+(H46-vlookup(J39,'Kovats n-alkanes'!G$7:H$40,2,TRUE))/(vlookup(K39,'Kovats n-alkanes'!G$7:H$40,2,TRUE)-vlookup(J39,'Kovats n-alkanes'!G$7:H$40,2,TRUE))),H46),iferror(100*(J39+(H46-vlookup(J39,'Kovats n-alkanes'!I$7:J$40,2,TRUE))/(vlookup(K39,'Kovats n-alkanes'!I$7:J$40,2,TRUE)-vlookup(J39,'Kovats n-alkanes'!I$7:J$40,2,TRUE))),H46))</f>
        <v>1440.968529</v>
      </c>
      <c r="M39" s="9" t="str">
        <f t="array" ref="M39">iferror(index('Kovats n-alkanes'!B$7:B$31,match(I39,'Kovats n-alkanes'!C$7:C$31,1)),"")</f>
        <v/>
      </c>
      <c r="N39" s="9" t="str">
        <f t="shared" ref="N39:N212" si="7">if(M39="","",M39+1)</f>
        <v/>
      </c>
      <c r="O39" s="9" t="str">
        <f>iferror(100*(M39+(I39-vlookup(M39,'Kovats n-alkanes'!B$7:C$31,2,TRUE))/(vlookup(N39,'Kovats n-alkanes'!B$7:C$31,2,TRUE)-vlookup(M39,'Kovats n-alkanes'!B$7:C$31,2,TRUE))),"")</f>
        <v/>
      </c>
      <c r="P39" s="97"/>
      <c r="Q39" s="97"/>
      <c r="R39" s="75"/>
      <c r="S39" s="67" t="s">
        <v>115</v>
      </c>
      <c r="T39" s="70">
        <v>9.68</v>
      </c>
      <c r="U39" s="70">
        <v>0.553131</v>
      </c>
      <c r="V39" s="67" t="s">
        <v>116</v>
      </c>
      <c r="W39" s="70">
        <v>9.66</v>
      </c>
      <c r="X39" s="70">
        <v>0.858307</v>
      </c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>
      <c r="A40" s="50">
        <f t="shared" si="4"/>
        <v>33</v>
      </c>
      <c r="B40" s="53" t="s">
        <v>202</v>
      </c>
      <c r="D40" s="100"/>
      <c r="E40" s="30" t="s">
        <v>150</v>
      </c>
      <c r="F40" s="101"/>
      <c r="G40" s="102"/>
      <c r="H40" s="54">
        <f t="shared" si="6"/>
        <v>10.09</v>
      </c>
      <c r="I40" s="17"/>
      <c r="J40" s="28">
        <f t="array" ref="J40">if(Q40 = 1, iferror(index('Kovats n-alkanes'!G$7:G$40,match(H47,'Kovats n-alkanes'!H$7:H$40,1))),iferror(index('Kovats n-alkanes'!I$7:I$40,match(H47,'Kovats n-alkanes'!J$7:J$40,1))))</f>
        <v>14</v>
      </c>
      <c r="K40" s="9">
        <f t="shared" si="2"/>
        <v>15</v>
      </c>
      <c r="L40" s="63">
        <f>if(Q40=1,iferror(100*(J40+(H47-vlookup(J40,'Kovats n-alkanes'!G$7:H$40,2,TRUE))/(vlookup(K40,'Kovats n-alkanes'!G$7:H$40,2,TRUE)-vlookup(J40,'Kovats n-alkanes'!G$7:H$40,2,TRUE))),H47),iferror(100*(J40+(H47-vlookup(J40,'Kovats n-alkanes'!I$7:J$40,2,TRUE))/(vlookup(K40,'Kovats n-alkanes'!I$7:J$40,2,TRUE)-vlookup(J40,'Kovats n-alkanes'!I$7:J$40,2,TRUE))),H47))</f>
        <v>1459.613339</v>
      </c>
      <c r="M40" s="9" t="str">
        <f t="array" ref="M40">iferror(index('Kovats n-alkanes'!B$7:B$31,match(I40,'Kovats n-alkanes'!C$7:C$31,1)),"")</f>
        <v/>
      </c>
      <c r="N40" s="9" t="str">
        <f t="shared" si="7"/>
        <v/>
      </c>
      <c r="O40" s="9" t="str">
        <f>iferror(100*(M40+(I40-vlookup(M40,'Kovats n-alkanes'!B$7:C$31,2,TRUE))/(vlookup(N40,'Kovats n-alkanes'!B$7:C$31,2,TRUE)-vlookup(M40,'Kovats n-alkanes'!B$7:C$31,2,TRUE))),"")</f>
        <v/>
      </c>
      <c r="P40" s="97"/>
      <c r="Q40" s="97"/>
      <c r="R40" s="75"/>
      <c r="S40" s="67" t="s">
        <v>115</v>
      </c>
      <c r="T40" s="70">
        <v>10.1</v>
      </c>
      <c r="U40" s="70">
        <v>1.25885</v>
      </c>
      <c r="V40" s="67" t="s">
        <v>116</v>
      </c>
      <c r="W40" s="70">
        <v>10.09</v>
      </c>
      <c r="X40" s="70">
        <v>1.14441</v>
      </c>
      <c r="Y40" s="67" t="s">
        <v>117</v>
      </c>
      <c r="Z40" s="70">
        <v>10.1</v>
      </c>
      <c r="AA40" s="70">
        <v>0.915527</v>
      </c>
      <c r="AB40" s="69"/>
      <c r="AC40" s="69"/>
      <c r="AD40" s="69"/>
      <c r="AE40" s="69"/>
      <c r="AF40" s="69"/>
      <c r="AG40" s="69"/>
      <c r="AH40" s="67" t="s">
        <v>100</v>
      </c>
      <c r="AI40" s="70">
        <v>10.09</v>
      </c>
      <c r="AJ40" s="70">
        <v>0.152588</v>
      </c>
      <c r="AK40" s="69"/>
      <c r="AL40" s="69"/>
      <c r="AM40" s="69"/>
      <c r="AN40" s="67" t="s">
        <v>102</v>
      </c>
      <c r="AO40" s="70">
        <v>10.07</v>
      </c>
      <c r="AP40" s="70">
        <v>-0.53406</v>
      </c>
      <c r="AQ40" s="69"/>
      <c r="AR40" s="69"/>
      <c r="AS40" s="69"/>
    </row>
    <row r="41">
      <c r="A41" s="50">
        <f t="shared" si="4"/>
        <v>34</v>
      </c>
      <c r="B41" s="4" t="s">
        <v>201</v>
      </c>
      <c r="H41" s="54">
        <f t="shared" si="6"/>
        <v>10.21</v>
      </c>
      <c r="I41" s="17"/>
      <c r="J41" s="28">
        <f t="array" ref="J41">if(Q41 = 1, iferror(index('Kovats n-alkanes'!G$7:G$40,match(H48,'Kovats n-alkanes'!H$7:H$40,1))),iferror(index('Kovats n-alkanes'!I$7:I$40,match(H48,'Kovats n-alkanes'!J$7:J$40,1))))</f>
        <v>14</v>
      </c>
      <c r="K41" s="9">
        <f t="shared" si="2"/>
        <v>15</v>
      </c>
      <c r="L41" s="63">
        <f>if(Q41=1,iferror(100*(J41+(H48-vlookup(J41,'Kovats n-alkanes'!G$7:H$40,2,TRUE))/(vlookup(K41,'Kovats n-alkanes'!G$7:H$40,2,TRUE)-vlookup(J41,'Kovats n-alkanes'!G$7:H$40,2,TRUE))),H48),iferror(100*(J41+(H48-vlookup(J41,'Kovats n-alkanes'!I$7:J$40,2,TRUE))/(vlookup(K41,'Kovats n-alkanes'!I$7:J$40,2,TRUE)-vlookup(J41,'Kovats n-alkanes'!I$7:J$40,2,TRUE))),H48))</f>
        <v>1474.128762</v>
      </c>
      <c r="M41" s="9" t="str">
        <f t="array" ref="M41">iferror(index('Kovats n-alkanes'!B$7:B$31,match(I41,'Kovats n-alkanes'!C$7:C$31,1)),"")</f>
        <v/>
      </c>
      <c r="N41" s="9" t="str">
        <f t="shared" si="7"/>
        <v/>
      </c>
      <c r="O41" s="9" t="str">
        <f>iferror(100*(M41+(I41-vlookup(M41,'Kovats n-alkanes'!B$7:C$31,2,TRUE))/(vlookup(N41,'Kovats n-alkanes'!B$7:C$31,2,TRUE)-vlookup(M41,'Kovats n-alkanes'!B$7:C$31,2,TRUE))),"")</f>
        <v/>
      </c>
      <c r="P41" s="97"/>
      <c r="Q41" s="97"/>
      <c r="R41" s="75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7" t="s">
        <v>102</v>
      </c>
      <c r="AO41" s="70">
        <v>10.21</v>
      </c>
      <c r="AP41" s="70">
        <v>0.38147</v>
      </c>
      <c r="AQ41" s="69"/>
      <c r="AR41" s="69"/>
      <c r="AS41" s="69"/>
    </row>
    <row r="42">
      <c r="A42" s="50">
        <f t="shared" si="4"/>
        <v>35</v>
      </c>
      <c r="B42" s="4" t="s">
        <v>211</v>
      </c>
      <c r="H42" s="54">
        <f t="shared" si="6"/>
        <v>10.405</v>
      </c>
      <c r="I42" s="17"/>
      <c r="J42" s="28">
        <f t="array" ref="J42">if(Q42 = 1, iferror(index('Kovats n-alkanes'!G$7:G$40,match(H49,'Kovats n-alkanes'!H$7:H$40,1))),iferror(index('Kovats n-alkanes'!I$7:I$40,match(H49,'Kovats n-alkanes'!J$7:J$40,1))))</f>
        <v>15</v>
      </c>
      <c r="K42" s="9">
        <f t="shared" si="2"/>
        <v>16</v>
      </c>
      <c r="L42" s="63">
        <f>if(Q42=1,iferror(100*(J42+(H49-vlookup(J42,'Kovats n-alkanes'!G$7:H$40,2,TRUE))/(vlookup(K42,'Kovats n-alkanes'!G$7:H$40,2,TRUE)-vlookup(J42,'Kovats n-alkanes'!G$7:H$40,2,TRUE))),H49),iferror(100*(J42+(H49-vlookup(J42,'Kovats n-alkanes'!I$7:J$40,2,TRUE))/(vlookup(K42,'Kovats n-alkanes'!I$7:J$40,2,TRUE)-vlookup(J42,'Kovats n-alkanes'!I$7:J$40,2,TRUE))),H49))</f>
        <v>1509.902306</v>
      </c>
      <c r="M42" s="9" t="str">
        <f t="array" ref="M42">iferror(index('Kovats n-alkanes'!B$7:B$31,match(I42,'Kovats n-alkanes'!C$7:C$31,1)),"")</f>
        <v/>
      </c>
      <c r="N42" s="9" t="str">
        <f t="shared" si="7"/>
        <v/>
      </c>
      <c r="O42" s="9" t="str">
        <f>iferror(100*(M42+(I42-vlookup(M42,'Kovats n-alkanes'!B$7:C$31,2,TRUE))/(vlookup(N42,'Kovats n-alkanes'!B$7:C$31,2,TRUE)-vlookup(M42,'Kovats n-alkanes'!B$7:C$31,2,TRUE))),"")</f>
        <v/>
      </c>
      <c r="P42" s="97"/>
      <c r="Q42" s="97"/>
      <c r="R42" s="75"/>
      <c r="S42" s="69"/>
      <c r="T42" s="69"/>
      <c r="U42" s="69"/>
      <c r="V42" s="69"/>
      <c r="W42" s="69"/>
      <c r="X42" s="69"/>
      <c r="Y42" s="67" t="s">
        <v>117</v>
      </c>
      <c r="Z42" s="70">
        <v>10.4</v>
      </c>
      <c r="AA42" s="70">
        <v>0.915527</v>
      </c>
      <c r="AB42" s="67" t="s">
        <v>69</v>
      </c>
      <c r="AC42" s="70">
        <v>10.41</v>
      </c>
      <c r="AD42" s="70">
        <v>0.457764</v>
      </c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</row>
    <row r="43">
      <c r="A43" s="50">
        <f t="shared" si="4"/>
        <v>36</v>
      </c>
      <c r="B43" s="53" t="s">
        <v>160</v>
      </c>
      <c r="D43" s="100"/>
      <c r="E43" s="30" t="s">
        <v>150</v>
      </c>
      <c r="F43" s="101"/>
      <c r="G43" s="106"/>
      <c r="H43" s="54">
        <f t="shared" si="6"/>
        <v>10.6475</v>
      </c>
      <c r="I43" s="17"/>
      <c r="J43" s="28">
        <f t="array" ref="J43">if(Q43 = 1, iferror(index('Kovats n-alkanes'!G$7:G$40,match(H50,'Kovats n-alkanes'!H$7:H$40,1))),iferror(index('Kovats n-alkanes'!I$7:I$40,match(H50,'Kovats n-alkanes'!J$7:J$40,1))))</f>
        <v>15</v>
      </c>
      <c r="K43" s="9">
        <f t="shared" si="2"/>
        <v>16</v>
      </c>
      <c r="L43" s="63">
        <f>if(Q43=1,iferror(100*(J43+(H50-vlookup(J43,'Kovats n-alkanes'!G$7:H$40,2,TRUE))/(vlookup(K43,'Kovats n-alkanes'!G$7:H$40,2,TRUE)-vlookup(J43,'Kovats n-alkanes'!G$7:H$40,2,TRUE))),H50),iferror(100*(J43+(H50-vlookup(J43,'Kovats n-alkanes'!I$7:J$40,2,TRUE))/(vlookup(K43,'Kovats n-alkanes'!I$7:J$40,2,TRUE)-vlookup(J43,'Kovats n-alkanes'!I$7:J$40,2,TRUE))),H50))</f>
        <v>1518.375756</v>
      </c>
      <c r="M43" s="9" t="str">
        <f t="array" ref="M43">iferror(index('Kovats n-alkanes'!B$7:B$31,match(I43,'Kovats n-alkanes'!C$7:C$31,1)),"")</f>
        <v/>
      </c>
      <c r="N43" s="9" t="str">
        <f t="shared" si="7"/>
        <v/>
      </c>
      <c r="O43" s="9" t="str">
        <f>iferror(100*(M43+(I43-vlookup(M43,'Kovats n-alkanes'!B$7:C$31,2,TRUE))/(vlookup(N43,'Kovats n-alkanes'!B$7:C$31,2,TRUE)-vlookup(M43,'Kovats n-alkanes'!B$7:C$31,2,TRUE))),"")</f>
        <v/>
      </c>
      <c r="P43" s="97"/>
      <c r="Q43" s="97"/>
      <c r="R43" s="75"/>
      <c r="S43" s="67" t="s">
        <v>115</v>
      </c>
      <c r="T43" s="70">
        <v>10.72</v>
      </c>
      <c r="U43" s="70">
        <v>0.762939</v>
      </c>
      <c r="V43" s="67" t="s">
        <v>116</v>
      </c>
      <c r="W43" s="70">
        <v>10.66</v>
      </c>
      <c r="X43" s="70">
        <v>2.44141</v>
      </c>
      <c r="Y43" s="67" t="s">
        <v>117</v>
      </c>
      <c r="Z43" s="70">
        <v>10.65</v>
      </c>
      <c r="AA43" s="70">
        <v>3.66211</v>
      </c>
      <c r="AB43" s="67" t="s">
        <v>69</v>
      </c>
      <c r="AC43" s="70">
        <v>10.68</v>
      </c>
      <c r="AD43" s="70">
        <v>1.2207</v>
      </c>
      <c r="AE43" s="69"/>
      <c r="AF43" s="69"/>
      <c r="AG43" s="69"/>
      <c r="AH43" s="67" t="s">
        <v>100</v>
      </c>
      <c r="AI43" s="70">
        <v>10.65</v>
      </c>
      <c r="AJ43" s="70">
        <v>0.25177</v>
      </c>
      <c r="AK43" s="67" t="s">
        <v>101</v>
      </c>
      <c r="AL43" s="70">
        <v>10.58</v>
      </c>
      <c r="AM43" s="70">
        <v>-1.44958</v>
      </c>
      <c r="AN43" s="67" t="s">
        <v>102</v>
      </c>
      <c r="AO43" s="70">
        <v>10.57</v>
      </c>
      <c r="AP43" s="70">
        <v>-1.14441</v>
      </c>
      <c r="AQ43" s="67" t="s">
        <v>86</v>
      </c>
      <c r="AR43" s="70">
        <v>10.67</v>
      </c>
      <c r="AS43" s="70">
        <v>0.534058</v>
      </c>
    </row>
    <row r="44">
      <c r="A44" s="50">
        <f t="shared" si="4"/>
        <v>37</v>
      </c>
      <c r="B44" s="4" t="s">
        <v>212</v>
      </c>
      <c r="H44" s="54">
        <f t="shared" si="6"/>
        <v>10.84</v>
      </c>
      <c r="I44" s="17"/>
      <c r="J44" s="28" t="str">
        <f t="array" ref="J44">if(Q44 = 1, iferror(index('Kovats n-alkanes'!G$7:G$40,match(H51,'Kovats n-alkanes'!H$7:H$40,1))),iferror(index('Kovats n-alkanes'!I$7:I$40,match(H51,'Kovats n-alkanes'!J$7:J$40,1))))</f>
        <v/>
      </c>
      <c r="K44" s="9" t="str">
        <f t="shared" si="2"/>
        <v/>
      </c>
      <c r="L44" s="63" t="str">
        <f>if(Q44=1,iferror(100*(J44+(H51-vlookup(J44,'Kovats n-alkanes'!G$7:H$40,2,TRUE))/(vlookup(K44,'Kovats n-alkanes'!G$7:H$40,2,TRUE)-vlookup(J44,'Kovats n-alkanes'!G$7:H$40,2,TRUE))),H51),iferror(100*(J44+(H51-vlookup(J44,'Kovats n-alkanes'!I$7:J$40,2,TRUE))/(vlookup(K44,'Kovats n-alkanes'!I$7:J$40,2,TRUE)-vlookup(J44,'Kovats n-alkanes'!I$7:J$40,2,TRUE))),H51))</f>
        <v/>
      </c>
      <c r="M44" s="9" t="str">
        <f t="array" ref="M44">iferror(index('Kovats n-alkanes'!B$7:B$31,match(I44,'Kovats n-alkanes'!C$7:C$31,1)),"")</f>
        <v/>
      </c>
      <c r="N44" s="9" t="str">
        <f t="shared" si="7"/>
        <v/>
      </c>
      <c r="O44" s="9" t="str">
        <f>iferror(100*(M44+(I44-vlookup(M44,'Kovats n-alkanes'!B$7:C$31,2,TRUE))/(vlookup(N44,'Kovats n-alkanes'!B$7:C$31,2,TRUE)-vlookup(M44,'Kovats n-alkanes'!B$7:C$31,2,TRUE))),"")</f>
        <v/>
      </c>
      <c r="P44" s="97"/>
      <c r="Q44" s="97"/>
      <c r="R44" s="75"/>
      <c r="S44" s="69"/>
      <c r="T44" s="69"/>
      <c r="U44" s="69"/>
      <c r="V44" s="69"/>
      <c r="W44" s="69"/>
      <c r="X44" s="69"/>
      <c r="Y44" s="67" t="s">
        <v>117</v>
      </c>
      <c r="Z44" s="70">
        <v>10.84</v>
      </c>
      <c r="AA44" s="70">
        <v>1.06812</v>
      </c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</row>
    <row r="45">
      <c r="A45" s="50">
        <f t="shared" si="4"/>
        <v>38</v>
      </c>
      <c r="B45" s="4" t="s">
        <v>213</v>
      </c>
      <c r="H45" s="54">
        <f t="shared" si="6"/>
        <v>11.09</v>
      </c>
      <c r="I45" s="17"/>
      <c r="J45" s="28" t="str">
        <f t="array" ref="J45">if(Q45 = 1, iferror(index('Kovats n-alkanes'!G$7:G$40,match(H52,'Kovats n-alkanes'!H$7:H$40,1))),iferror(index('Kovats n-alkanes'!I$7:I$40,match(H52,'Kovats n-alkanes'!J$7:J$40,1))))</f>
        <v/>
      </c>
      <c r="K45" s="9" t="str">
        <f t="shared" si="2"/>
        <v/>
      </c>
      <c r="L45" s="63" t="str">
        <f>if(Q45=1,iferror(100*(J45+(H52-vlookup(J45,'Kovats n-alkanes'!G$7:H$40,2,TRUE))/(vlookup(K45,'Kovats n-alkanes'!G$7:H$40,2,TRUE)-vlookup(J45,'Kovats n-alkanes'!G$7:H$40,2,TRUE))),H52),iferror(100*(J45+(H52-vlookup(J45,'Kovats n-alkanes'!I$7:J$40,2,TRUE))/(vlookup(K45,'Kovats n-alkanes'!I$7:J$40,2,TRUE)-vlookup(J45,'Kovats n-alkanes'!I$7:J$40,2,TRUE))),H52))</f>
        <v/>
      </c>
      <c r="M45" s="9" t="str">
        <f t="array" ref="M45">iferror(index('Kovats n-alkanes'!B$7:B$31,match(I45,'Kovats n-alkanes'!C$7:C$31,1)),"")</f>
        <v/>
      </c>
      <c r="N45" s="9" t="str">
        <f t="shared" si="7"/>
        <v/>
      </c>
      <c r="O45" s="9" t="str">
        <f>iferror(100*(M45+(I45-vlookup(M45,'Kovats n-alkanes'!B$7:C$31,2,TRUE))/(vlookup(N45,'Kovats n-alkanes'!B$7:C$31,2,TRUE)-vlookup(M45,'Kovats n-alkanes'!B$7:C$31,2,TRUE))),"")</f>
        <v/>
      </c>
      <c r="P45" s="97"/>
      <c r="Q45" s="97"/>
      <c r="R45" s="75"/>
      <c r="S45" s="69"/>
      <c r="T45" s="69"/>
      <c r="U45" s="69"/>
      <c r="V45" s="67" t="s">
        <v>116</v>
      </c>
      <c r="W45" s="70">
        <v>11.09</v>
      </c>
      <c r="X45" s="70">
        <v>0.953674</v>
      </c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</row>
    <row r="46">
      <c r="A46" s="50">
        <f t="shared" si="4"/>
        <v>39</v>
      </c>
      <c r="B46" s="53" t="s">
        <v>167</v>
      </c>
      <c r="D46" s="100"/>
      <c r="E46" s="30" t="s">
        <v>150</v>
      </c>
      <c r="F46" s="101"/>
      <c r="G46" s="102"/>
      <c r="H46" s="54">
        <f t="shared" si="6"/>
        <v>11.41</v>
      </c>
      <c r="I46" s="17"/>
      <c r="J46" s="28" t="str">
        <f t="array" ref="J46">if(Q46 = 1, iferror(index('Kovats n-alkanes'!G$7:G$40,match(H53,'Kovats n-alkanes'!H$7:H$40,1))),iferror(index('Kovats n-alkanes'!I$7:I$40,match(H53,'Kovats n-alkanes'!J$7:J$40,1))))</f>
        <v/>
      </c>
      <c r="K46" s="9" t="str">
        <f t="shared" si="2"/>
        <v/>
      </c>
      <c r="L46" s="63" t="str">
        <f>if(Q46=1,iferror(100*(J46+(H53-vlookup(J46,'Kovats n-alkanes'!G$7:H$40,2,TRUE))/(vlookup(K46,'Kovats n-alkanes'!G$7:H$40,2,TRUE)-vlookup(J46,'Kovats n-alkanes'!G$7:H$40,2,TRUE))),H53),iferror(100*(J46+(H53-vlookup(J46,'Kovats n-alkanes'!I$7:J$40,2,TRUE))/(vlookup(K46,'Kovats n-alkanes'!I$7:J$40,2,TRUE)-vlookup(J46,'Kovats n-alkanes'!I$7:J$40,2,TRUE))),H53))</f>
        <v/>
      </c>
      <c r="M46" s="9" t="str">
        <f t="array" ref="M46">iferror(index('Kovats n-alkanes'!B$7:B$31,match(I46,'Kovats n-alkanes'!C$7:C$31,1)),"")</f>
        <v/>
      </c>
      <c r="N46" s="9" t="str">
        <f t="shared" si="7"/>
        <v/>
      </c>
      <c r="O46" s="9" t="str">
        <f>iferror(100*(M46+(I46-vlookup(M46,'Kovats n-alkanes'!B$7:C$31,2,TRUE))/(vlookup(N46,'Kovats n-alkanes'!B$7:C$31,2,TRUE)-vlookup(M46,'Kovats n-alkanes'!B$7:C$31,2,TRUE))),"")</f>
        <v/>
      </c>
      <c r="P46" s="97"/>
      <c r="Q46" s="97"/>
      <c r="R46" s="75"/>
      <c r="S46" s="67" t="s">
        <v>115</v>
      </c>
      <c r="T46" s="70">
        <v>11.44</v>
      </c>
      <c r="U46" s="70">
        <v>0.953674</v>
      </c>
      <c r="V46" s="67" t="s">
        <v>116</v>
      </c>
      <c r="W46" s="70">
        <v>11.45</v>
      </c>
      <c r="X46" s="70">
        <v>1.83105</v>
      </c>
      <c r="Y46" s="67" t="s">
        <v>117</v>
      </c>
      <c r="Z46" s="70">
        <v>11.39</v>
      </c>
      <c r="AA46" s="70">
        <v>1.98364</v>
      </c>
      <c r="AB46" s="67" t="s">
        <v>69</v>
      </c>
      <c r="AC46" s="70">
        <v>11.42</v>
      </c>
      <c r="AD46" s="70">
        <v>0.762939</v>
      </c>
      <c r="AE46" s="69"/>
      <c r="AF46" s="69"/>
      <c r="AG46" s="69"/>
      <c r="AH46" s="67" t="s">
        <v>100</v>
      </c>
      <c r="AI46" s="70">
        <v>11.41</v>
      </c>
      <c r="AJ46" s="70">
        <v>0.125885</v>
      </c>
      <c r="AK46" s="67" t="s">
        <v>101</v>
      </c>
      <c r="AL46" s="70">
        <v>11.41</v>
      </c>
      <c r="AM46" s="70">
        <v>0.762939</v>
      </c>
      <c r="AN46" s="67" t="s">
        <v>102</v>
      </c>
      <c r="AO46" s="70">
        <v>11.35</v>
      </c>
      <c r="AP46" s="70">
        <v>-0.76294</v>
      </c>
      <c r="AQ46" s="69"/>
      <c r="AR46" s="69"/>
      <c r="AS46" s="69"/>
    </row>
    <row r="47">
      <c r="A47" s="50">
        <f t="shared" si="4"/>
        <v>40</v>
      </c>
      <c r="B47" s="96" t="s">
        <v>214</v>
      </c>
      <c r="D47" s="106"/>
      <c r="E47" s="106"/>
      <c r="F47" s="101"/>
      <c r="G47" s="106"/>
      <c r="H47" s="54">
        <f t="shared" si="6"/>
        <v>11.708</v>
      </c>
      <c r="I47" s="17"/>
      <c r="J47" s="28" t="str">
        <f t="array" ref="J47">if(Q47 = 1, iferror(index('Kovats n-alkanes'!G$7:G$40,match(H54,'Kovats n-alkanes'!H$7:H$40,1))),iferror(index('Kovats n-alkanes'!I$7:I$40,match(H54,'Kovats n-alkanes'!J$7:J$40,1))))</f>
        <v/>
      </c>
      <c r="K47" s="9" t="str">
        <f t="shared" si="2"/>
        <v/>
      </c>
      <c r="L47" s="63" t="str">
        <f>if(Q47=1,iferror(100*(J47+(H54-vlookup(J47,'Kovats n-alkanes'!G$7:H$40,2,TRUE))/(vlookup(K47,'Kovats n-alkanes'!G$7:H$40,2,TRUE)-vlookup(J47,'Kovats n-alkanes'!G$7:H$40,2,TRUE))),H54),iferror(100*(J47+(H54-vlookup(J47,'Kovats n-alkanes'!I$7:J$40,2,TRUE))/(vlookup(K47,'Kovats n-alkanes'!I$7:J$40,2,TRUE)-vlookup(J47,'Kovats n-alkanes'!I$7:J$40,2,TRUE))),H54))</f>
        <v/>
      </c>
      <c r="M47" s="9" t="str">
        <f t="array" ref="M47">iferror(index('Kovats n-alkanes'!B$7:B$31,match(I47,'Kovats n-alkanes'!C$7:C$31,1)),"")</f>
        <v/>
      </c>
      <c r="N47" s="9" t="str">
        <f t="shared" si="7"/>
        <v/>
      </c>
      <c r="O47" s="9" t="str">
        <f>iferror(100*(M47+(I47-vlookup(M47,'Kovats n-alkanes'!B$7:C$31,2,TRUE))/(vlookup(N47,'Kovats n-alkanes'!B$7:C$31,2,TRUE)-vlookup(M47,'Kovats n-alkanes'!B$7:C$31,2,TRUE))),"")</f>
        <v/>
      </c>
      <c r="P47" s="97"/>
      <c r="Q47" s="97"/>
      <c r="R47" s="75"/>
      <c r="S47" s="69"/>
      <c r="T47" s="69"/>
      <c r="U47" s="69"/>
      <c r="V47" s="67" t="s">
        <v>116</v>
      </c>
      <c r="W47" s="70">
        <v>11.71</v>
      </c>
      <c r="X47" s="70">
        <v>0.915527</v>
      </c>
      <c r="Y47" s="67" t="s">
        <v>117</v>
      </c>
      <c r="Z47" s="70">
        <v>11.72</v>
      </c>
      <c r="AA47" s="70">
        <v>1.52588</v>
      </c>
      <c r="AB47" s="67" t="s">
        <v>69</v>
      </c>
      <c r="AC47" s="70">
        <v>11.73</v>
      </c>
      <c r="AD47" s="70">
        <v>0.457764</v>
      </c>
      <c r="AE47" s="69"/>
      <c r="AF47" s="69"/>
      <c r="AG47" s="69"/>
      <c r="AH47" s="67" t="s">
        <v>100</v>
      </c>
      <c r="AI47" s="70">
        <v>11.71</v>
      </c>
      <c r="AJ47" s="70">
        <v>0.114441</v>
      </c>
      <c r="AK47" s="69"/>
      <c r="AL47" s="69"/>
      <c r="AM47" s="69"/>
      <c r="AN47" s="67" t="s">
        <v>102</v>
      </c>
      <c r="AO47" s="70">
        <v>11.67</v>
      </c>
      <c r="AP47" s="70">
        <v>-0.26703</v>
      </c>
      <c r="AQ47" s="69"/>
      <c r="AR47" s="69"/>
      <c r="AS47" s="69"/>
    </row>
    <row r="48">
      <c r="A48" s="50">
        <f t="shared" si="4"/>
        <v>41</v>
      </c>
      <c r="B48" s="4" t="s">
        <v>215</v>
      </c>
      <c r="H48" s="54">
        <f t="shared" si="6"/>
        <v>11.94</v>
      </c>
      <c r="I48" s="17"/>
      <c r="J48" s="28" t="str">
        <f t="array" ref="J48">if(Q48 = 1, iferror(index('Kovats n-alkanes'!G$7:G$40,match(H55,'Kovats n-alkanes'!H$7:H$40,1))),iferror(index('Kovats n-alkanes'!I$7:I$40,match(H55,'Kovats n-alkanes'!J$7:J$40,1))))</f>
        <v/>
      </c>
      <c r="K48" s="9" t="str">
        <f t="shared" si="2"/>
        <v/>
      </c>
      <c r="L48" s="63" t="str">
        <f>if(Q48=1,iferror(100*(J48+(H55-vlookup(J48,'Kovats n-alkanes'!G$7:H$40,2,TRUE))/(vlookup(K48,'Kovats n-alkanes'!G$7:H$40,2,TRUE)-vlookup(J48,'Kovats n-alkanes'!G$7:H$40,2,TRUE))),H55),iferror(100*(J48+(H55-vlookup(J48,'Kovats n-alkanes'!I$7:J$40,2,TRUE))/(vlookup(K48,'Kovats n-alkanes'!I$7:J$40,2,TRUE)-vlookup(J48,'Kovats n-alkanes'!I$7:J$40,2,TRUE))),H55))</f>
        <v/>
      </c>
      <c r="M48" s="9" t="str">
        <f t="array" ref="M48">iferror(index('Kovats n-alkanes'!B$7:B$31,match(I48,'Kovats n-alkanes'!C$7:C$31,1)),"")</f>
        <v/>
      </c>
      <c r="N48" s="9" t="str">
        <f t="shared" si="7"/>
        <v/>
      </c>
      <c r="O48" s="9" t="str">
        <f>iferror(100*(M48+(I48-vlookup(M48,'Kovats n-alkanes'!B$7:C$31,2,TRUE))/(vlookup(N48,'Kovats n-alkanes'!B$7:C$31,2,TRUE)-vlookup(M48,'Kovats n-alkanes'!B$7:C$31,2,TRUE))),"")</f>
        <v/>
      </c>
      <c r="P48" s="97"/>
      <c r="Q48" s="97"/>
      <c r="R48" s="75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7" t="s">
        <v>102</v>
      </c>
      <c r="AO48" s="70">
        <v>11.94</v>
      </c>
      <c r="AP48" s="70">
        <v>-0.61035</v>
      </c>
      <c r="AQ48" s="69"/>
      <c r="AR48" s="69"/>
      <c r="AS48" s="69"/>
    </row>
    <row r="49">
      <c r="A49" s="50">
        <f t="shared" si="4"/>
        <v>42</v>
      </c>
      <c r="B49" s="53" t="s">
        <v>173</v>
      </c>
      <c r="D49" s="100"/>
      <c r="E49" s="30" t="s">
        <v>64</v>
      </c>
      <c r="F49" s="101"/>
      <c r="G49" s="113"/>
      <c r="H49" s="54">
        <f t="shared" si="6"/>
        <v>12.5025</v>
      </c>
      <c r="I49" s="17"/>
      <c r="J49" s="28" t="str">
        <f t="array" ref="J49">if(Q49 = 1, iferror(index('Kovats n-alkanes'!G$7:G$40,match(H56,'Kovats n-alkanes'!H$7:H$40,1))),iferror(index('Kovats n-alkanes'!I$7:I$40,match(H56,'Kovats n-alkanes'!J$7:J$40,1))))</f>
        <v/>
      </c>
      <c r="K49" s="9" t="str">
        <f t="shared" si="2"/>
        <v/>
      </c>
      <c r="L49" s="63" t="str">
        <f>if(Q49=1,iferror(100*(J49+(H56-vlookup(J49,'Kovats n-alkanes'!G$7:H$40,2,TRUE))/(vlookup(K49,'Kovats n-alkanes'!G$7:H$40,2,TRUE)-vlookup(J49,'Kovats n-alkanes'!G$7:H$40,2,TRUE))),H56),iferror(100*(J49+(H56-vlookup(J49,'Kovats n-alkanes'!I$7:J$40,2,TRUE))/(vlookup(K49,'Kovats n-alkanes'!I$7:J$40,2,TRUE)-vlookup(J49,'Kovats n-alkanes'!I$7:J$40,2,TRUE))),H56))</f>
        <v/>
      </c>
      <c r="M49" s="9" t="str">
        <f t="array" ref="M49">iferror(index('Kovats n-alkanes'!B$7:B$31,match(I49,'Kovats n-alkanes'!C$7:C$31,1)),"")</f>
        <v/>
      </c>
      <c r="N49" s="9" t="str">
        <f t="shared" si="7"/>
        <v/>
      </c>
      <c r="O49" s="9" t="str">
        <f>iferror(100*(M49+(I49-vlookup(M49,'Kovats n-alkanes'!B$7:C$31,2,TRUE))/(vlookup(N49,'Kovats n-alkanes'!B$7:C$31,2,TRUE)-vlookup(M49,'Kovats n-alkanes'!B$7:C$31,2,TRUE))),"")</f>
        <v/>
      </c>
      <c r="P49" s="97"/>
      <c r="Q49" s="97"/>
      <c r="R49" s="75"/>
      <c r="S49" s="67" t="s">
        <v>115</v>
      </c>
      <c r="T49" s="70">
        <v>12.55</v>
      </c>
      <c r="U49" s="70">
        <v>0.514984</v>
      </c>
      <c r="V49" s="67" t="s">
        <v>116</v>
      </c>
      <c r="W49" s="70">
        <v>12.51</v>
      </c>
      <c r="X49" s="70">
        <v>0.743866</v>
      </c>
      <c r="Y49" s="67" t="s">
        <v>117</v>
      </c>
      <c r="Z49" s="70">
        <v>12.48</v>
      </c>
      <c r="AA49" s="70">
        <v>-0.61035</v>
      </c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7" t="s">
        <v>102</v>
      </c>
      <c r="AO49" s="70">
        <v>12.47</v>
      </c>
      <c r="AP49" s="70">
        <v>-0.68665</v>
      </c>
      <c r="AQ49" s="69"/>
      <c r="AR49" s="69"/>
      <c r="AS49" s="69"/>
    </row>
    <row r="50">
      <c r="A50" s="50">
        <f t="shared" si="4"/>
        <v>43</v>
      </c>
      <c r="B50" s="4" t="s">
        <v>216</v>
      </c>
      <c r="D50" s="108"/>
      <c r="F50" s="7"/>
      <c r="G50" s="4"/>
      <c r="H50" s="54">
        <f t="shared" si="6"/>
        <v>12.63</v>
      </c>
      <c r="I50" s="17"/>
      <c r="J50" s="28" t="str">
        <f t="array" ref="J50">if(Q50 = 1, iferror(index('Kovats n-alkanes'!G$7:G$40,match(H57,'Kovats n-alkanes'!H$7:H$40,1))),iferror(index('Kovats n-alkanes'!I$7:I$40,match(H57,'Kovats n-alkanes'!J$7:J$40,1))))</f>
        <v/>
      </c>
      <c r="K50" s="9" t="str">
        <f t="shared" si="2"/>
        <v/>
      </c>
      <c r="L50" s="63" t="str">
        <f>if(Q50=1,iferror(100*(J50+(H57-vlookup(J50,'Kovats n-alkanes'!G$7:H$40,2,TRUE))/(vlookup(K50,'Kovats n-alkanes'!G$7:H$40,2,TRUE)-vlookup(J50,'Kovats n-alkanes'!G$7:H$40,2,TRUE))),H57),iferror(100*(J50+(H57-vlookup(J50,'Kovats n-alkanes'!I$7:J$40,2,TRUE))/(vlookup(K50,'Kovats n-alkanes'!I$7:J$40,2,TRUE)-vlookup(J50,'Kovats n-alkanes'!I$7:J$40,2,TRUE))),H57))</f>
        <v/>
      </c>
      <c r="M50" s="9" t="str">
        <f t="array" ref="M50">iferror(index('Kovats n-alkanes'!B$7:B$31,match(I50,'Kovats n-alkanes'!C$7:C$31,1)),"")</f>
        <v/>
      </c>
      <c r="N50" s="9" t="str">
        <f t="shared" si="7"/>
        <v/>
      </c>
      <c r="O50" s="9" t="str">
        <f>iferror(100*(M50+(I50-vlookup(M50,'Kovats n-alkanes'!B$7:C$31,2,TRUE))/(vlookup(N50,'Kovats n-alkanes'!B$7:C$31,2,TRUE)-vlookup(M50,'Kovats n-alkanes'!B$7:C$31,2,TRUE))),"")</f>
        <v/>
      </c>
      <c r="P50" s="97"/>
      <c r="Q50" s="97"/>
      <c r="R50" s="75"/>
      <c r="S50" s="69"/>
      <c r="T50" s="69"/>
      <c r="U50" s="69"/>
      <c r="V50" s="69"/>
      <c r="W50" s="69"/>
      <c r="X50" s="69"/>
      <c r="Y50" s="67" t="s">
        <v>117</v>
      </c>
      <c r="Z50" s="70">
        <v>12.63</v>
      </c>
      <c r="AA50" s="70">
        <v>1.2207</v>
      </c>
      <c r="AB50" s="67" t="s">
        <v>69</v>
      </c>
      <c r="AC50" s="70">
        <v>12.65</v>
      </c>
      <c r="AD50" s="70">
        <v>0.610352</v>
      </c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7" t="s">
        <v>86</v>
      </c>
      <c r="AR50" s="70">
        <v>12.61</v>
      </c>
      <c r="AS50" s="70">
        <v>0.38147</v>
      </c>
    </row>
    <row r="51">
      <c r="A51" s="50" t="str">
        <f t="shared" si="4"/>
        <v/>
      </c>
      <c r="B51" s="117"/>
      <c r="C51" s="9"/>
      <c r="D51" s="103"/>
      <c r="E51" s="9"/>
      <c r="F51" s="104"/>
      <c r="G51" s="118"/>
      <c r="H51" s="119"/>
      <c r="I51" s="17"/>
      <c r="J51" s="28" t="str">
        <f t="array" ref="J51">if(Q51 = 1, iferror(index('Kovats n-alkanes'!G$7:G$40,match(H51,'Kovats n-alkanes'!H$7:H$40,1))),iferror(index('Kovats n-alkanes'!I$7:I$40,match(H51,'Kovats n-alkanes'!J$7:J$40,1))))</f>
        <v/>
      </c>
      <c r="K51" s="9" t="str">
        <f t="shared" si="2"/>
        <v/>
      </c>
      <c r="L51" s="63" t="str">
        <f>iferror(100*(J51+(H51-vlookup(J51,'Kovats n-alkanes'!G$7:H$31,2,TRUE))/(vlookup(K51,'Kovats n-alkanes'!G$7:H$31,2,TRUE)-vlookup(J51,'Kovats n-alkanes'!G$7:H$31,2,TRUE))),H51)</f>
        <v/>
      </c>
      <c r="M51" s="9" t="str">
        <f t="array" ref="M51">iferror(index('Kovats n-alkanes'!B$7:B$31,match(I51,'Kovats n-alkanes'!C$7:C$31,1)),"")</f>
        <v/>
      </c>
      <c r="N51" s="9" t="str">
        <f t="shared" si="7"/>
        <v/>
      </c>
      <c r="O51" s="9" t="str">
        <f>iferror(100*(M51+(I51-vlookup(M51,'Kovats n-alkanes'!B$7:C$31,2,TRUE))/(vlookup(N51,'Kovats n-alkanes'!B$7:C$31,2,TRUE)-vlookup(M51,'Kovats n-alkanes'!B$7:C$31,2,TRUE))),"")</f>
        <v/>
      </c>
      <c r="P51" s="97"/>
      <c r="Q51" s="97"/>
      <c r="R51" s="75"/>
      <c r="Z51" s="75"/>
      <c r="AA51" s="75"/>
      <c r="AB51" s="75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</row>
    <row r="52">
      <c r="A52" s="50" t="str">
        <f t="shared" si="4"/>
        <v/>
      </c>
      <c r="B52" s="109"/>
      <c r="C52" s="4"/>
      <c r="D52" s="108"/>
      <c r="F52" s="7"/>
      <c r="G52" s="4"/>
      <c r="H52" s="119"/>
      <c r="I52" s="17"/>
      <c r="J52" s="28" t="str">
        <f t="array" ref="J52">if(Q52 = 1, iferror(index('Kovats n-alkanes'!G$7:G$40,match(H52,'Kovats n-alkanes'!H$7:H$40,1))),iferror(index('Kovats n-alkanes'!I$7:I$40,match(H52,'Kovats n-alkanes'!J$7:J$40,1))))</f>
        <v/>
      </c>
      <c r="K52" s="9" t="str">
        <f t="shared" si="2"/>
        <v/>
      </c>
      <c r="L52" s="63" t="str">
        <f>iferror(100*(J52+(H52-vlookup(J52,'Kovats n-alkanes'!G$7:H$31,2,TRUE))/(vlookup(K52,'Kovats n-alkanes'!G$7:H$31,2,TRUE)-vlookup(J52,'Kovats n-alkanes'!G$7:H$31,2,TRUE))),H52)</f>
        <v/>
      </c>
      <c r="M52" s="9" t="str">
        <f t="array" ref="M52">iferror(index('Kovats n-alkanes'!B$7:B$31,match(I52,'Kovats n-alkanes'!C$7:C$31,1)),"")</f>
        <v/>
      </c>
      <c r="N52" s="9" t="str">
        <f t="shared" si="7"/>
        <v/>
      </c>
      <c r="O52" s="9" t="str">
        <f>iferror(100*(M52+(I52-vlookup(M52,'Kovats n-alkanes'!B$7:C$31,2,TRUE))/(vlookup(N52,'Kovats n-alkanes'!B$7:C$31,2,TRUE)-vlookup(M52,'Kovats n-alkanes'!B$7:C$31,2,TRUE))),"")</f>
        <v/>
      </c>
      <c r="P52" s="97"/>
      <c r="Q52" s="97"/>
      <c r="R52" s="75"/>
      <c r="Z52" s="75"/>
      <c r="AA52" s="75"/>
      <c r="AB52" s="75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</row>
    <row r="53">
      <c r="A53" s="50" t="str">
        <f t="shared" si="4"/>
        <v/>
      </c>
      <c r="B53" s="4"/>
      <c r="C53" s="4"/>
      <c r="D53" s="108"/>
      <c r="F53" s="7"/>
      <c r="G53" s="4"/>
      <c r="H53" s="5"/>
      <c r="I53" s="17"/>
      <c r="J53" s="28" t="str">
        <f t="array" ref="J53">if(Q53 = 1, iferror(index('Kovats n-alkanes'!G$7:G$40,match(H53,'Kovats n-alkanes'!H$7:H$40,1))),iferror(index('Kovats n-alkanes'!I$7:I$40,match(H53,'Kovats n-alkanes'!J$7:J$40,1))))</f>
        <v/>
      </c>
      <c r="K53" s="9" t="str">
        <f t="shared" si="2"/>
        <v/>
      </c>
      <c r="L53" s="63" t="str">
        <f>iferror(100*(J53+(H53-vlookup(J53,'Kovats n-alkanes'!G$7:H$31,2,TRUE))/(vlookup(K53,'Kovats n-alkanes'!G$7:H$31,2,TRUE)-vlookup(J53,'Kovats n-alkanes'!G$7:H$31,2,TRUE))),H53)</f>
        <v/>
      </c>
      <c r="M53" s="9" t="str">
        <f t="array" ref="M53">iferror(index('Kovats n-alkanes'!B$7:B$31,match(I53,'Kovats n-alkanes'!C$7:C$31,1)),"")</f>
        <v/>
      </c>
      <c r="N53" s="9" t="str">
        <f t="shared" si="7"/>
        <v/>
      </c>
      <c r="O53" s="9" t="str">
        <f>iferror(100*(M53+(I53-vlookup(M53,'Kovats n-alkanes'!B$7:C$31,2,TRUE))/(vlookup(N53,'Kovats n-alkanes'!B$7:C$31,2,TRUE)-vlookup(M53,'Kovats n-alkanes'!B$7:C$31,2,TRUE))),"")</f>
        <v/>
      </c>
      <c r="P53" s="4"/>
      <c r="Q53" s="4"/>
      <c r="R53" s="75"/>
      <c r="S53" s="75"/>
      <c r="T53" s="97"/>
      <c r="U53" s="97"/>
      <c r="V53" s="75"/>
      <c r="W53" s="75"/>
      <c r="X53" s="75"/>
      <c r="Y53" s="75"/>
      <c r="Z53" s="75"/>
      <c r="AA53" s="75"/>
      <c r="AB53" s="75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</row>
    <row r="54">
      <c r="A54" s="50" t="str">
        <f t="shared" si="4"/>
        <v/>
      </c>
      <c r="B54" s="4"/>
      <c r="D54" s="108"/>
      <c r="F54" s="7"/>
      <c r="G54" s="4"/>
      <c r="H54" s="5"/>
      <c r="I54" s="17"/>
      <c r="J54" s="28" t="str">
        <f t="array" ref="J54">if(Q54 = 1, iferror(index('Kovats n-alkanes'!G$7:G$40,match(H54,'Kovats n-alkanes'!H$7:H$40,1))),iferror(index('Kovats n-alkanes'!I$7:I$40,match(H54,'Kovats n-alkanes'!J$7:J$40,1))))</f>
        <v/>
      </c>
      <c r="K54" s="9" t="str">
        <f t="shared" si="2"/>
        <v/>
      </c>
      <c r="L54" s="63" t="str">
        <f>iferror(100*(J54+(H54-vlookup(J54,'Kovats n-alkanes'!G$7:H$31,2,TRUE))/(vlookup(K54,'Kovats n-alkanes'!G$7:H$31,2,TRUE)-vlookup(J54,'Kovats n-alkanes'!G$7:H$31,2,TRUE))),H54)</f>
        <v/>
      </c>
      <c r="M54" s="9" t="str">
        <f t="array" ref="M54">iferror(index('Kovats n-alkanes'!B$7:B$31,match(I54,'Kovats n-alkanes'!C$7:C$31,1)),"")</f>
        <v/>
      </c>
      <c r="N54" s="9" t="str">
        <f t="shared" si="7"/>
        <v/>
      </c>
      <c r="O54" s="9" t="str">
        <f>iferror(100*(M54+(I54-vlookup(M54,'Kovats n-alkanes'!B$7:C$31,2,TRUE))/(vlookup(N54,'Kovats n-alkanes'!B$7:C$31,2,TRUE)-vlookup(M54,'Kovats n-alkanes'!B$7:C$31,2,TRUE))),"")</f>
        <v/>
      </c>
      <c r="P54" s="4"/>
      <c r="Q54" s="4"/>
      <c r="R54" s="75"/>
      <c r="S54" s="75"/>
      <c r="T54" s="97"/>
      <c r="U54" s="97"/>
      <c r="V54" s="75"/>
      <c r="W54" s="75"/>
      <c r="X54" s="75"/>
      <c r="Y54" s="75"/>
      <c r="Z54" s="75"/>
      <c r="AA54" s="75"/>
      <c r="AB54" s="75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</row>
    <row r="55">
      <c r="A55" s="50" t="str">
        <f t="shared" si="4"/>
        <v/>
      </c>
      <c r="B55" s="4"/>
      <c r="D55" s="108"/>
      <c r="F55" s="7"/>
      <c r="G55" s="4"/>
      <c r="H55" s="5"/>
      <c r="I55" s="17"/>
      <c r="J55" s="28" t="str">
        <f t="array" ref="J55">if(Q55 = 1, iferror(index('Kovats n-alkanes'!G$7:G$40,match(H55,'Kovats n-alkanes'!H$7:H$40,1))),iferror(index('Kovats n-alkanes'!I$7:I$40,match(H55,'Kovats n-alkanes'!J$7:J$40,1))))</f>
        <v/>
      </c>
      <c r="K55" s="9" t="str">
        <f t="shared" si="2"/>
        <v/>
      </c>
      <c r="L55" s="63" t="str">
        <f>iferror(100*(J55+(H55-vlookup(J55,'Kovats n-alkanes'!G$7:H$31,2,TRUE))/(vlookup(K55,'Kovats n-alkanes'!G$7:H$31,2,TRUE)-vlookup(J55,'Kovats n-alkanes'!G$7:H$31,2,TRUE))),H55)</f>
        <v/>
      </c>
      <c r="M55" s="9" t="str">
        <f t="array" ref="M55">iferror(index('Kovats n-alkanes'!B$7:B$31,match(I55,'Kovats n-alkanes'!C$7:C$31,1)),"")</f>
        <v/>
      </c>
      <c r="N55" s="9" t="str">
        <f t="shared" si="7"/>
        <v/>
      </c>
      <c r="O55" s="9" t="str">
        <f>iferror(100*(M55+(I55-vlookup(M55,'Kovats n-alkanes'!B$7:C$31,2,TRUE))/(vlookup(N55,'Kovats n-alkanes'!B$7:C$31,2,TRUE)-vlookup(M55,'Kovats n-alkanes'!B$7:C$31,2,TRUE))),"")</f>
        <v/>
      </c>
      <c r="P55" s="4"/>
      <c r="Q55" s="4"/>
      <c r="R55" s="75"/>
      <c r="S55" s="75"/>
      <c r="T55" s="97"/>
      <c r="U55" s="97"/>
      <c r="V55" s="75"/>
      <c r="W55" s="75"/>
      <c r="X55" s="75"/>
      <c r="Y55" s="75"/>
      <c r="Z55" s="75"/>
      <c r="AA55" s="75"/>
      <c r="AB55" s="75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</row>
    <row r="56">
      <c r="A56" s="50" t="str">
        <f t="shared" si="4"/>
        <v/>
      </c>
      <c r="D56" s="120"/>
      <c r="F56" s="121"/>
      <c r="H56" s="122"/>
      <c r="I56" s="17"/>
      <c r="J56" s="28" t="str">
        <f t="array" ref="J56">if(Q56 = 1, iferror(index('Kovats n-alkanes'!G$7:G$40,match(H56,'Kovats n-alkanes'!H$7:H$40,1))),iferror(index('Kovats n-alkanes'!I$7:I$40,match(H56,'Kovats n-alkanes'!J$7:J$40,1))))</f>
        <v/>
      </c>
      <c r="K56" s="9" t="str">
        <f t="shared" si="2"/>
        <v/>
      </c>
      <c r="L56" s="63" t="str">
        <f>iferror(100*(J56+(H56-vlookup(J56,'Kovats n-alkanes'!G$7:H$31,2,TRUE))/(vlookup(K56,'Kovats n-alkanes'!G$7:H$31,2,TRUE)-vlookup(J56,'Kovats n-alkanes'!G$7:H$31,2,TRUE))),H56)</f>
        <v/>
      </c>
      <c r="M56" s="9" t="str">
        <f t="array" ref="M56">iferror(index('Kovats n-alkanes'!B$7:B$31,match(I56,'Kovats n-alkanes'!C$7:C$31,1)),"")</f>
        <v/>
      </c>
      <c r="N56" s="9" t="str">
        <f t="shared" si="7"/>
        <v/>
      </c>
      <c r="O56" s="9" t="str">
        <f>iferror(100*(M56+(I56-vlookup(M56,'Kovats n-alkanes'!B$7:C$31,2,TRUE))/(vlookup(N56,'Kovats n-alkanes'!B$7:C$31,2,TRUE)-vlookup(M56,'Kovats n-alkanes'!B$7:C$31,2,TRUE))),"")</f>
        <v/>
      </c>
      <c r="R56" s="75"/>
      <c r="S56" s="75"/>
      <c r="T56" s="97"/>
      <c r="U56" s="97"/>
      <c r="V56" s="75"/>
      <c r="W56" s="75"/>
      <c r="X56" s="75"/>
      <c r="Y56" s="75"/>
      <c r="Z56" s="75"/>
      <c r="AA56" s="75"/>
      <c r="AB56" s="75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</row>
    <row r="57">
      <c r="A57" s="50" t="str">
        <f t="shared" si="4"/>
        <v/>
      </c>
      <c r="D57" s="120"/>
      <c r="F57" s="121"/>
      <c r="H57" s="122"/>
      <c r="I57" s="17"/>
      <c r="J57" s="28" t="str">
        <f t="array" ref="J57">if(Q57 = 1, iferror(index('Kovats n-alkanes'!G$7:G$40,match(H57,'Kovats n-alkanes'!H$7:H$40,1))),iferror(index('Kovats n-alkanes'!I$7:I$40,match(H57,'Kovats n-alkanes'!J$7:J$40,1))))</f>
        <v/>
      </c>
      <c r="K57" s="9" t="str">
        <f t="shared" si="2"/>
        <v/>
      </c>
      <c r="L57" s="63" t="str">
        <f>iferror(100*(J57+(H57-vlookup(J57,'Kovats n-alkanes'!G$7:H$31,2,TRUE))/(vlookup(K57,'Kovats n-alkanes'!G$7:H$31,2,TRUE)-vlookup(J57,'Kovats n-alkanes'!G$7:H$31,2,TRUE))),H57)</f>
        <v/>
      </c>
      <c r="M57" s="9" t="str">
        <f t="array" ref="M57">iferror(index('Kovats n-alkanes'!B$7:B$31,match(I57,'Kovats n-alkanes'!C$7:C$31,1)),"")</f>
        <v/>
      </c>
      <c r="N57" s="9" t="str">
        <f t="shared" si="7"/>
        <v/>
      </c>
      <c r="O57" s="9" t="str">
        <f>iferror(100*(M57+(I57-vlookup(M57,'Kovats n-alkanes'!B$7:C$31,2,TRUE))/(vlookup(N57,'Kovats n-alkanes'!B$7:C$31,2,TRUE)-vlookup(M57,'Kovats n-alkanes'!B$7:C$31,2,TRUE))),"")</f>
        <v/>
      </c>
      <c r="R57" s="75"/>
      <c r="S57" s="75"/>
      <c r="T57" s="97"/>
      <c r="U57" s="97"/>
      <c r="V57" s="75"/>
      <c r="W57" s="75"/>
      <c r="X57" s="75"/>
      <c r="Y57" s="75"/>
      <c r="Z57" s="75"/>
      <c r="AA57" s="75"/>
      <c r="AB57" s="75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</row>
    <row r="58">
      <c r="A58" s="50" t="str">
        <f t="shared" si="4"/>
        <v/>
      </c>
      <c r="D58" s="120"/>
      <c r="F58" s="121"/>
      <c r="H58" s="122"/>
      <c r="I58" s="17"/>
      <c r="J58" s="28" t="str">
        <f t="array" ref="J58">if(Q58 = 1, iferror(index('Kovats n-alkanes'!G$7:G$40,match(H58,'Kovats n-alkanes'!H$7:H$40,1))),iferror(index('Kovats n-alkanes'!I$7:I$40,match(H58,'Kovats n-alkanes'!J$7:J$40,1))))</f>
        <v/>
      </c>
      <c r="K58" s="9" t="str">
        <f t="shared" si="2"/>
        <v/>
      </c>
      <c r="L58" s="63" t="str">
        <f>iferror(100*(J58+(H58-vlookup(J58,'Kovats n-alkanes'!G$7:H$31,2,TRUE))/(vlookup(K58,'Kovats n-alkanes'!G$7:H$31,2,TRUE)-vlookup(J58,'Kovats n-alkanes'!G$7:H$31,2,TRUE))),H58)</f>
        <v/>
      </c>
      <c r="M58" s="9" t="str">
        <f t="array" ref="M58">iferror(index('Kovats n-alkanes'!B$7:B$31,match(I58,'Kovats n-alkanes'!C$7:C$31,1)),"")</f>
        <v/>
      </c>
      <c r="N58" s="9" t="str">
        <f t="shared" si="7"/>
        <v/>
      </c>
      <c r="O58" s="9" t="str">
        <f>iferror(100*(M58+(I58-vlookup(M58,'Kovats n-alkanes'!B$7:C$31,2,TRUE))/(vlookup(N58,'Kovats n-alkanes'!B$7:C$31,2,TRUE)-vlookup(M58,'Kovats n-alkanes'!B$7:C$31,2,TRUE))),"")</f>
        <v/>
      </c>
      <c r="R58" s="75"/>
      <c r="S58" s="75"/>
      <c r="T58" s="97"/>
      <c r="U58" s="97"/>
      <c r="V58" s="75"/>
      <c r="W58" s="75"/>
      <c r="X58" s="75"/>
      <c r="Y58" s="75"/>
      <c r="Z58" s="75"/>
      <c r="AA58" s="75"/>
      <c r="AB58" s="75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</row>
    <row r="59">
      <c r="A59" s="50" t="str">
        <f t="shared" si="4"/>
        <v/>
      </c>
      <c r="D59" s="120"/>
      <c r="F59" s="121"/>
      <c r="H59" s="122"/>
      <c r="I59" s="17"/>
      <c r="J59" s="28" t="str">
        <f t="array" ref="J59">if(Q59 = 1, iferror(index('Kovats n-alkanes'!G$7:G$40,match(H59,'Kovats n-alkanes'!H$7:H$40,1))),iferror(index('Kovats n-alkanes'!I$7:I$40,match(H59,'Kovats n-alkanes'!J$7:J$40,1))))</f>
        <v/>
      </c>
      <c r="K59" s="9" t="str">
        <f t="shared" si="2"/>
        <v/>
      </c>
      <c r="L59" s="63" t="str">
        <f>iferror(100*(J59+(H59-vlookup(J59,'Kovats n-alkanes'!G$7:H$31,2,TRUE))/(vlookup(K59,'Kovats n-alkanes'!G$7:H$31,2,TRUE)-vlookup(J59,'Kovats n-alkanes'!G$7:H$31,2,TRUE))),H59)</f>
        <v/>
      </c>
      <c r="M59" s="9" t="str">
        <f t="array" ref="M59">iferror(index('Kovats n-alkanes'!B$7:B$31,match(I59,'Kovats n-alkanes'!C$7:C$31,1)),"")</f>
        <v/>
      </c>
      <c r="N59" s="9" t="str">
        <f t="shared" si="7"/>
        <v/>
      </c>
      <c r="O59" s="9" t="str">
        <f>iferror(100*(M59+(I59-vlookup(M59,'Kovats n-alkanes'!B$7:C$31,2,TRUE))/(vlookup(N59,'Kovats n-alkanes'!B$7:C$31,2,TRUE)-vlookup(M59,'Kovats n-alkanes'!B$7:C$31,2,TRUE))),"")</f>
        <v/>
      </c>
      <c r="R59" s="75"/>
      <c r="S59" s="75"/>
      <c r="T59" s="97"/>
      <c r="U59" s="97"/>
      <c r="V59" s="75"/>
      <c r="W59" s="75"/>
      <c r="X59" s="75"/>
      <c r="Y59" s="75"/>
      <c r="Z59" s="75"/>
      <c r="AA59" s="75"/>
      <c r="AB59" s="75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</row>
    <row r="60">
      <c r="A60" s="50" t="str">
        <f t="shared" si="4"/>
        <v/>
      </c>
      <c r="D60" s="120"/>
      <c r="F60" s="121"/>
      <c r="H60" s="122"/>
      <c r="I60" s="17"/>
      <c r="J60" s="28" t="str">
        <f t="array" ref="J60">if(Q60 = 1, iferror(index('Kovats n-alkanes'!G$7:G$40,match(H60,'Kovats n-alkanes'!H$7:H$40,1))),iferror(index('Kovats n-alkanes'!I$7:I$40,match(H60,'Kovats n-alkanes'!J$7:J$40,1))))</f>
        <v/>
      </c>
      <c r="K60" s="9" t="str">
        <f t="shared" si="2"/>
        <v/>
      </c>
      <c r="L60" s="63" t="str">
        <f>iferror(100*(J60+(H60-vlookup(J60,'Kovats n-alkanes'!G$7:H$31,2,TRUE))/(vlookup(K60,'Kovats n-alkanes'!G$7:H$31,2,TRUE)-vlookup(J60,'Kovats n-alkanes'!G$7:H$31,2,TRUE))),H60)</f>
        <v/>
      </c>
      <c r="M60" s="9" t="str">
        <f t="array" ref="M60">iferror(index('Kovats n-alkanes'!B$7:B$31,match(I60,'Kovats n-alkanes'!C$7:C$31,1)),"")</f>
        <v/>
      </c>
      <c r="N60" s="9" t="str">
        <f t="shared" si="7"/>
        <v/>
      </c>
      <c r="O60" s="9" t="str">
        <f>iferror(100*(M60+(I60-vlookup(M60,'Kovats n-alkanes'!B$7:C$31,2,TRUE))/(vlookup(N60,'Kovats n-alkanes'!B$7:C$31,2,TRUE)-vlookup(M60,'Kovats n-alkanes'!B$7:C$31,2,TRUE))),"")</f>
        <v/>
      </c>
      <c r="R60" s="75"/>
      <c r="S60" s="75"/>
      <c r="T60" s="97"/>
      <c r="U60" s="97"/>
      <c r="V60" s="75"/>
      <c r="W60" s="75"/>
      <c r="X60" s="75"/>
      <c r="Y60" s="75"/>
      <c r="Z60" s="75"/>
      <c r="AA60" s="75"/>
      <c r="AB60" s="75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</row>
    <row r="61">
      <c r="A61" s="50" t="str">
        <f t="shared" si="4"/>
        <v/>
      </c>
      <c r="D61" s="120"/>
      <c r="F61" s="121"/>
      <c r="H61" s="122"/>
      <c r="I61" s="17"/>
      <c r="J61" s="28" t="str">
        <f t="array" ref="J61">if(Q61 = 1, iferror(index('Kovats n-alkanes'!G$7:G$40,match(H61,'Kovats n-alkanes'!H$7:H$40,1))),iferror(index('Kovats n-alkanes'!I$7:I$40,match(H61,'Kovats n-alkanes'!J$7:J$40,1))))</f>
        <v/>
      </c>
      <c r="K61" s="9" t="str">
        <f t="shared" si="2"/>
        <v/>
      </c>
      <c r="L61" s="63" t="str">
        <f>iferror(100*(J61+(H61-vlookup(J61,'Kovats n-alkanes'!G$7:H$31,2,TRUE))/(vlookup(K61,'Kovats n-alkanes'!G$7:H$31,2,TRUE)-vlookup(J61,'Kovats n-alkanes'!G$7:H$31,2,TRUE))),H61)</f>
        <v/>
      </c>
      <c r="M61" s="9" t="str">
        <f t="array" ref="M61">iferror(index('Kovats n-alkanes'!B$7:B$31,match(I61,'Kovats n-alkanes'!C$7:C$31,1)),"")</f>
        <v/>
      </c>
      <c r="N61" s="9" t="str">
        <f t="shared" si="7"/>
        <v/>
      </c>
      <c r="O61" s="9" t="str">
        <f>iferror(100*(M61+(I61-vlookup(M61,'Kovats n-alkanes'!B$7:C$31,2,TRUE))/(vlookup(N61,'Kovats n-alkanes'!B$7:C$31,2,TRUE)-vlookup(M61,'Kovats n-alkanes'!B$7:C$31,2,TRUE))),"")</f>
        <v/>
      </c>
      <c r="R61" s="75"/>
      <c r="S61" s="75"/>
      <c r="T61" s="97"/>
      <c r="U61" s="97"/>
      <c r="V61" s="75"/>
      <c r="W61" s="75"/>
      <c r="X61" s="75"/>
      <c r="Y61" s="75"/>
      <c r="Z61" s="75"/>
      <c r="AA61" s="75"/>
      <c r="AB61" s="75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</row>
    <row r="62">
      <c r="A62" s="50" t="str">
        <f t="shared" si="4"/>
        <v/>
      </c>
      <c r="D62" s="120"/>
      <c r="F62" s="121"/>
      <c r="H62" s="122"/>
      <c r="I62" s="17"/>
      <c r="J62" s="28" t="str">
        <f t="array" ref="J62">if(Q62 = 1, iferror(index('Kovats n-alkanes'!G$7:G$40,match(H62,'Kovats n-alkanes'!H$7:H$40,1))),iferror(index('Kovats n-alkanes'!I$7:I$40,match(H62,'Kovats n-alkanes'!J$7:J$40,1))))</f>
        <v/>
      </c>
      <c r="K62" s="9" t="str">
        <f t="shared" si="2"/>
        <v/>
      </c>
      <c r="L62" s="63" t="str">
        <f>iferror(100*(J62+(H62-vlookup(J62,'Kovats n-alkanes'!G$7:H$31,2,TRUE))/(vlookup(K62,'Kovats n-alkanes'!G$7:H$31,2,TRUE)-vlookup(J62,'Kovats n-alkanes'!G$7:H$31,2,TRUE))),H62)</f>
        <v/>
      </c>
      <c r="M62" s="9" t="str">
        <f t="array" ref="M62">iferror(index('Kovats n-alkanes'!B$7:B$31,match(I62,'Kovats n-alkanes'!C$7:C$31,1)),"")</f>
        <v/>
      </c>
      <c r="N62" s="9" t="str">
        <f t="shared" si="7"/>
        <v/>
      </c>
      <c r="O62" s="9" t="str">
        <f>iferror(100*(M62+(I62-vlookup(M62,'Kovats n-alkanes'!B$7:C$31,2,TRUE))/(vlookup(N62,'Kovats n-alkanes'!B$7:C$31,2,TRUE)-vlookup(M62,'Kovats n-alkanes'!B$7:C$31,2,TRUE))),"")</f>
        <v/>
      </c>
      <c r="R62" s="75"/>
      <c r="S62" s="75"/>
      <c r="T62" s="97"/>
      <c r="U62" s="97"/>
      <c r="V62" s="75"/>
      <c r="W62" s="75"/>
      <c r="X62" s="75"/>
      <c r="Y62" s="75"/>
      <c r="Z62" s="75"/>
      <c r="AA62" s="75"/>
      <c r="AB62" s="75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</row>
    <row r="63">
      <c r="A63" s="50" t="str">
        <f t="shared" si="4"/>
        <v/>
      </c>
      <c r="D63" s="120"/>
      <c r="F63" s="121"/>
      <c r="H63" s="122"/>
      <c r="I63" s="17"/>
      <c r="J63" s="28" t="str">
        <f t="array" ref="J63">if(Q63 = 1, iferror(index('Kovats n-alkanes'!G$7:G$40,match(H63,'Kovats n-alkanes'!H$7:H$40,1))),iferror(index('Kovats n-alkanes'!I$7:I$40,match(H63,'Kovats n-alkanes'!J$7:J$40,1))))</f>
        <v/>
      </c>
      <c r="K63" s="9" t="str">
        <f t="shared" si="2"/>
        <v/>
      </c>
      <c r="L63" s="63" t="str">
        <f>iferror(100*(J63+(H63-vlookup(J63,'Kovats n-alkanes'!G$7:H$31,2,TRUE))/(vlookup(K63,'Kovats n-alkanes'!G$7:H$31,2,TRUE)-vlookup(J63,'Kovats n-alkanes'!G$7:H$31,2,TRUE))),H63)</f>
        <v/>
      </c>
      <c r="M63" s="9" t="str">
        <f t="array" ref="M63">iferror(index('Kovats n-alkanes'!B$7:B$31,match(I63,'Kovats n-alkanes'!C$7:C$31,1)),"")</f>
        <v/>
      </c>
      <c r="N63" s="9" t="str">
        <f t="shared" si="7"/>
        <v/>
      </c>
      <c r="O63" s="9" t="str">
        <f>iferror(100*(M63+(I63-vlookup(M63,'Kovats n-alkanes'!B$7:C$31,2,TRUE))/(vlookup(N63,'Kovats n-alkanes'!B$7:C$31,2,TRUE)-vlookup(M63,'Kovats n-alkanes'!B$7:C$31,2,TRUE))),"")</f>
        <v/>
      </c>
      <c r="R63" s="75"/>
      <c r="S63" s="75"/>
      <c r="T63" s="97"/>
      <c r="U63" s="97"/>
      <c r="V63" s="75"/>
      <c r="W63" s="75"/>
      <c r="X63" s="75"/>
      <c r="Y63" s="75"/>
      <c r="Z63" s="75"/>
      <c r="AA63" s="75"/>
      <c r="AB63" s="75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</row>
    <row r="64">
      <c r="A64" s="50" t="str">
        <f t="shared" si="4"/>
        <v/>
      </c>
      <c r="D64" s="120"/>
      <c r="F64" s="121"/>
      <c r="H64" s="122"/>
      <c r="I64" s="17"/>
      <c r="J64" s="28" t="str">
        <f t="array" ref="J64">if(Q64 = 1, iferror(index('Kovats n-alkanes'!G$7:G$40,match(H64,'Kovats n-alkanes'!H$7:H$40,1))),iferror(index('Kovats n-alkanes'!I$7:I$40,match(H64,'Kovats n-alkanes'!J$7:J$40,1))))</f>
        <v/>
      </c>
      <c r="K64" s="9" t="str">
        <f t="shared" si="2"/>
        <v/>
      </c>
      <c r="L64" s="63" t="str">
        <f>iferror(100*(J64+(H64-vlookup(J64,'Kovats n-alkanes'!G$7:H$31,2,TRUE))/(vlookup(K64,'Kovats n-alkanes'!G$7:H$31,2,TRUE)-vlookup(J64,'Kovats n-alkanes'!G$7:H$31,2,TRUE))),H64)</f>
        <v/>
      </c>
      <c r="M64" s="9" t="str">
        <f t="array" ref="M64">iferror(index('Kovats n-alkanes'!B$7:B$31,match(I64,'Kovats n-alkanes'!C$7:C$31,1)),"")</f>
        <v/>
      </c>
      <c r="N64" s="9" t="str">
        <f t="shared" si="7"/>
        <v/>
      </c>
      <c r="O64" s="9" t="str">
        <f>iferror(100*(M64+(I64-vlookup(M64,'Kovats n-alkanes'!B$7:C$31,2,TRUE))/(vlookup(N64,'Kovats n-alkanes'!B$7:C$31,2,TRUE)-vlookup(M64,'Kovats n-alkanes'!B$7:C$31,2,TRUE))),"")</f>
        <v/>
      </c>
      <c r="R64" s="75"/>
      <c r="S64" s="75"/>
      <c r="T64" s="97"/>
      <c r="U64" s="97"/>
      <c r="V64" s="75"/>
      <c r="W64" s="75"/>
      <c r="X64" s="75"/>
      <c r="Y64" s="75"/>
      <c r="Z64" s="75"/>
      <c r="AA64" s="75"/>
      <c r="AB64" s="75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</row>
    <row r="65">
      <c r="A65" s="50" t="str">
        <f t="shared" si="4"/>
        <v/>
      </c>
      <c r="D65" s="120"/>
      <c r="F65" s="121"/>
      <c r="H65" s="122"/>
      <c r="I65" s="17"/>
      <c r="J65" s="28" t="str">
        <f t="array" ref="J65">if(Q65 = 1, iferror(index('Kovats n-alkanes'!G$7:G$40,match(H65,'Kovats n-alkanes'!H$7:H$40,1))),iferror(index('Kovats n-alkanes'!I$7:I$40,match(H65,'Kovats n-alkanes'!J$7:J$40,1))))</f>
        <v/>
      </c>
      <c r="K65" s="9" t="str">
        <f t="shared" si="2"/>
        <v/>
      </c>
      <c r="L65" s="63" t="str">
        <f>iferror(100*(J65+(H65-vlookup(J65,'Kovats n-alkanes'!G$7:H$31,2,TRUE))/(vlookup(K65,'Kovats n-alkanes'!G$7:H$31,2,TRUE)-vlookup(J65,'Kovats n-alkanes'!G$7:H$31,2,TRUE))),H65)</f>
        <v/>
      </c>
      <c r="M65" s="9" t="str">
        <f t="array" ref="M65">iferror(index('Kovats n-alkanes'!B$7:B$31,match(I65,'Kovats n-alkanes'!C$7:C$31,1)),"")</f>
        <v/>
      </c>
      <c r="N65" s="9" t="str">
        <f t="shared" si="7"/>
        <v/>
      </c>
      <c r="O65" s="9" t="str">
        <f>iferror(100*(M65+(I65-vlookup(M65,'Kovats n-alkanes'!B$7:C$31,2,TRUE))/(vlookup(N65,'Kovats n-alkanes'!B$7:C$31,2,TRUE)-vlookup(M65,'Kovats n-alkanes'!B$7:C$31,2,TRUE))),"")</f>
        <v/>
      </c>
      <c r="R65" s="75"/>
      <c r="S65" s="75"/>
      <c r="T65" s="97"/>
      <c r="U65" s="97"/>
      <c r="V65" s="75"/>
      <c r="W65" s="75"/>
      <c r="X65" s="75"/>
      <c r="Y65" s="75"/>
      <c r="Z65" s="75"/>
      <c r="AA65" s="75"/>
      <c r="AB65" s="75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</row>
    <row r="66">
      <c r="A66" s="50" t="str">
        <f t="shared" si="4"/>
        <v/>
      </c>
      <c r="D66" s="120"/>
      <c r="F66" s="121"/>
      <c r="H66" s="122"/>
      <c r="I66" s="17"/>
      <c r="J66" s="28" t="str">
        <f t="array" ref="J66">if(Q66 = 1, iferror(index('Kovats n-alkanes'!G$7:G$40,match(H66,'Kovats n-alkanes'!H$7:H$40,1))),iferror(index('Kovats n-alkanes'!I$7:I$40,match(H66,'Kovats n-alkanes'!J$7:J$40,1))))</f>
        <v/>
      </c>
      <c r="K66" s="9" t="str">
        <f t="shared" si="2"/>
        <v/>
      </c>
      <c r="L66" s="63" t="str">
        <f>iferror(100*(J66+(H66-vlookup(J66,'Kovats n-alkanes'!G$7:H$31,2,TRUE))/(vlookup(K66,'Kovats n-alkanes'!G$7:H$31,2,TRUE)-vlookup(J66,'Kovats n-alkanes'!G$7:H$31,2,TRUE))),H66)</f>
        <v/>
      </c>
      <c r="M66" s="9" t="str">
        <f t="array" ref="M66">iferror(index('Kovats n-alkanes'!B$7:B$31,match(I66,'Kovats n-alkanes'!C$7:C$31,1)),"")</f>
        <v/>
      </c>
      <c r="N66" s="9" t="str">
        <f t="shared" si="7"/>
        <v/>
      </c>
      <c r="O66" s="9" t="str">
        <f>iferror(100*(M66+(I66-vlookup(M66,'Kovats n-alkanes'!B$7:C$31,2,TRUE))/(vlookup(N66,'Kovats n-alkanes'!B$7:C$31,2,TRUE)-vlookup(M66,'Kovats n-alkanes'!B$7:C$31,2,TRUE))),"")</f>
        <v/>
      </c>
      <c r="R66" s="75"/>
      <c r="S66" s="75"/>
      <c r="T66" s="97"/>
      <c r="U66" s="97"/>
      <c r="V66" s="75"/>
      <c r="W66" s="75"/>
      <c r="X66" s="75"/>
      <c r="Y66" s="75"/>
      <c r="Z66" s="75"/>
      <c r="AA66" s="75"/>
      <c r="AB66" s="75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</row>
    <row r="67">
      <c r="A67" s="50" t="str">
        <f t="shared" si="4"/>
        <v/>
      </c>
      <c r="D67" s="120"/>
      <c r="F67" s="121"/>
      <c r="H67" s="122"/>
      <c r="I67" s="17"/>
      <c r="J67" s="28" t="str">
        <f t="array" ref="J67">if(Q67 = 1, iferror(index('Kovats n-alkanes'!G$7:G$40,match(H67,'Kovats n-alkanes'!H$7:H$40,1))),iferror(index('Kovats n-alkanes'!I$7:I$40,match(H67,'Kovats n-alkanes'!J$7:J$40,1))))</f>
        <v/>
      </c>
      <c r="K67" s="9" t="str">
        <f t="shared" si="2"/>
        <v/>
      </c>
      <c r="L67" s="63" t="str">
        <f>iferror(100*(J67+(H67-vlookup(J67,'Kovats n-alkanes'!G$7:H$31,2,TRUE))/(vlookup(K67,'Kovats n-alkanes'!G$7:H$31,2,TRUE)-vlookup(J67,'Kovats n-alkanes'!G$7:H$31,2,TRUE))),H67)</f>
        <v/>
      </c>
      <c r="M67" s="9" t="str">
        <f t="array" ref="M67">iferror(index('Kovats n-alkanes'!B$7:B$31,match(I67,'Kovats n-alkanes'!C$7:C$31,1)),"")</f>
        <v/>
      </c>
      <c r="N67" s="9" t="str">
        <f t="shared" si="7"/>
        <v/>
      </c>
      <c r="O67" s="9" t="str">
        <f>iferror(100*(M67+(I67-vlookup(M67,'Kovats n-alkanes'!B$7:C$31,2,TRUE))/(vlookup(N67,'Kovats n-alkanes'!B$7:C$31,2,TRUE)-vlookup(M67,'Kovats n-alkanes'!B$7:C$31,2,TRUE))),"")</f>
        <v/>
      </c>
      <c r="R67" s="75"/>
      <c r="S67" s="75"/>
      <c r="T67" s="97"/>
      <c r="U67" s="97"/>
      <c r="V67" s="75"/>
      <c r="W67" s="75"/>
      <c r="X67" s="75"/>
      <c r="Y67" s="75"/>
      <c r="Z67" s="75"/>
      <c r="AA67" s="75"/>
      <c r="AB67" s="75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</row>
    <row r="68">
      <c r="A68" s="50" t="str">
        <f t="shared" si="4"/>
        <v/>
      </c>
      <c r="D68" s="120"/>
      <c r="F68" s="121"/>
      <c r="H68" s="122"/>
      <c r="I68" s="17"/>
      <c r="J68" s="28" t="str">
        <f t="array" ref="J68">if(Q68 = 1, iferror(index('Kovats n-alkanes'!G$7:G$40,match(H68,'Kovats n-alkanes'!H$7:H$40,1))),iferror(index('Kovats n-alkanes'!I$7:I$40,match(H68,'Kovats n-alkanes'!J$7:J$40,1))))</f>
        <v/>
      </c>
      <c r="K68" s="9" t="str">
        <f t="shared" si="2"/>
        <v/>
      </c>
      <c r="L68" s="63" t="str">
        <f>iferror(100*(J68+(H68-vlookup(J68,'Kovats n-alkanes'!G$7:H$31,2,TRUE))/(vlookup(K68,'Kovats n-alkanes'!G$7:H$31,2,TRUE)-vlookup(J68,'Kovats n-alkanes'!G$7:H$31,2,TRUE))),H68)</f>
        <v/>
      </c>
      <c r="M68" s="9" t="str">
        <f t="array" ref="M68">iferror(index('Kovats n-alkanes'!B$7:B$31,match(I68,'Kovats n-alkanes'!C$7:C$31,1)),"")</f>
        <v/>
      </c>
      <c r="N68" s="9" t="str">
        <f t="shared" si="7"/>
        <v/>
      </c>
      <c r="O68" s="9" t="str">
        <f>iferror(100*(M68+(I68-vlookup(M68,'Kovats n-alkanes'!B$7:C$31,2,TRUE))/(vlookup(N68,'Kovats n-alkanes'!B$7:C$31,2,TRUE)-vlookup(M68,'Kovats n-alkanes'!B$7:C$31,2,TRUE))),"")</f>
        <v/>
      </c>
      <c r="R68" s="75"/>
      <c r="S68" s="75"/>
      <c r="T68" s="97"/>
      <c r="U68" s="97"/>
      <c r="V68" s="75"/>
      <c r="W68" s="75"/>
      <c r="X68" s="75"/>
      <c r="Y68" s="75"/>
      <c r="Z68" s="75"/>
      <c r="AA68" s="75"/>
      <c r="AB68" s="75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</row>
    <row r="69">
      <c r="A69" s="50" t="str">
        <f t="shared" si="4"/>
        <v/>
      </c>
      <c r="D69" s="120"/>
      <c r="F69" s="121"/>
      <c r="H69" s="122"/>
      <c r="I69" s="17"/>
      <c r="J69" s="28" t="str">
        <f t="array" ref="J69">if(Q69 = 1, iferror(index('Kovats n-alkanes'!G$7:G$40,match(H69,'Kovats n-alkanes'!H$7:H$40,1))),iferror(index('Kovats n-alkanes'!I$7:I$40,match(H69,'Kovats n-alkanes'!J$7:J$40,1))))</f>
        <v/>
      </c>
      <c r="K69" s="9" t="str">
        <f t="shared" si="2"/>
        <v/>
      </c>
      <c r="L69" s="63" t="str">
        <f>iferror(100*(J69+(H69-vlookup(J69,'Kovats n-alkanes'!G$7:H$31,2,TRUE))/(vlookup(K69,'Kovats n-alkanes'!G$7:H$31,2,TRUE)-vlookup(J69,'Kovats n-alkanes'!G$7:H$31,2,TRUE))),H69)</f>
        <v/>
      </c>
      <c r="M69" s="9" t="str">
        <f t="array" ref="M69">iferror(index('Kovats n-alkanes'!B$7:B$31,match(I69,'Kovats n-alkanes'!C$7:C$31,1)),"")</f>
        <v/>
      </c>
      <c r="N69" s="9" t="str">
        <f t="shared" si="7"/>
        <v/>
      </c>
      <c r="O69" s="9" t="str">
        <f>iferror(100*(M69+(I69-vlookup(M69,'Kovats n-alkanes'!B$7:C$31,2,TRUE))/(vlookup(N69,'Kovats n-alkanes'!B$7:C$31,2,TRUE)-vlookup(M69,'Kovats n-alkanes'!B$7:C$31,2,TRUE))),"")</f>
        <v/>
      </c>
      <c r="R69" s="75"/>
      <c r="S69" s="75"/>
      <c r="T69" s="97"/>
      <c r="U69" s="97"/>
      <c r="V69" s="75"/>
      <c r="W69" s="75"/>
      <c r="X69" s="75"/>
      <c r="Y69" s="75"/>
      <c r="Z69" s="75"/>
      <c r="AA69" s="75"/>
      <c r="AB69" s="75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</row>
    <row r="70">
      <c r="A70" s="50" t="str">
        <f t="shared" si="4"/>
        <v/>
      </c>
      <c r="D70" s="120"/>
      <c r="F70" s="121"/>
      <c r="H70" s="122"/>
      <c r="I70" s="17"/>
      <c r="J70" s="9"/>
      <c r="K70" s="9" t="str">
        <f t="shared" si="2"/>
        <v/>
      </c>
      <c r="L70" s="63" t="str">
        <f>iferror(100*(J70+(H70-vlookup(J70,'Kovats n-alkanes'!G$7:H$31,2,TRUE))/(vlookup(K70,'Kovats n-alkanes'!G$7:H$31,2,TRUE)-vlookup(J70,'Kovats n-alkanes'!G$7:H$31,2,TRUE))),H70)</f>
        <v/>
      </c>
      <c r="M70" s="9" t="str">
        <f t="array" ref="M70">iferror(index('Kovats n-alkanes'!B$7:B$31,match(I70,'Kovats n-alkanes'!C$7:C$31,1)),"")</f>
        <v/>
      </c>
      <c r="N70" s="9" t="str">
        <f t="shared" si="7"/>
        <v/>
      </c>
      <c r="O70" s="9" t="str">
        <f>iferror(100*(M70+(I70-vlookup(M70,'Kovats n-alkanes'!B$7:C$31,2,TRUE))/(vlookup(N70,'Kovats n-alkanes'!B$7:C$31,2,TRUE)-vlookup(M70,'Kovats n-alkanes'!B$7:C$31,2,TRUE))),"")</f>
        <v/>
      </c>
      <c r="R70" s="75"/>
      <c r="S70" s="75"/>
      <c r="T70" s="97"/>
      <c r="U70" s="97"/>
      <c r="V70" s="75"/>
      <c r="W70" s="75"/>
      <c r="X70" s="75"/>
      <c r="Y70" s="75"/>
      <c r="Z70" s="75"/>
      <c r="AA70" s="75"/>
      <c r="AB70" s="75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</row>
    <row r="71">
      <c r="A71" s="50" t="str">
        <f t="shared" si="4"/>
        <v/>
      </c>
      <c r="D71" s="120"/>
      <c r="F71" s="121"/>
      <c r="H71" s="122"/>
      <c r="I71" s="17"/>
      <c r="J71" s="9"/>
      <c r="K71" s="9" t="str">
        <f t="shared" si="2"/>
        <v/>
      </c>
      <c r="L71" s="63" t="str">
        <f>iferror(100*(J71+(H71-vlookup(J71,'Kovats n-alkanes'!G$7:H$31,2,TRUE))/(vlookup(K71,'Kovats n-alkanes'!G$7:H$31,2,TRUE)-vlookup(J71,'Kovats n-alkanes'!G$7:H$31,2,TRUE))),H71)</f>
        <v/>
      </c>
      <c r="M71" s="9" t="str">
        <f t="array" ref="M71">iferror(index('Kovats n-alkanes'!B$7:B$31,match(I71,'Kovats n-alkanes'!C$7:C$31,1)),"")</f>
        <v/>
      </c>
      <c r="N71" s="9" t="str">
        <f t="shared" si="7"/>
        <v/>
      </c>
      <c r="O71" s="9" t="str">
        <f>iferror(100*(M71+(I71-vlookup(M71,'Kovats n-alkanes'!B$7:C$31,2,TRUE))/(vlookup(N71,'Kovats n-alkanes'!B$7:C$31,2,TRUE)-vlookup(M71,'Kovats n-alkanes'!B$7:C$31,2,TRUE))),"")</f>
        <v/>
      </c>
      <c r="R71" s="75"/>
      <c r="S71" s="75"/>
      <c r="T71" s="97"/>
      <c r="U71" s="97"/>
      <c r="V71" s="75"/>
      <c r="W71" s="75"/>
      <c r="X71" s="75"/>
      <c r="Y71" s="75"/>
      <c r="Z71" s="75"/>
      <c r="AA71" s="75"/>
      <c r="AB71" s="75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</row>
    <row r="72">
      <c r="A72" s="50" t="str">
        <f t="shared" si="4"/>
        <v/>
      </c>
      <c r="D72" s="120"/>
      <c r="F72" s="121"/>
      <c r="H72" s="122"/>
      <c r="I72" s="17"/>
      <c r="J72" s="9"/>
      <c r="K72" s="9" t="str">
        <f t="shared" si="2"/>
        <v/>
      </c>
      <c r="L72" s="63" t="str">
        <f>iferror(100*(J72+(H72-vlookup(J72,'Kovats n-alkanes'!G$7:H$31,2,TRUE))/(vlookup(K72,'Kovats n-alkanes'!G$7:H$31,2,TRUE)-vlookup(J72,'Kovats n-alkanes'!G$7:H$31,2,TRUE))),H72)</f>
        <v/>
      </c>
      <c r="M72" s="9" t="str">
        <f t="array" ref="M72">iferror(index('Kovats n-alkanes'!B$7:B$31,match(I72,'Kovats n-alkanes'!C$7:C$31,1)),"")</f>
        <v/>
      </c>
      <c r="N72" s="9" t="str">
        <f t="shared" si="7"/>
        <v/>
      </c>
      <c r="O72" s="9" t="str">
        <f>iferror(100*(M72+(I72-vlookup(M72,'Kovats n-alkanes'!B$7:C$31,2,TRUE))/(vlookup(N72,'Kovats n-alkanes'!B$7:C$31,2,TRUE)-vlookup(M72,'Kovats n-alkanes'!B$7:C$31,2,TRUE))),"")</f>
        <v/>
      </c>
      <c r="R72" s="75"/>
      <c r="S72" s="75"/>
      <c r="T72" s="97"/>
      <c r="U72" s="97"/>
      <c r="V72" s="75"/>
      <c r="W72" s="75"/>
      <c r="X72" s="75"/>
      <c r="Y72" s="75"/>
      <c r="Z72" s="75"/>
      <c r="AA72" s="75"/>
      <c r="AB72" s="75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</row>
    <row r="73">
      <c r="A73" s="50" t="str">
        <f t="shared" si="4"/>
        <v/>
      </c>
      <c r="D73" s="120"/>
      <c r="F73" s="121"/>
      <c r="H73" s="122"/>
      <c r="I73" s="17"/>
      <c r="J73" s="9"/>
      <c r="K73" s="9" t="str">
        <f t="shared" si="2"/>
        <v/>
      </c>
      <c r="L73" s="63" t="str">
        <f>iferror(100*(J73+(H73-vlookup(J73,'Kovats n-alkanes'!G$7:H$31,2,TRUE))/(vlookup(K73,'Kovats n-alkanes'!G$7:H$31,2,TRUE)-vlookup(J73,'Kovats n-alkanes'!G$7:H$31,2,TRUE))),H73)</f>
        <v/>
      </c>
      <c r="M73" s="9" t="str">
        <f t="array" ref="M73">iferror(index('Kovats n-alkanes'!B$7:B$31,match(I73,'Kovats n-alkanes'!C$7:C$31,1)),"")</f>
        <v/>
      </c>
      <c r="N73" s="9" t="str">
        <f t="shared" si="7"/>
        <v/>
      </c>
      <c r="O73" s="9" t="str">
        <f>iferror(100*(M73+(I73-vlookup(M73,'Kovats n-alkanes'!B$7:C$31,2,TRUE))/(vlookup(N73,'Kovats n-alkanes'!B$7:C$31,2,TRUE)-vlookup(M73,'Kovats n-alkanes'!B$7:C$31,2,TRUE))),"")</f>
        <v/>
      </c>
      <c r="R73" s="75"/>
      <c r="S73" s="75"/>
      <c r="T73" s="97"/>
      <c r="U73" s="97"/>
      <c r="V73" s="75"/>
      <c r="W73" s="75"/>
      <c r="X73" s="75"/>
      <c r="Y73" s="75"/>
      <c r="Z73" s="75"/>
      <c r="AA73" s="75"/>
      <c r="AB73" s="75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</row>
    <row r="74">
      <c r="A74" s="50" t="str">
        <f t="shared" si="4"/>
        <v/>
      </c>
      <c r="D74" s="120"/>
      <c r="F74" s="121"/>
      <c r="H74" s="122"/>
      <c r="I74" s="17"/>
      <c r="J74" s="9"/>
      <c r="K74" s="9" t="str">
        <f t="shared" si="2"/>
        <v/>
      </c>
      <c r="L74" s="63" t="str">
        <f>iferror(100*(J74+(H74-vlookup(J74,'Kovats n-alkanes'!G$7:H$31,2,TRUE))/(vlookup(K74,'Kovats n-alkanes'!G$7:H$31,2,TRUE)-vlookup(J74,'Kovats n-alkanes'!G$7:H$31,2,TRUE))),H74)</f>
        <v/>
      </c>
      <c r="M74" s="9" t="str">
        <f t="array" ref="M74">iferror(index('Kovats n-alkanes'!B$7:B$31,match(I74,'Kovats n-alkanes'!C$7:C$31,1)),"")</f>
        <v/>
      </c>
      <c r="N74" s="9" t="str">
        <f t="shared" si="7"/>
        <v/>
      </c>
      <c r="O74" s="9" t="str">
        <f>iferror(100*(M74+(I74-vlookup(M74,'Kovats n-alkanes'!B$7:C$31,2,TRUE))/(vlookup(N74,'Kovats n-alkanes'!B$7:C$31,2,TRUE)-vlookup(M74,'Kovats n-alkanes'!B$7:C$31,2,TRUE))),"")</f>
        <v/>
      </c>
      <c r="R74" s="75"/>
      <c r="S74" s="75"/>
      <c r="T74" s="97"/>
      <c r="U74" s="97"/>
      <c r="V74" s="75"/>
      <c r="W74" s="75"/>
      <c r="X74" s="75"/>
      <c r="Y74" s="75"/>
      <c r="Z74" s="75"/>
      <c r="AA74" s="75"/>
      <c r="AB74" s="75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</row>
    <row r="75">
      <c r="A75" s="50" t="str">
        <f t="shared" si="4"/>
        <v/>
      </c>
      <c r="D75" s="120"/>
      <c r="F75" s="121"/>
      <c r="H75" s="122"/>
      <c r="I75" s="17"/>
      <c r="J75" s="9"/>
      <c r="K75" s="9" t="str">
        <f t="shared" si="2"/>
        <v/>
      </c>
      <c r="L75" s="63" t="str">
        <f>iferror(100*(J75+(H75-vlookup(J75,'Kovats n-alkanes'!G$7:H$31,2,TRUE))/(vlookup(K75,'Kovats n-alkanes'!G$7:H$31,2,TRUE)-vlookup(J75,'Kovats n-alkanes'!G$7:H$31,2,TRUE))),H75)</f>
        <v/>
      </c>
      <c r="M75" s="9" t="str">
        <f t="array" ref="M75">iferror(index('Kovats n-alkanes'!B$7:B$31,match(I75,'Kovats n-alkanes'!C$7:C$31,1)),"")</f>
        <v/>
      </c>
      <c r="N75" s="9" t="str">
        <f t="shared" si="7"/>
        <v/>
      </c>
      <c r="O75" s="9" t="str">
        <f>iferror(100*(M75+(I75-vlookup(M75,'Kovats n-alkanes'!B$7:C$31,2,TRUE))/(vlookup(N75,'Kovats n-alkanes'!B$7:C$31,2,TRUE)-vlookup(M75,'Kovats n-alkanes'!B$7:C$31,2,TRUE))),"")</f>
        <v/>
      </c>
      <c r="R75" s="75"/>
      <c r="S75" s="75"/>
      <c r="T75" s="97"/>
      <c r="U75" s="97"/>
      <c r="V75" s="75"/>
      <c r="W75" s="75"/>
      <c r="X75" s="75"/>
      <c r="Y75" s="75"/>
      <c r="Z75" s="75"/>
      <c r="AA75" s="75"/>
      <c r="AB75" s="75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</row>
    <row r="76">
      <c r="A76" s="50" t="str">
        <f t="shared" si="4"/>
        <v/>
      </c>
      <c r="D76" s="120"/>
      <c r="F76" s="121"/>
      <c r="H76" s="122"/>
      <c r="I76" s="17"/>
      <c r="J76" s="9"/>
      <c r="K76" s="9" t="str">
        <f t="shared" si="2"/>
        <v/>
      </c>
      <c r="L76" s="63" t="str">
        <f>iferror(100*(J76+(H76-vlookup(J76,'Kovats n-alkanes'!G$7:H$31,2,TRUE))/(vlookup(K76,'Kovats n-alkanes'!G$7:H$31,2,TRUE)-vlookup(J76,'Kovats n-alkanes'!G$7:H$31,2,TRUE))),H76)</f>
        <v/>
      </c>
      <c r="M76" s="9" t="str">
        <f t="array" ref="M76">iferror(index('Kovats n-alkanes'!B$7:B$31,match(I76,'Kovats n-alkanes'!C$7:C$31,1)),"")</f>
        <v/>
      </c>
      <c r="N76" s="9" t="str">
        <f t="shared" si="7"/>
        <v/>
      </c>
      <c r="O76" s="9" t="str">
        <f>iferror(100*(M76+(I76-vlookup(M76,'Kovats n-alkanes'!B$7:C$31,2,TRUE))/(vlookup(N76,'Kovats n-alkanes'!B$7:C$31,2,TRUE)-vlookup(M76,'Kovats n-alkanes'!B$7:C$31,2,TRUE))),"")</f>
        <v/>
      </c>
      <c r="R76" s="75"/>
      <c r="S76" s="75"/>
      <c r="T76" s="97"/>
      <c r="U76" s="97"/>
      <c r="V76" s="75"/>
      <c r="W76" s="75"/>
      <c r="X76" s="75"/>
      <c r="Y76" s="75"/>
      <c r="Z76" s="75"/>
      <c r="AA76" s="75"/>
      <c r="AB76" s="75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</row>
    <row r="77">
      <c r="A77" s="50" t="str">
        <f t="shared" si="4"/>
        <v/>
      </c>
      <c r="D77" s="120"/>
      <c r="F77" s="121"/>
      <c r="H77" s="122"/>
      <c r="I77" s="17"/>
      <c r="J77" s="9"/>
      <c r="K77" s="9" t="str">
        <f t="shared" si="2"/>
        <v/>
      </c>
      <c r="L77" s="63" t="str">
        <f>iferror(100*(J77+(H77-vlookup(J77,'Kovats n-alkanes'!G$7:H$31,2,TRUE))/(vlookup(K77,'Kovats n-alkanes'!G$7:H$31,2,TRUE)-vlookup(J77,'Kovats n-alkanes'!G$7:H$31,2,TRUE))),H77)</f>
        <v/>
      </c>
      <c r="M77" s="9" t="str">
        <f t="array" ref="M77">iferror(index('Kovats n-alkanes'!B$7:B$31,match(I77,'Kovats n-alkanes'!C$7:C$31,1)),"")</f>
        <v/>
      </c>
      <c r="N77" s="9" t="str">
        <f t="shared" si="7"/>
        <v/>
      </c>
      <c r="O77" s="9" t="str">
        <f>iferror(100*(M77+(I77-vlookup(M77,'Kovats n-alkanes'!B$7:C$31,2,TRUE))/(vlookup(N77,'Kovats n-alkanes'!B$7:C$31,2,TRUE)-vlookup(M77,'Kovats n-alkanes'!B$7:C$31,2,TRUE))),"")</f>
        <v/>
      </c>
      <c r="R77" s="75"/>
      <c r="S77" s="75"/>
      <c r="T77" s="97"/>
      <c r="U77" s="97"/>
      <c r="V77" s="75"/>
      <c r="W77" s="75"/>
      <c r="X77" s="75"/>
      <c r="Y77" s="75"/>
      <c r="Z77" s="75"/>
      <c r="AA77" s="75"/>
      <c r="AB77" s="75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</row>
    <row r="78">
      <c r="A78" s="50" t="str">
        <f t="shared" si="4"/>
        <v/>
      </c>
      <c r="D78" s="120"/>
      <c r="F78" s="121"/>
      <c r="H78" s="122"/>
      <c r="I78" s="17"/>
      <c r="J78" s="9"/>
      <c r="K78" s="9" t="str">
        <f t="shared" si="2"/>
        <v/>
      </c>
      <c r="L78" s="63" t="str">
        <f>iferror(100*(J78+(H78-vlookup(J78,'Kovats n-alkanes'!G$7:H$31,2,TRUE))/(vlookup(K78,'Kovats n-alkanes'!G$7:H$31,2,TRUE)-vlookup(J78,'Kovats n-alkanes'!G$7:H$31,2,TRUE))),H78)</f>
        <v/>
      </c>
      <c r="M78" s="9" t="str">
        <f t="array" ref="M78">iferror(index('Kovats n-alkanes'!B$7:B$31,match(I78,'Kovats n-alkanes'!C$7:C$31,1)),"")</f>
        <v/>
      </c>
      <c r="N78" s="9" t="str">
        <f t="shared" si="7"/>
        <v/>
      </c>
      <c r="O78" s="9" t="str">
        <f>iferror(100*(M78+(I78-vlookup(M78,'Kovats n-alkanes'!B$7:C$31,2,TRUE))/(vlookup(N78,'Kovats n-alkanes'!B$7:C$31,2,TRUE)-vlookup(M78,'Kovats n-alkanes'!B$7:C$31,2,TRUE))),"")</f>
        <v/>
      </c>
      <c r="R78" s="75"/>
      <c r="S78" s="75"/>
      <c r="T78" s="97"/>
      <c r="U78" s="97"/>
      <c r="V78" s="75"/>
      <c r="W78" s="75"/>
      <c r="X78" s="75"/>
      <c r="Y78" s="75"/>
      <c r="Z78" s="75"/>
      <c r="AA78" s="75"/>
      <c r="AB78" s="75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</row>
    <row r="79">
      <c r="A79" s="50" t="str">
        <f t="shared" si="4"/>
        <v/>
      </c>
      <c r="D79" s="120"/>
      <c r="F79" s="121"/>
      <c r="H79" s="122"/>
      <c r="I79" s="17"/>
      <c r="J79" s="9"/>
      <c r="K79" s="9" t="str">
        <f t="shared" si="2"/>
        <v/>
      </c>
      <c r="L79" s="63" t="str">
        <f>iferror(100*(J79+(H79-vlookup(J79,'Kovats n-alkanes'!G$7:H$31,2,TRUE))/(vlookup(K79,'Kovats n-alkanes'!G$7:H$31,2,TRUE)-vlookup(J79,'Kovats n-alkanes'!G$7:H$31,2,TRUE))),H79)</f>
        <v/>
      </c>
      <c r="M79" s="9" t="str">
        <f t="array" ref="M79">iferror(index('Kovats n-alkanes'!B$7:B$31,match(I79,'Kovats n-alkanes'!C$7:C$31,1)),"")</f>
        <v/>
      </c>
      <c r="N79" s="9" t="str">
        <f t="shared" si="7"/>
        <v/>
      </c>
      <c r="O79" s="9" t="str">
        <f>iferror(100*(M79+(I79-vlookup(M79,'Kovats n-alkanes'!B$7:C$31,2,TRUE))/(vlookup(N79,'Kovats n-alkanes'!B$7:C$31,2,TRUE)-vlookup(M79,'Kovats n-alkanes'!B$7:C$31,2,TRUE))),"")</f>
        <v/>
      </c>
      <c r="R79" s="75"/>
      <c r="S79" s="75"/>
      <c r="T79" s="97"/>
      <c r="U79" s="97"/>
      <c r="V79" s="75"/>
      <c r="W79" s="75"/>
      <c r="X79" s="75"/>
      <c r="Y79" s="75"/>
      <c r="Z79" s="75"/>
      <c r="AA79" s="75"/>
      <c r="AB79" s="75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</row>
    <row r="80">
      <c r="A80" s="50" t="str">
        <f t="shared" si="4"/>
        <v/>
      </c>
      <c r="D80" s="120"/>
      <c r="F80" s="121"/>
      <c r="H80" s="122"/>
      <c r="I80" s="17"/>
      <c r="J80" s="9"/>
      <c r="K80" s="9" t="str">
        <f t="shared" si="2"/>
        <v/>
      </c>
      <c r="L80" s="63" t="str">
        <f>iferror(100*(J80+(H80-vlookup(J80,'Kovats n-alkanes'!G$7:H$31,2,TRUE))/(vlookup(K80,'Kovats n-alkanes'!G$7:H$31,2,TRUE)-vlookup(J80,'Kovats n-alkanes'!G$7:H$31,2,TRUE))),H80)</f>
        <v/>
      </c>
      <c r="M80" s="9" t="str">
        <f t="array" ref="M80">iferror(index('Kovats n-alkanes'!B$7:B$31,match(I80,'Kovats n-alkanes'!C$7:C$31,1)),"")</f>
        <v/>
      </c>
      <c r="N80" s="9" t="str">
        <f t="shared" si="7"/>
        <v/>
      </c>
      <c r="O80" s="9" t="str">
        <f>iferror(100*(M80+(I80-vlookup(M80,'Kovats n-alkanes'!B$7:C$31,2,TRUE))/(vlookup(N80,'Kovats n-alkanes'!B$7:C$31,2,TRUE)-vlookup(M80,'Kovats n-alkanes'!B$7:C$31,2,TRUE))),"")</f>
        <v/>
      </c>
      <c r="R80" s="75"/>
      <c r="S80" s="75"/>
      <c r="T80" s="97"/>
      <c r="U80" s="97"/>
      <c r="V80" s="75"/>
      <c r="W80" s="75"/>
      <c r="X80" s="75"/>
      <c r="Y80" s="75"/>
      <c r="Z80" s="75"/>
      <c r="AA80" s="75"/>
      <c r="AB80" s="75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</row>
    <row r="81">
      <c r="A81" s="50" t="str">
        <f t="shared" si="4"/>
        <v/>
      </c>
      <c r="D81" s="120"/>
      <c r="F81" s="121"/>
      <c r="H81" s="122"/>
      <c r="I81" s="17"/>
      <c r="J81" s="9"/>
      <c r="K81" s="9" t="str">
        <f t="shared" si="2"/>
        <v/>
      </c>
      <c r="L81" s="63" t="str">
        <f>iferror(100*(J81+(H81-vlookup(J81,'Kovats n-alkanes'!G$7:H$31,2,TRUE))/(vlookup(K81,'Kovats n-alkanes'!G$7:H$31,2,TRUE)-vlookup(J81,'Kovats n-alkanes'!G$7:H$31,2,TRUE))),H81)</f>
        <v/>
      </c>
      <c r="M81" s="9" t="str">
        <f t="array" ref="M81">iferror(index('Kovats n-alkanes'!B$7:B$31,match(I81,'Kovats n-alkanes'!C$7:C$31,1)),"")</f>
        <v/>
      </c>
      <c r="N81" s="9" t="str">
        <f t="shared" si="7"/>
        <v/>
      </c>
      <c r="O81" s="9" t="str">
        <f>iferror(100*(M81+(I81-vlookup(M81,'Kovats n-alkanes'!B$7:C$31,2,TRUE))/(vlookup(N81,'Kovats n-alkanes'!B$7:C$31,2,TRUE)-vlookup(M81,'Kovats n-alkanes'!B$7:C$31,2,TRUE))),"")</f>
        <v/>
      </c>
      <c r="R81" s="75"/>
      <c r="S81" s="75"/>
      <c r="T81" s="97"/>
      <c r="U81" s="97"/>
      <c r="V81" s="75"/>
      <c r="W81" s="75"/>
      <c r="X81" s="75"/>
      <c r="Y81" s="75"/>
      <c r="Z81" s="75"/>
      <c r="AA81" s="75"/>
      <c r="AB81" s="75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</row>
    <row r="82">
      <c r="A82" s="50" t="str">
        <f t="shared" si="4"/>
        <v/>
      </c>
      <c r="D82" s="120"/>
      <c r="F82" s="121"/>
      <c r="H82" s="122"/>
      <c r="I82" s="17"/>
      <c r="J82" s="9"/>
      <c r="K82" s="9" t="str">
        <f t="shared" si="2"/>
        <v/>
      </c>
      <c r="L82" s="63" t="str">
        <f>iferror(100*(J82+(H82-vlookup(J82,'Kovats n-alkanes'!G$7:H$31,2,TRUE))/(vlookup(K82,'Kovats n-alkanes'!G$7:H$31,2,TRUE)-vlookup(J82,'Kovats n-alkanes'!G$7:H$31,2,TRUE))),H82)</f>
        <v/>
      </c>
      <c r="M82" s="9" t="str">
        <f t="array" ref="M82">iferror(index('Kovats n-alkanes'!B$7:B$31,match(I82,'Kovats n-alkanes'!C$7:C$31,1)),"")</f>
        <v/>
      </c>
      <c r="N82" s="9" t="str">
        <f t="shared" si="7"/>
        <v/>
      </c>
      <c r="O82" s="9" t="str">
        <f>iferror(100*(M82+(I82-vlookup(M82,'Kovats n-alkanes'!B$7:C$31,2,TRUE))/(vlookup(N82,'Kovats n-alkanes'!B$7:C$31,2,TRUE)-vlookup(M82,'Kovats n-alkanes'!B$7:C$31,2,TRUE))),"")</f>
        <v/>
      </c>
      <c r="R82" s="75"/>
      <c r="S82" s="75"/>
      <c r="T82" s="97"/>
      <c r="U82" s="97"/>
      <c r="V82" s="75"/>
      <c r="W82" s="75"/>
      <c r="X82" s="75"/>
      <c r="Y82" s="75"/>
      <c r="Z82" s="75"/>
      <c r="AA82" s="75"/>
      <c r="AB82" s="75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</row>
    <row r="83">
      <c r="A83" s="50" t="str">
        <f t="shared" si="4"/>
        <v/>
      </c>
      <c r="D83" s="120"/>
      <c r="F83" s="121"/>
      <c r="H83" s="122"/>
      <c r="I83" s="17"/>
      <c r="J83" s="9"/>
      <c r="K83" s="9" t="str">
        <f t="shared" si="2"/>
        <v/>
      </c>
      <c r="L83" s="63" t="str">
        <f>iferror(100*(J83+(H83-vlookup(J83,'Kovats n-alkanes'!G$7:H$31,2,TRUE))/(vlookup(K83,'Kovats n-alkanes'!G$7:H$31,2,TRUE)-vlookup(J83,'Kovats n-alkanes'!G$7:H$31,2,TRUE))),H83)</f>
        <v/>
      </c>
      <c r="M83" s="9" t="str">
        <f t="array" ref="M83">iferror(index('Kovats n-alkanes'!B$7:B$31,match(I83,'Kovats n-alkanes'!C$7:C$31,1)),"")</f>
        <v/>
      </c>
      <c r="N83" s="9" t="str">
        <f t="shared" si="7"/>
        <v/>
      </c>
      <c r="O83" s="9" t="str">
        <f>iferror(100*(M83+(I83-vlookup(M83,'Kovats n-alkanes'!B$7:C$31,2,TRUE))/(vlookup(N83,'Kovats n-alkanes'!B$7:C$31,2,TRUE)-vlookup(M83,'Kovats n-alkanes'!B$7:C$31,2,TRUE))),"")</f>
        <v/>
      </c>
      <c r="R83" s="75"/>
      <c r="S83" s="75"/>
      <c r="T83" s="97"/>
      <c r="U83" s="97"/>
      <c r="V83" s="75"/>
      <c r="W83" s="75"/>
      <c r="X83" s="75"/>
      <c r="Y83" s="75"/>
      <c r="Z83" s="75"/>
      <c r="AA83" s="75"/>
      <c r="AB83" s="75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</row>
    <row r="84">
      <c r="A84" s="50" t="str">
        <f t="shared" si="4"/>
        <v/>
      </c>
      <c r="D84" s="120"/>
      <c r="F84" s="121"/>
      <c r="H84" s="122"/>
      <c r="I84" s="17"/>
      <c r="J84" s="9"/>
      <c r="K84" s="9" t="str">
        <f t="shared" si="2"/>
        <v/>
      </c>
      <c r="L84" s="63" t="str">
        <f>iferror(100*(J84+(H84-vlookup(J84,'Kovats n-alkanes'!G$7:H$31,2,TRUE))/(vlookup(K84,'Kovats n-alkanes'!G$7:H$31,2,TRUE)-vlookup(J84,'Kovats n-alkanes'!G$7:H$31,2,TRUE))),H84)</f>
        <v/>
      </c>
      <c r="M84" s="9" t="str">
        <f t="array" ref="M84">iferror(index('Kovats n-alkanes'!B$7:B$31,match(I84,'Kovats n-alkanes'!C$7:C$31,1)),"")</f>
        <v/>
      </c>
      <c r="N84" s="9" t="str">
        <f t="shared" si="7"/>
        <v/>
      </c>
      <c r="O84" s="9" t="str">
        <f>iferror(100*(M84+(I84-vlookup(M84,'Kovats n-alkanes'!B$7:C$31,2,TRUE))/(vlookup(N84,'Kovats n-alkanes'!B$7:C$31,2,TRUE)-vlookup(M84,'Kovats n-alkanes'!B$7:C$31,2,TRUE))),"")</f>
        <v/>
      </c>
      <c r="R84" s="75"/>
      <c r="S84" s="75"/>
      <c r="T84" s="97"/>
      <c r="U84" s="97"/>
      <c r="V84" s="75"/>
      <c r="W84" s="75"/>
      <c r="X84" s="75"/>
      <c r="Y84" s="75"/>
      <c r="Z84" s="75"/>
      <c r="AA84" s="75"/>
      <c r="AB84" s="75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</row>
    <row r="85">
      <c r="D85" s="120"/>
      <c r="F85" s="121"/>
      <c r="H85" s="122"/>
      <c r="I85" s="17"/>
      <c r="J85" s="9"/>
      <c r="K85" s="9" t="str">
        <f t="shared" si="2"/>
        <v/>
      </c>
      <c r="L85" s="63" t="str">
        <f>iferror(100*(J85+(H85-vlookup(J85,'Kovats n-alkanes'!G$7:H$31,2,TRUE))/(vlookup(K85,'Kovats n-alkanes'!G$7:H$31,2,TRUE)-vlookup(J85,'Kovats n-alkanes'!G$7:H$31,2,TRUE))),H85)</f>
        <v/>
      </c>
      <c r="M85" s="9" t="str">
        <f t="array" ref="M85">iferror(index('Kovats n-alkanes'!B$7:B$31,match(I85,'Kovats n-alkanes'!C$7:C$31,1)),"")</f>
        <v/>
      </c>
      <c r="N85" s="9" t="str">
        <f t="shared" si="7"/>
        <v/>
      </c>
      <c r="O85" s="9" t="str">
        <f>iferror(100*(M85+(I85-vlookup(M85,'Kovats n-alkanes'!B$7:C$31,2,TRUE))/(vlookup(N85,'Kovats n-alkanes'!B$7:C$31,2,TRUE)-vlookup(M85,'Kovats n-alkanes'!B$7:C$31,2,TRUE))),"")</f>
        <v/>
      </c>
      <c r="R85" s="75"/>
      <c r="S85" s="75"/>
      <c r="T85" s="97"/>
      <c r="U85" s="97"/>
      <c r="V85" s="75"/>
      <c r="W85" s="75"/>
      <c r="X85" s="75"/>
      <c r="Y85" s="75"/>
      <c r="Z85" s="75"/>
      <c r="AA85" s="75"/>
      <c r="AB85" s="75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</row>
    <row r="86">
      <c r="D86" s="120"/>
      <c r="F86" s="121"/>
      <c r="H86" s="122"/>
      <c r="I86" s="17"/>
      <c r="J86" s="9"/>
      <c r="K86" s="9" t="str">
        <f t="shared" si="2"/>
        <v/>
      </c>
      <c r="L86" s="63" t="str">
        <f>iferror(100*(J86+(H86-vlookup(J86,'Kovats n-alkanes'!G$7:H$31,2,TRUE))/(vlookup(K86,'Kovats n-alkanes'!G$7:H$31,2,TRUE)-vlookup(J86,'Kovats n-alkanes'!G$7:H$31,2,TRUE))),H86)</f>
        <v/>
      </c>
      <c r="M86" s="9" t="str">
        <f t="array" ref="M86">iferror(index('Kovats n-alkanes'!B$7:B$31,match(I86,'Kovats n-alkanes'!C$7:C$31,1)),"")</f>
        <v/>
      </c>
      <c r="N86" s="9" t="str">
        <f t="shared" si="7"/>
        <v/>
      </c>
      <c r="O86" s="9" t="str">
        <f>iferror(100*(M86+(I86-vlookup(M86,'Kovats n-alkanes'!B$7:C$31,2,TRUE))/(vlookup(N86,'Kovats n-alkanes'!B$7:C$31,2,TRUE)-vlookup(M86,'Kovats n-alkanes'!B$7:C$31,2,TRUE))),"")</f>
        <v/>
      </c>
      <c r="R86" s="75"/>
      <c r="S86" s="75"/>
      <c r="T86" s="97"/>
      <c r="U86" s="97"/>
      <c r="V86" s="75"/>
      <c r="W86" s="75"/>
      <c r="X86" s="75"/>
      <c r="Y86" s="75"/>
      <c r="Z86" s="75"/>
      <c r="AA86" s="75"/>
      <c r="AB86" s="75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</row>
    <row r="87">
      <c r="D87" s="120"/>
      <c r="F87" s="121"/>
      <c r="H87" s="122"/>
      <c r="I87" s="17"/>
      <c r="J87" s="9"/>
      <c r="K87" s="9" t="str">
        <f t="shared" si="2"/>
        <v/>
      </c>
      <c r="L87" s="63" t="str">
        <f>iferror(100*(J87+(H87-vlookup(J87,'Kovats n-alkanes'!G$7:H$31,2,TRUE))/(vlookup(K87,'Kovats n-alkanes'!G$7:H$31,2,TRUE)-vlookup(J87,'Kovats n-alkanes'!G$7:H$31,2,TRUE))),H87)</f>
        <v/>
      </c>
      <c r="M87" s="9" t="str">
        <f t="array" ref="M87">iferror(index('Kovats n-alkanes'!B$7:B$31,match(I87,'Kovats n-alkanes'!C$7:C$31,1)),"")</f>
        <v/>
      </c>
      <c r="N87" s="9" t="str">
        <f t="shared" si="7"/>
        <v/>
      </c>
      <c r="O87" s="9" t="str">
        <f>iferror(100*(M87+(I87-vlookup(M87,'Kovats n-alkanes'!B$7:C$31,2,TRUE))/(vlookup(N87,'Kovats n-alkanes'!B$7:C$31,2,TRUE)-vlookup(M87,'Kovats n-alkanes'!B$7:C$31,2,TRUE))),"")</f>
        <v/>
      </c>
      <c r="R87" s="75"/>
      <c r="S87" s="75"/>
      <c r="T87" s="97"/>
      <c r="U87" s="97"/>
      <c r="V87" s="75"/>
      <c r="W87" s="75"/>
      <c r="X87" s="75"/>
      <c r="Y87" s="75"/>
      <c r="Z87" s="75"/>
      <c r="AA87" s="75"/>
      <c r="AB87" s="75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</row>
    <row r="88">
      <c r="D88" s="120"/>
      <c r="F88" s="121"/>
      <c r="H88" s="122"/>
      <c r="I88" s="17"/>
      <c r="J88" s="9"/>
      <c r="K88" s="9" t="str">
        <f t="shared" si="2"/>
        <v/>
      </c>
      <c r="L88" s="63" t="str">
        <f>iferror(100*(J88+(H88-vlookup(J88,'Kovats n-alkanes'!G$7:H$31,2,TRUE))/(vlookup(K88,'Kovats n-alkanes'!G$7:H$31,2,TRUE)-vlookup(J88,'Kovats n-alkanes'!G$7:H$31,2,TRUE))),H88)</f>
        <v/>
      </c>
      <c r="M88" s="9" t="str">
        <f t="array" ref="M88">iferror(index('Kovats n-alkanes'!B$7:B$31,match(I88,'Kovats n-alkanes'!C$7:C$31,1)),"")</f>
        <v/>
      </c>
      <c r="N88" s="9" t="str">
        <f t="shared" si="7"/>
        <v/>
      </c>
      <c r="O88" s="9" t="str">
        <f>iferror(100*(M88+(I88-vlookup(M88,'Kovats n-alkanes'!B$7:C$31,2,TRUE))/(vlookup(N88,'Kovats n-alkanes'!B$7:C$31,2,TRUE)-vlookup(M88,'Kovats n-alkanes'!B$7:C$31,2,TRUE))),"")</f>
        <v/>
      </c>
      <c r="R88" s="75"/>
      <c r="S88" s="75"/>
      <c r="T88" s="97"/>
      <c r="U88" s="97"/>
      <c r="V88" s="75"/>
      <c r="W88" s="75"/>
      <c r="X88" s="75"/>
      <c r="Y88" s="75"/>
      <c r="Z88" s="75"/>
      <c r="AA88" s="75"/>
      <c r="AB88" s="75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</row>
    <row r="89">
      <c r="D89" s="120"/>
      <c r="F89" s="121"/>
      <c r="H89" s="122"/>
      <c r="I89" s="17"/>
      <c r="J89" s="9"/>
      <c r="K89" s="9" t="str">
        <f t="shared" si="2"/>
        <v/>
      </c>
      <c r="L89" s="63" t="str">
        <f>iferror(100*(J89+(H89-vlookup(J89,'Kovats n-alkanes'!G$7:H$31,2,TRUE))/(vlookup(K89,'Kovats n-alkanes'!G$7:H$31,2,TRUE)-vlookup(J89,'Kovats n-alkanes'!G$7:H$31,2,TRUE))),H89)</f>
        <v/>
      </c>
      <c r="M89" s="9" t="str">
        <f t="array" ref="M89">iferror(index('Kovats n-alkanes'!B$7:B$31,match(I89,'Kovats n-alkanes'!C$7:C$31,1)),"")</f>
        <v/>
      </c>
      <c r="N89" s="9" t="str">
        <f t="shared" si="7"/>
        <v/>
      </c>
      <c r="O89" s="9" t="str">
        <f>iferror(100*(M89+(I89-vlookup(M89,'Kovats n-alkanes'!B$7:C$31,2,TRUE))/(vlookup(N89,'Kovats n-alkanes'!B$7:C$31,2,TRUE)-vlookup(M89,'Kovats n-alkanes'!B$7:C$31,2,TRUE))),"")</f>
        <v/>
      </c>
      <c r="R89" s="75"/>
      <c r="S89" s="75"/>
      <c r="T89" s="97"/>
      <c r="U89" s="97"/>
      <c r="V89" s="75"/>
      <c r="W89" s="75"/>
      <c r="X89" s="75"/>
      <c r="Y89" s="75"/>
      <c r="Z89" s="75"/>
      <c r="AA89" s="75"/>
      <c r="AB89" s="75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</row>
    <row r="90">
      <c r="D90" s="120"/>
      <c r="F90" s="121"/>
      <c r="H90" s="122"/>
      <c r="I90" s="17"/>
      <c r="J90" s="9"/>
      <c r="K90" s="9" t="str">
        <f t="shared" si="2"/>
        <v/>
      </c>
      <c r="L90" s="63" t="str">
        <f>iferror(100*(J90+(H90-vlookup(J90,'Kovats n-alkanes'!G$7:H$31,2,TRUE))/(vlookup(K90,'Kovats n-alkanes'!G$7:H$31,2,TRUE)-vlookup(J90,'Kovats n-alkanes'!G$7:H$31,2,TRUE))),H90)</f>
        <v/>
      </c>
      <c r="M90" s="9" t="str">
        <f t="array" ref="M90">iferror(index('Kovats n-alkanes'!B$7:B$31,match(I90,'Kovats n-alkanes'!C$7:C$31,1)),"")</f>
        <v/>
      </c>
      <c r="N90" s="9" t="str">
        <f t="shared" si="7"/>
        <v/>
      </c>
      <c r="O90" s="9" t="str">
        <f>iferror(100*(M90+(I90-vlookup(M90,'Kovats n-alkanes'!B$7:C$31,2,TRUE))/(vlookup(N90,'Kovats n-alkanes'!B$7:C$31,2,TRUE)-vlookup(M90,'Kovats n-alkanes'!B$7:C$31,2,TRUE))),"")</f>
        <v/>
      </c>
      <c r="R90" s="75"/>
      <c r="S90" s="75"/>
      <c r="T90" s="97"/>
      <c r="U90" s="97"/>
      <c r="V90" s="75"/>
      <c r="W90" s="75"/>
      <c r="X90" s="75"/>
      <c r="Y90" s="75"/>
      <c r="Z90" s="75"/>
      <c r="AA90" s="75"/>
      <c r="AB90" s="75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</row>
    <row r="91">
      <c r="D91" s="120"/>
      <c r="F91" s="121"/>
      <c r="H91" s="122"/>
      <c r="I91" s="17"/>
      <c r="J91" s="9"/>
      <c r="K91" s="9" t="str">
        <f t="shared" si="2"/>
        <v/>
      </c>
      <c r="L91" s="63" t="str">
        <f>iferror(100*(J91+(H91-vlookup(J91,'Kovats n-alkanes'!G$7:H$31,2,TRUE))/(vlookup(K91,'Kovats n-alkanes'!G$7:H$31,2,TRUE)-vlookup(J91,'Kovats n-alkanes'!G$7:H$31,2,TRUE))),H91)</f>
        <v/>
      </c>
      <c r="M91" s="9" t="str">
        <f t="array" ref="M91">iferror(index('Kovats n-alkanes'!B$7:B$31,match(I91,'Kovats n-alkanes'!C$7:C$31,1)),"")</f>
        <v/>
      </c>
      <c r="N91" s="9" t="str">
        <f t="shared" si="7"/>
        <v/>
      </c>
      <c r="O91" s="9" t="str">
        <f>iferror(100*(M91+(I91-vlookup(M91,'Kovats n-alkanes'!B$7:C$31,2,TRUE))/(vlookup(N91,'Kovats n-alkanes'!B$7:C$31,2,TRUE)-vlookup(M91,'Kovats n-alkanes'!B$7:C$31,2,TRUE))),"")</f>
        <v/>
      </c>
      <c r="R91" s="75"/>
      <c r="S91" s="75"/>
      <c r="T91" s="97"/>
      <c r="U91" s="97"/>
      <c r="V91" s="75"/>
      <c r="W91" s="75"/>
      <c r="X91" s="75"/>
      <c r="Y91" s="75"/>
      <c r="Z91" s="75"/>
      <c r="AA91" s="75"/>
      <c r="AB91" s="75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</row>
    <row r="92">
      <c r="D92" s="120"/>
      <c r="F92" s="121"/>
      <c r="H92" s="122"/>
      <c r="I92" s="17"/>
      <c r="J92" s="9"/>
      <c r="K92" s="9" t="str">
        <f t="shared" si="2"/>
        <v/>
      </c>
      <c r="L92" s="63" t="str">
        <f>iferror(100*(J92+(H92-vlookup(J92,'Kovats n-alkanes'!G$7:H$31,2,TRUE))/(vlookup(K92,'Kovats n-alkanes'!G$7:H$31,2,TRUE)-vlookup(J92,'Kovats n-alkanes'!G$7:H$31,2,TRUE))),H92)</f>
        <v/>
      </c>
      <c r="M92" s="9" t="str">
        <f t="array" ref="M92">iferror(index('Kovats n-alkanes'!B$7:B$31,match(I92,'Kovats n-alkanes'!C$7:C$31,1)),"")</f>
        <v/>
      </c>
      <c r="N92" s="9" t="str">
        <f t="shared" si="7"/>
        <v/>
      </c>
      <c r="O92" s="9" t="str">
        <f>iferror(100*(M92+(I92-vlookup(M92,'Kovats n-alkanes'!B$7:C$31,2,TRUE))/(vlookup(N92,'Kovats n-alkanes'!B$7:C$31,2,TRUE)-vlookup(M92,'Kovats n-alkanes'!B$7:C$31,2,TRUE))),"")</f>
        <v/>
      </c>
      <c r="R92" s="75"/>
      <c r="S92" s="75"/>
      <c r="T92" s="97"/>
      <c r="U92" s="97"/>
      <c r="V92" s="75"/>
      <c r="W92" s="75"/>
      <c r="X92" s="75"/>
      <c r="Y92" s="75"/>
      <c r="Z92" s="75"/>
      <c r="AA92" s="75"/>
      <c r="AB92" s="75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</row>
    <row r="93">
      <c r="D93" s="120"/>
      <c r="F93" s="121"/>
      <c r="H93" s="122"/>
      <c r="I93" s="17"/>
      <c r="J93" s="9"/>
      <c r="K93" s="9" t="str">
        <f t="shared" si="2"/>
        <v/>
      </c>
      <c r="L93" s="63" t="str">
        <f>iferror(100*(J93+(H93-vlookup(J93,'Kovats n-alkanes'!G$7:H$31,2,TRUE))/(vlookup(K93,'Kovats n-alkanes'!G$7:H$31,2,TRUE)-vlookup(J93,'Kovats n-alkanes'!G$7:H$31,2,TRUE))),H93)</f>
        <v/>
      </c>
      <c r="M93" s="9" t="str">
        <f t="array" ref="M93">iferror(index('Kovats n-alkanes'!B$7:B$31,match(I93,'Kovats n-alkanes'!C$7:C$31,1)),"")</f>
        <v/>
      </c>
      <c r="N93" s="9" t="str">
        <f t="shared" si="7"/>
        <v/>
      </c>
      <c r="O93" s="9" t="str">
        <f>iferror(100*(M93+(I93-vlookup(M93,'Kovats n-alkanes'!B$7:C$31,2,TRUE))/(vlookup(N93,'Kovats n-alkanes'!B$7:C$31,2,TRUE)-vlookup(M93,'Kovats n-alkanes'!B$7:C$31,2,TRUE))),"")</f>
        <v/>
      </c>
      <c r="R93" s="75"/>
      <c r="S93" s="75"/>
      <c r="T93" s="97"/>
      <c r="U93" s="97"/>
      <c r="V93" s="75"/>
      <c r="W93" s="75"/>
      <c r="X93" s="75"/>
      <c r="Y93" s="75"/>
      <c r="Z93" s="75"/>
      <c r="AA93" s="75"/>
      <c r="AB93" s="75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</row>
    <row r="94">
      <c r="D94" s="120"/>
      <c r="F94" s="121"/>
      <c r="H94" s="122"/>
      <c r="I94" s="17"/>
      <c r="J94" s="9"/>
      <c r="K94" s="9" t="str">
        <f t="shared" si="2"/>
        <v/>
      </c>
      <c r="L94" s="63" t="str">
        <f>iferror(100*(J94+(H94-vlookup(J94,'Kovats n-alkanes'!G$7:H$31,2,TRUE))/(vlookup(K94,'Kovats n-alkanes'!G$7:H$31,2,TRUE)-vlookup(J94,'Kovats n-alkanes'!G$7:H$31,2,TRUE))),H94)</f>
        <v/>
      </c>
      <c r="M94" s="9" t="str">
        <f t="array" ref="M94">iferror(index('Kovats n-alkanes'!B$7:B$31,match(I94,'Kovats n-alkanes'!C$7:C$31,1)),"")</f>
        <v/>
      </c>
      <c r="N94" s="9" t="str">
        <f t="shared" si="7"/>
        <v/>
      </c>
      <c r="O94" s="9" t="str">
        <f>iferror(100*(M94+(I94-vlookup(M94,'Kovats n-alkanes'!B$7:C$31,2,TRUE))/(vlookup(N94,'Kovats n-alkanes'!B$7:C$31,2,TRUE)-vlookup(M94,'Kovats n-alkanes'!B$7:C$31,2,TRUE))),"")</f>
        <v/>
      </c>
      <c r="R94" s="75"/>
      <c r="S94" s="75"/>
      <c r="T94" s="97"/>
      <c r="U94" s="97"/>
      <c r="V94" s="75"/>
      <c r="W94" s="75"/>
      <c r="X94" s="75"/>
      <c r="Y94" s="75"/>
      <c r="Z94" s="75"/>
      <c r="AA94" s="75"/>
      <c r="AB94" s="75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</row>
    <row r="95">
      <c r="D95" s="120"/>
      <c r="F95" s="121"/>
      <c r="H95" s="122"/>
      <c r="I95" s="17"/>
      <c r="J95" s="9"/>
      <c r="K95" s="9" t="str">
        <f t="shared" si="2"/>
        <v/>
      </c>
      <c r="L95" s="63" t="str">
        <f>iferror(100*(J95+(H95-vlookup(J95,'Kovats n-alkanes'!G$7:H$31,2,TRUE))/(vlookup(K95,'Kovats n-alkanes'!G$7:H$31,2,TRUE)-vlookup(J95,'Kovats n-alkanes'!G$7:H$31,2,TRUE))),H95)</f>
        <v/>
      </c>
      <c r="M95" s="9" t="str">
        <f t="array" ref="M95">iferror(index('Kovats n-alkanes'!B$7:B$31,match(I95,'Kovats n-alkanes'!C$7:C$31,1)),"")</f>
        <v/>
      </c>
      <c r="N95" s="9" t="str">
        <f t="shared" si="7"/>
        <v/>
      </c>
      <c r="O95" s="9" t="str">
        <f>iferror(100*(M95+(I95-vlookup(M95,'Kovats n-alkanes'!B$7:C$31,2,TRUE))/(vlookup(N95,'Kovats n-alkanes'!B$7:C$31,2,TRUE)-vlookup(M95,'Kovats n-alkanes'!B$7:C$31,2,TRUE))),"")</f>
        <v/>
      </c>
      <c r="R95" s="75"/>
      <c r="S95" s="75"/>
      <c r="T95" s="97"/>
      <c r="U95" s="97"/>
      <c r="V95" s="75"/>
      <c r="W95" s="75"/>
      <c r="X95" s="75"/>
      <c r="Y95" s="75"/>
      <c r="Z95" s="75"/>
      <c r="AA95" s="75"/>
      <c r="AB95" s="75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</row>
    <row r="96">
      <c r="D96" s="120"/>
      <c r="F96" s="121"/>
      <c r="H96" s="122"/>
      <c r="I96" s="17"/>
      <c r="J96" s="9"/>
      <c r="K96" s="9" t="str">
        <f t="shared" si="2"/>
        <v/>
      </c>
      <c r="L96" s="63" t="str">
        <f>iferror(100*(J96+(H96-vlookup(J96,'Kovats n-alkanes'!G$7:H$31,2,TRUE))/(vlookup(K96,'Kovats n-alkanes'!G$7:H$31,2,TRUE)-vlookup(J96,'Kovats n-alkanes'!G$7:H$31,2,TRUE))),H96)</f>
        <v/>
      </c>
      <c r="M96" s="9" t="str">
        <f t="array" ref="M96">iferror(index('Kovats n-alkanes'!B$7:B$31,match(I96,'Kovats n-alkanes'!C$7:C$31,1)),"")</f>
        <v/>
      </c>
      <c r="N96" s="9" t="str">
        <f t="shared" si="7"/>
        <v/>
      </c>
      <c r="O96" s="9" t="str">
        <f>iferror(100*(M96+(I96-vlookup(M96,'Kovats n-alkanes'!B$7:C$31,2,TRUE))/(vlookup(N96,'Kovats n-alkanes'!B$7:C$31,2,TRUE)-vlookup(M96,'Kovats n-alkanes'!B$7:C$31,2,TRUE))),"")</f>
        <v/>
      </c>
      <c r="R96" s="75"/>
      <c r="S96" s="75"/>
      <c r="T96" s="97"/>
      <c r="U96" s="97"/>
      <c r="V96" s="75"/>
      <c r="W96" s="75"/>
      <c r="X96" s="75"/>
      <c r="Y96" s="75"/>
      <c r="Z96" s="75"/>
      <c r="AA96" s="75"/>
      <c r="AB96" s="75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</row>
    <row r="97">
      <c r="D97" s="120"/>
      <c r="F97" s="121"/>
      <c r="H97" s="122"/>
      <c r="I97" s="17"/>
      <c r="J97" s="9"/>
      <c r="K97" s="9" t="str">
        <f t="shared" si="2"/>
        <v/>
      </c>
      <c r="L97" s="63" t="str">
        <f>iferror(100*(J97+(H97-vlookup(J97,'Kovats n-alkanes'!G$7:H$31,2,TRUE))/(vlookup(K97,'Kovats n-alkanes'!G$7:H$31,2,TRUE)-vlookup(J97,'Kovats n-alkanes'!G$7:H$31,2,TRUE))),H97)</f>
        <v/>
      </c>
      <c r="M97" s="9" t="str">
        <f t="array" ref="M97">iferror(index('Kovats n-alkanes'!B$7:B$31,match(I97,'Kovats n-alkanes'!C$7:C$31,1)),"")</f>
        <v/>
      </c>
      <c r="N97" s="9" t="str">
        <f t="shared" si="7"/>
        <v/>
      </c>
      <c r="O97" s="9" t="str">
        <f>iferror(100*(M97+(I97-vlookup(M97,'Kovats n-alkanes'!B$7:C$31,2,TRUE))/(vlookup(N97,'Kovats n-alkanes'!B$7:C$31,2,TRUE)-vlookup(M97,'Kovats n-alkanes'!B$7:C$31,2,TRUE))),"")</f>
        <v/>
      </c>
      <c r="R97" s="75"/>
      <c r="S97" s="75"/>
      <c r="T97" s="97"/>
      <c r="U97" s="97"/>
      <c r="V97" s="75"/>
      <c r="W97" s="75"/>
      <c r="X97" s="75"/>
      <c r="Y97" s="75"/>
      <c r="Z97" s="75"/>
      <c r="AA97" s="75"/>
      <c r="AB97" s="75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</row>
    <row r="98">
      <c r="D98" s="120"/>
      <c r="F98" s="121"/>
      <c r="H98" s="122"/>
      <c r="I98" s="17"/>
      <c r="J98" s="9"/>
      <c r="K98" s="9" t="str">
        <f t="shared" si="2"/>
        <v/>
      </c>
      <c r="L98" s="63" t="str">
        <f>iferror(100*(J98+(H98-vlookup(J98,'Kovats n-alkanes'!G$7:H$31,2,TRUE))/(vlookup(K98,'Kovats n-alkanes'!G$7:H$31,2,TRUE)-vlookup(J98,'Kovats n-alkanes'!G$7:H$31,2,TRUE))),H98)</f>
        <v/>
      </c>
      <c r="M98" s="9" t="str">
        <f t="array" ref="M98">iferror(index('Kovats n-alkanes'!B$7:B$31,match(I98,'Kovats n-alkanes'!C$7:C$31,1)),"")</f>
        <v/>
      </c>
      <c r="N98" s="9" t="str">
        <f t="shared" si="7"/>
        <v/>
      </c>
      <c r="O98" s="9" t="str">
        <f>iferror(100*(M98+(I98-vlookup(M98,'Kovats n-alkanes'!B$7:C$31,2,TRUE))/(vlookup(N98,'Kovats n-alkanes'!B$7:C$31,2,TRUE)-vlookup(M98,'Kovats n-alkanes'!B$7:C$31,2,TRUE))),"")</f>
        <v/>
      </c>
      <c r="R98" s="75"/>
      <c r="S98" s="75"/>
      <c r="T98" s="97"/>
      <c r="U98" s="97"/>
      <c r="V98" s="75"/>
      <c r="W98" s="75"/>
      <c r="X98" s="75"/>
      <c r="Y98" s="75"/>
      <c r="Z98" s="75"/>
      <c r="AA98" s="75"/>
      <c r="AB98" s="75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</row>
    <row r="99">
      <c r="D99" s="120"/>
      <c r="F99" s="121"/>
      <c r="H99" s="122"/>
      <c r="I99" s="17"/>
      <c r="J99" s="9"/>
      <c r="K99" s="9" t="str">
        <f t="shared" si="2"/>
        <v/>
      </c>
      <c r="L99" s="63" t="str">
        <f>iferror(100*(J99+(H99-vlookup(J99,'Kovats n-alkanes'!G$7:H$31,2,TRUE))/(vlookup(K99,'Kovats n-alkanes'!G$7:H$31,2,TRUE)-vlookup(J99,'Kovats n-alkanes'!G$7:H$31,2,TRUE))),H99)</f>
        <v/>
      </c>
      <c r="M99" s="9" t="str">
        <f t="array" ref="M99">iferror(index('Kovats n-alkanes'!B$7:B$31,match(I99,'Kovats n-alkanes'!C$7:C$31,1)),"")</f>
        <v/>
      </c>
      <c r="N99" s="9" t="str">
        <f t="shared" si="7"/>
        <v/>
      </c>
      <c r="O99" s="9" t="str">
        <f>iferror(100*(M99+(I99-vlookup(M99,'Kovats n-alkanes'!B$7:C$31,2,TRUE))/(vlookup(N99,'Kovats n-alkanes'!B$7:C$31,2,TRUE)-vlookup(M99,'Kovats n-alkanes'!B$7:C$31,2,TRUE))),"")</f>
        <v/>
      </c>
      <c r="R99" s="75"/>
      <c r="S99" s="75"/>
      <c r="T99" s="97"/>
      <c r="U99" s="97"/>
      <c r="V99" s="75"/>
      <c r="W99" s="75"/>
      <c r="X99" s="75"/>
      <c r="Y99" s="75"/>
      <c r="Z99" s="75"/>
      <c r="AA99" s="75"/>
      <c r="AB99" s="75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</row>
    <row r="100">
      <c r="D100" s="120"/>
      <c r="F100" s="121"/>
      <c r="H100" s="122"/>
      <c r="I100" s="17"/>
      <c r="J100" s="9"/>
      <c r="K100" s="9" t="str">
        <f t="shared" si="2"/>
        <v/>
      </c>
      <c r="L100" s="63" t="str">
        <f>iferror(100*(J100+(H100-vlookup(J100,'Kovats n-alkanes'!G$7:H$31,2,TRUE))/(vlookup(K100,'Kovats n-alkanes'!G$7:H$31,2,TRUE)-vlookup(J100,'Kovats n-alkanes'!G$7:H$31,2,TRUE))),H100)</f>
        <v/>
      </c>
      <c r="M100" s="9" t="str">
        <f t="array" ref="M100">iferror(index('Kovats n-alkanes'!B$7:B$31,match(I100,'Kovats n-alkanes'!C$7:C$31,1)),"")</f>
        <v/>
      </c>
      <c r="N100" s="9" t="str">
        <f t="shared" si="7"/>
        <v/>
      </c>
      <c r="O100" s="9" t="str">
        <f>iferror(100*(M100+(I100-vlookup(M100,'Kovats n-alkanes'!B$7:C$31,2,TRUE))/(vlookup(N100,'Kovats n-alkanes'!B$7:C$31,2,TRUE)-vlookup(M100,'Kovats n-alkanes'!B$7:C$31,2,TRUE))),"")</f>
        <v/>
      </c>
      <c r="R100" s="75"/>
      <c r="S100" s="75"/>
      <c r="T100" s="97"/>
      <c r="U100" s="97"/>
      <c r="V100" s="75"/>
      <c r="W100" s="75"/>
      <c r="X100" s="75"/>
      <c r="Y100" s="75"/>
      <c r="Z100" s="75"/>
      <c r="AA100" s="75"/>
      <c r="AB100" s="75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</row>
    <row r="101">
      <c r="D101" s="120"/>
      <c r="F101" s="121"/>
      <c r="H101" s="122"/>
      <c r="I101" s="17"/>
      <c r="J101" s="9"/>
      <c r="K101" s="9" t="str">
        <f t="shared" si="2"/>
        <v/>
      </c>
      <c r="L101" s="63" t="str">
        <f>iferror(100*(J101+(H101-vlookup(J101,'Kovats n-alkanes'!G$7:H$31,2,TRUE))/(vlookup(K101,'Kovats n-alkanes'!G$7:H$31,2,TRUE)-vlookup(J101,'Kovats n-alkanes'!G$7:H$31,2,TRUE))),H101)</f>
        <v/>
      </c>
      <c r="M101" s="9" t="str">
        <f t="array" ref="M101">iferror(index('Kovats n-alkanes'!B$7:B$31,match(I101,'Kovats n-alkanes'!C$7:C$31,1)),"")</f>
        <v/>
      </c>
      <c r="N101" s="9" t="str">
        <f t="shared" si="7"/>
        <v/>
      </c>
      <c r="O101" s="9" t="str">
        <f>iferror(100*(M101+(I101-vlookup(M101,'Kovats n-alkanes'!B$7:C$31,2,TRUE))/(vlookup(N101,'Kovats n-alkanes'!B$7:C$31,2,TRUE)-vlookup(M101,'Kovats n-alkanes'!B$7:C$31,2,TRUE))),"")</f>
        <v/>
      </c>
      <c r="R101" s="75"/>
      <c r="S101" s="75"/>
      <c r="T101" s="97"/>
      <c r="U101" s="97"/>
      <c r="V101" s="75"/>
      <c r="W101" s="75"/>
      <c r="X101" s="75"/>
      <c r="Y101" s="75"/>
      <c r="Z101" s="75"/>
      <c r="AA101" s="75"/>
      <c r="AB101" s="75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</row>
    <row r="102">
      <c r="D102" s="120"/>
      <c r="F102" s="121"/>
      <c r="H102" s="122"/>
      <c r="I102" s="17"/>
      <c r="J102" s="9"/>
      <c r="K102" s="9" t="str">
        <f t="shared" si="2"/>
        <v/>
      </c>
      <c r="L102" s="63" t="str">
        <f>iferror(100*(J102+(H102-vlookup(J102,'Kovats n-alkanes'!G$7:H$31,2,TRUE))/(vlookup(K102,'Kovats n-alkanes'!G$7:H$31,2,TRUE)-vlookup(J102,'Kovats n-alkanes'!G$7:H$31,2,TRUE))),H102)</f>
        <v/>
      </c>
      <c r="M102" s="9" t="str">
        <f t="array" ref="M102">iferror(index('Kovats n-alkanes'!B$7:B$31,match(I102,'Kovats n-alkanes'!C$7:C$31,1)),"")</f>
        <v/>
      </c>
      <c r="N102" s="9" t="str">
        <f t="shared" si="7"/>
        <v/>
      </c>
      <c r="O102" s="9" t="str">
        <f>iferror(100*(M102+(I102-vlookup(M102,'Kovats n-alkanes'!B$7:C$31,2,TRUE))/(vlookup(N102,'Kovats n-alkanes'!B$7:C$31,2,TRUE)-vlookup(M102,'Kovats n-alkanes'!B$7:C$31,2,TRUE))),"")</f>
        <v/>
      </c>
      <c r="R102" s="75"/>
      <c r="S102" s="75"/>
      <c r="T102" s="97"/>
      <c r="U102" s="97"/>
      <c r="V102" s="75"/>
      <c r="W102" s="75"/>
      <c r="X102" s="75"/>
      <c r="Y102" s="75"/>
      <c r="Z102" s="75"/>
      <c r="AA102" s="75"/>
      <c r="AB102" s="75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</row>
    <row r="103">
      <c r="D103" s="120"/>
      <c r="F103" s="121"/>
      <c r="H103" s="122"/>
      <c r="I103" s="17"/>
      <c r="J103" s="9"/>
      <c r="K103" s="9" t="str">
        <f t="shared" si="2"/>
        <v/>
      </c>
      <c r="L103" s="63" t="str">
        <f>iferror(100*(J103+(H103-vlookup(J103,'Kovats n-alkanes'!G$7:H$31,2,TRUE))/(vlookup(K103,'Kovats n-alkanes'!G$7:H$31,2,TRUE)-vlookup(J103,'Kovats n-alkanes'!G$7:H$31,2,TRUE))),H103)</f>
        <v/>
      </c>
      <c r="M103" s="9" t="str">
        <f t="array" ref="M103">iferror(index('Kovats n-alkanes'!B$7:B$31,match(I103,'Kovats n-alkanes'!C$7:C$31,1)),"")</f>
        <v/>
      </c>
      <c r="N103" s="9" t="str">
        <f t="shared" si="7"/>
        <v/>
      </c>
      <c r="O103" s="9" t="str">
        <f>iferror(100*(M103+(I103-vlookup(M103,'Kovats n-alkanes'!B$7:C$31,2,TRUE))/(vlookup(N103,'Kovats n-alkanes'!B$7:C$31,2,TRUE)-vlookup(M103,'Kovats n-alkanes'!B$7:C$31,2,TRUE))),"")</f>
        <v/>
      </c>
      <c r="R103" s="75"/>
      <c r="S103" s="75"/>
      <c r="T103" s="97"/>
      <c r="U103" s="97"/>
      <c r="V103" s="75"/>
      <c r="W103" s="75"/>
      <c r="X103" s="75"/>
      <c r="Y103" s="75"/>
      <c r="Z103" s="75"/>
      <c r="AA103" s="75"/>
      <c r="AB103" s="75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</row>
    <row r="104">
      <c r="D104" s="120"/>
      <c r="F104" s="121"/>
      <c r="H104" s="122"/>
      <c r="I104" s="17"/>
      <c r="J104" s="9"/>
      <c r="K104" s="9" t="str">
        <f t="shared" si="2"/>
        <v/>
      </c>
      <c r="L104" s="63" t="str">
        <f>iferror(100*(J104+(H104-vlookup(J104,'Kovats n-alkanes'!G$7:H$31,2,TRUE))/(vlookup(K104,'Kovats n-alkanes'!G$7:H$31,2,TRUE)-vlookup(J104,'Kovats n-alkanes'!G$7:H$31,2,TRUE))),H104)</f>
        <v/>
      </c>
      <c r="M104" s="9" t="str">
        <f t="array" ref="M104">iferror(index('Kovats n-alkanes'!B$7:B$31,match(I104,'Kovats n-alkanes'!C$7:C$31,1)),"")</f>
        <v/>
      </c>
      <c r="N104" s="9" t="str">
        <f t="shared" si="7"/>
        <v/>
      </c>
      <c r="O104" s="9" t="str">
        <f>iferror(100*(M104+(I104-vlookup(M104,'Kovats n-alkanes'!B$7:C$31,2,TRUE))/(vlookup(N104,'Kovats n-alkanes'!B$7:C$31,2,TRUE)-vlookup(M104,'Kovats n-alkanes'!B$7:C$31,2,TRUE))),"")</f>
        <v/>
      </c>
      <c r="R104" s="75"/>
      <c r="S104" s="75"/>
      <c r="T104" s="97"/>
      <c r="U104" s="97"/>
      <c r="V104" s="75"/>
      <c r="W104" s="75"/>
      <c r="X104" s="75"/>
      <c r="Y104" s="75"/>
      <c r="Z104" s="75"/>
      <c r="AA104" s="75"/>
      <c r="AB104" s="75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</row>
    <row r="105">
      <c r="D105" s="120"/>
      <c r="F105" s="121"/>
      <c r="H105" s="122"/>
      <c r="I105" s="17"/>
      <c r="J105" s="9"/>
      <c r="K105" s="9" t="str">
        <f t="shared" si="2"/>
        <v/>
      </c>
      <c r="L105" s="63" t="str">
        <f>iferror(100*(J105+(H105-vlookup(J105,'Kovats n-alkanes'!G$7:H$31,2,TRUE))/(vlookup(K105,'Kovats n-alkanes'!G$7:H$31,2,TRUE)-vlookup(J105,'Kovats n-alkanes'!G$7:H$31,2,TRUE))),H105)</f>
        <v/>
      </c>
      <c r="M105" s="9" t="str">
        <f t="array" ref="M105">iferror(index('Kovats n-alkanes'!B$7:B$31,match(I105,'Kovats n-alkanes'!C$7:C$31,1)),"")</f>
        <v/>
      </c>
      <c r="N105" s="9" t="str">
        <f t="shared" si="7"/>
        <v/>
      </c>
      <c r="O105" s="9" t="str">
        <f>iferror(100*(M105+(I105-vlookup(M105,'Kovats n-alkanes'!B$7:C$31,2,TRUE))/(vlookup(N105,'Kovats n-alkanes'!B$7:C$31,2,TRUE)-vlookup(M105,'Kovats n-alkanes'!B$7:C$31,2,TRUE))),"")</f>
        <v/>
      </c>
      <c r="R105" s="75"/>
      <c r="S105" s="75"/>
      <c r="T105" s="97"/>
      <c r="U105" s="97"/>
      <c r="V105" s="75"/>
      <c r="W105" s="75"/>
      <c r="X105" s="75"/>
      <c r="Y105" s="75"/>
      <c r="Z105" s="75"/>
      <c r="AA105" s="75"/>
      <c r="AB105" s="75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</row>
    <row r="106">
      <c r="D106" s="120"/>
      <c r="F106" s="121"/>
      <c r="H106" s="122"/>
      <c r="I106" s="17"/>
      <c r="J106" s="9"/>
      <c r="K106" s="9" t="str">
        <f t="shared" si="2"/>
        <v/>
      </c>
      <c r="L106" s="63" t="str">
        <f>iferror(100*(J106+(H106-vlookup(J106,'Kovats n-alkanes'!G$7:H$31,2,TRUE))/(vlookup(K106,'Kovats n-alkanes'!G$7:H$31,2,TRUE)-vlookup(J106,'Kovats n-alkanes'!G$7:H$31,2,TRUE))),H106)</f>
        <v/>
      </c>
      <c r="M106" s="9" t="str">
        <f t="array" ref="M106">iferror(index('Kovats n-alkanes'!B$7:B$31,match(I106,'Kovats n-alkanes'!C$7:C$31,1)),"")</f>
        <v/>
      </c>
      <c r="N106" s="9" t="str">
        <f t="shared" si="7"/>
        <v/>
      </c>
      <c r="O106" s="9" t="str">
        <f>iferror(100*(M106+(I106-vlookup(M106,'Kovats n-alkanes'!B$7:C$31,2,TRUE))/(vlookup(N106,'Kovats n-alkanes'!B$7:C$31,2,TRUE)-vlookup(M106,'Kovats n-alkanes'!B$7:C$31,2,TRUE))),"")</f>
        <v/>
      </c>
      <c r="R106" s="75"/>
      <c r="S106" s="75"/>
      <c r="T106" s="97"/>
      <c r="U106" s="97"/>
      <c r="V106" s="75"/>
      <c r="W106" s="75"/>
      <c r="X106" s="75"/>
      <c r="Y106" s="75"/>
      <c r="Z106" s="75"/>
      <c r="AA106" s="75"/>
      <c r="AB106" s="75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</row>
    <row r="107">
      <c r="D107" s="120"/>
      <c r="F107" s="121"/>
      <c r="H107" s="122"/>
      <c r="I107" s="17"/>
      <c r="J107" s="9"/>
      <c r="K107" s="9" t="str">
        <f t="shared" si="2"/>
        <v/>
      </c>
      <c r="L107" s="63" t="str">
        <f>iferror(100*(J107+(H107-vlookup(J107,'Kovats n-alkanes'!G$7:H$31,2,TRUE))/(vlookup(K107,'Kovats n-alkanes'!G$7:H$31,2,TRUE)-vlookup(J107,'Kovats n-alkanes'!G$7:H$31,2,TRUE))),H107)</f>
        <v/>
      </c>
      <c r="M107" s="9" t="str">
        <f t="array" ref="M107">iferror(index('Kovats n-alkanes'!B$7:B$31,match(I107,'Kovats n-alkanes'!C$7:C$31,1)),"")</f>
        <v/>
      </c>
      <c r="N107" s="9" t="str">
        <f t="shared" si="7"/>
        <v/>
      </c>
      <c r="O107" s="9" t="str">
        <f>iferror(100*(M107+(I107-vlookup(M107,'Kovats n-alkanes'!B$7:C$31,2,TRUE))/(vlookup(N107,'Kovats n-alkanes'!B$7:C$31,2,TRUE)-vlookup(M107,'Kovats n-alkanes'!B$7:C$31,2,TRUE))),"")</f>
        <v/>
      </c>
      <c r="R107" s="75"/>
      <c r="S107" s="75"/>
      <c r="T107" s="97"/>
      <c r="U107" s="97"/>
      <c r="V107" s="75"/>
      <c r="W107" s="75"/>
      <c r="X107" s="75"/>
      <c r="Y107" s="75"/>
      <c r="Z107" s="75"/>
      <c r="AA107" s="75"/>
      <c r="AB107" s="75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</row>
    <row r="108">
      <c r="D108" s="120"/>
      <c r="F108" s="121"/>
      <c r="H108" s="122"/>
      <c r="I108" s="17"/>
      <c r="J108" s="9"/>
      <c r="K108" s="9" t="str">
        <f t="shared" si="2"/>
        <v/>
      </c>
      <c r="L108" s="63" t="str">
        <f>iferror(100*(J108+(H108-vlookup(J108,'Kovats n-alkanes'!G$7:H$31,2,TRUE))/(vlookup(K108,'Kovats n-alkanes'!G$7:H$31,2,TRUE)-vlookup(J108,'Kovats n-alkanes'!G$7:H$31,2,TRUE))),H108)</f>
        <v/>
      </c>
      <c r="M108" s="9" t="str">
        <f t="array" ref="M108">iferror(index('Kovats n-alkanes'!B$7:B$31,match(I108,'Kovats n-alkanes'!C$7:C$31,1)),"")</f>
        <v/>
      </c>
      <c r="N108" s="9" t="str">
        <f t="shared" si="7"/>
        <v/>
      </c>
      <c r="O108" s="9" t="str">
        <f>iferror(100*(M108+(I108-vlookup(M108,'Kovats n-alkanes'!B$7:C$31,2,TRUE))/(vlookup(N108,'Kovats n-alkanes'!B$7:C$31,2,TRUE)-vlookup(M108,'Kovats n-alkanes'!B$7:C$31,2,TRUE))),"")</f>
        <v/>
      </c>
      <c r="R108" s="75"/>
      <c r="S108" s="75"/>
      <c r="T108" s="97"/>
      <c r="U108" s="97"/>
      <c r="V108" s="75"/>
      <c r="W108" s="75"/>
      <c r="X108" s="75"/>
      <c r="Y108" s="75"/>
      <c r="Z108" s="75"/>
      <c r="AA108" s="75"/>
      <c r="AB108" s="75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</row>
    <row r="109">
      <c r="D109" s="120"/>
      <c r="F109" s="121"/>
      <c r="H109" s="122"/>
      <c r="I109" s="17"/>
      <c r="J109" s="9"/>
      <c r="K109" s="9" t="str">
        <f t="shared" si="2"/>
        <v/>
      </c>
      <c r="L109" s="63" t="str">
        <f>iferror(100*(J109+(H109-vlookup(J109,'Kovats n-alkanes'!G$7:H$31,2,TRUE))/(vlookup(K109,'Kovats n-alkanes'!G$7:H$31,2,TRUE)-vlookup(J109,'Kovats n-alkanes'!G$7:H$31,2,TRUE))),H109)</f>
        <v/>
      </c>
      <c r="M109" s="9" t="str">
        <f t="array" ref="M109">iferror(index('Kovats n-alkanes'!B$7:B$31,match(I109,'Kovats n-alkanes'!C$7:C$31,1)),"")</f>
        <v/>
      </c>
      <c r="N109" s="9" t="str">
        <f t="shared" si="7"/>
        <v/>
      </c>
      <c r="O109" s="9" t="str">
        <f>iferror(100*(M109+(I109-vlookup(M109,'Kovats n-alkanes'!B$7:C$31,2,TRUE))/(vlookup(N109,'Kovats n-alkanes'!B$7:C$31,2,TRUE)-vlookup(M109,'Kovats n-alkanes'!B$7:C$31,2,TRUE))),"")</f>
        <v/>
      </c>
      <c r="R109" s="75"/>
      <c r="S109" s="75"/>
      <c r="T109" s="97"/>
      <c r="U109" s="97"/>
      <c r="V109" s="75"/>
      <c r="W109" s="75"/>
      <c r="X109" s="75"/>
      <c r="Y109" s="75"/>
      <c r="Z109" s="75"/>
      <c r="AA109" s="75"/>
      <c r="AB109" s="75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</row>
    <row r="110">
      <c r="D110" s="120"/>
      <c r="F110" s="121"/>
      <c r="H110" s="122"/>
      <c r="I110" s="17"/>
      <c r="J110" s="9"/>
      <c r="K110" s="9" t="str">
        <f t="shared" si="2"/>
        <v/>
      </c>
      <c r="L110" s="63" t="str">
        <f>iferror(100*(J110+(H110-vlookup(J110,'Kovats n-alkanes'!G$7:H$31,2,TRUE))/(vlookup(K110,'Kovats n-alkanes'!G$7:H$31,2,TRUE)-vlookup(J110,'Kovats n-alkanes'!G$7:H$31,2,TRUE))),H110)</f>
        <v/>
      </c>
      <c r="M110" s="9" t="str">
        <f t="array" ref="M110">iferror(index('Kovats n-alkanes'!B$7:B$31,match(I110,'Kovats n-alkanes'!C$7:C$31,1)),"")</f>
        <v/>
      </c>
      <c r="N110" s="9" t="str">
        <f t="shared" si="7"/>
        <v/>
      </c>
      <c r="O110" s="9" t="str">
        <f>iferror(100*(M110+(I110-vlookup(M110,'Kovats n-alkanes'!B$7:C$31,2,TRUE))/(vlookup(N110,'Kovats n-alkanes'!B$7:C$31,2,TRUE)-vlookup(M110,'Kovats n-alkanes'!B$7:C$31,2,TRUE))),"")</f>
        <v/>
      </c>
      <c r="R110" s="75"/>
      <c r="S110" s="75"/>
      <c r="T110" s="97"/>
      <c r="U110" s="97"/>
      <c r="V110" s="75"/>
      <c r="W110" s="75"/>
      <c r="X110" s="75"/>
      <c r="Y110" s="75"/>
      <c r="Z110" s="75"/>
      <c r="AA110" s="75"/>
      <c r="AB110" s="75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</row>
    <row r="111">
      <c r="D111" s="120"/>
      <c r="F111" s="121"/>
      <c r="H111" s="122"/>
      <c r="I111" s="17"/>
      <c r="J111" s="9"/>
      <c r="K111" s="9" t="str">
        <f t="shared" si="2"/>
        <v/>
      </c>
      <c r="L111" s="63" t="str">
        <f>iferror(100*(J111+(H111-vlookup(J111,'Kovats n-alkanes'!G$7:H$31,2,TRUE))/(vlookup(K111,'Kovats n-alkanes'!G$7:H$31,2,TRUE)-vlookup(J111,'Kovats n-alkanes'!G$7:H$31,2,TRUE))),H111)</f>
        <v/>
      </c>
      <c r="M111" s="9" t="str">
        <f t="array" ref="M111">iferror(index('Kovats n-alkanes'!B$7:B$31,match(I111,'Kovats n-alkanes'!C$7:C$31,1)),"")</f>
        <v/>
      </c>
      <c r="N111" s="9" t="str">
        <f t="shared" si="7"/>
        <v/>
      </c>
      <c r="O111" s="9" t="str">
        <f>iferror(100*(M111+(I111-vlookup(M111,'Kovats n-alkanes'!B$7:C$31,2,TRUE))/(vlookup(N111,'Kovats n-alkanes'!B$7:C$31,2,TRUE)-vlookup(M111,'Kovats n-alkanes'!B$7:C$31,2,TRUE))),"")</f>
        <v/>
      </c>
      <c r="R111" s="75"/>
      <c r="S111" s="75"/>
      <c r="T111" s="97"/>
      <c r="U111" s="97"/>
      <c r="V111" s="75"/>
      <c r="W111" s="75"/>
      <c r="X111" s="75"/>
      <c r="Y111" s="75"/>
      <c r="Z111" s="75"/>
      <c r="AA111" s="75"/>
      <c r="AB111" s="75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</row>
    <row r="112">
      <c r="D112" s="120"/>
      <c r="F112" s="121"/>
      <c r="H112" s="122"/>
      <c r="I112" s="17"/>
      <c r="J112" s="9"/>
      <c r="K112" s="9" t="str">
        <f t="shared" si="2"/>
        <v/>
      </c>
      <c r="L112" s="63" t="str">
        <f>iferror(100*(J112+(H112-vlookup(J112,'Kovats n-alkanes'!G$7:H$31,2,TRUE))/(vlookup(K112,'Kovats n-alkanes'!G$7:H$31,2,TRUE)-vlookup(J112,'Kovats n-alkanes'!G$7:H$31,2,TRUE))),H112)</f>
        <v/>
      </c>
      <c r="M112" s="9" t="str">
        <f t="array" ref="M112">iferror(index('Kovats n-alkanes'!B$7:B$31,match(I112,'Kovats n-alkanes'!C$7:C$31,1)),"")</f>
        <v/>
      </c>
      <c r="N112" s="9" t="str">
        <f t="shared" si="7"/>
        <v/>
      </c>
      <c r="O112" s="9" t="str">
        <f>iferror(100*(M112+(I112-vlookup(M112,'Kovats n-alkanes'!B$7:C$31,2,TRUE))/(vlookup(N112,'Kovats n-alkanes'!B$7:C$31,2,TRUE)-vlookup(M112,'Kovats n-alkanes'!B$7:C$31,2,TRUE))),"")</f>
        <v/>
      </c>
      <c r="R112" s="75"/>
      <c r="S112" s="75"/>
      <c r="T112" s="97"/>
      <c r="U112" s="97"/>
      <c r="V112" s="75"/>
      <c r="W112" s="75"/>
      <c r="X112" s="75"/>
      <c r="Y112" s="75"/>
      <c r="Z112" s="75"/>
      <c r="AA112" s="75"/>
      <c r="AB112" s="75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</row>
    <row r="113">
      <c r="D113" s="120"/>
      <c r="F113" s="121"/>
      <c r="H113" s="122"/>
      <c r="I113" s="17"/>
      <c r="J113" s="9"/>
      <c r="K113" s="9" t="str">
        <f t="shared" si="2"/>
        <v/>
      </c>
      <c r="L113" s="63" t="str">
        <f>iferror(100*(J113+(H113-vlookup(J113,'Kovats n-alkanes'!G$7:H$31,2,TRUE))/(vlookup(K113,'Kovats n-alkanes'!G$7:H$31,2,TRUE)-vlookup(J113,'Kovats n-alkanes'!G$7:H$31,2,TRUE))),H113)</f>
        <v/>
      </c>
      <c r="M113" s="9" t="str">
        <f t="array" ref="M113">iferror(index('Kovats n-alkanes'!B$7:B$31,match(I113,'Kovats n-alkanes'!C$7:C$31,1)),"")</f>
        <v/>
      </c>
      <c r="N113" s="9" t="str">
        <f t="shared" si="7"/>
        <v/>
      </c>
      <c r="O113" s="9" t="str">
        <f>iferror(100*(M113+(I113-vlookup(M113,'Kovats n-alkanes'!B$7:C$31,2,TRUE))/(vlookup(N113,'Kovats n-alkanes'!B$7:C$31,2,TRUE)-vlookup(M113,'Kovats n-alkanes'!B$7:C$31,2,TRUE))),"")</f>
        <v/>
      </c>
      <c r="R113" s="75"/>
      <c r="S113" s="75"/>
      <c r="T113" s="97"/>
      <c r="U113" s="97"/>
      <c r="V113" s="75"/>
      <c r="W113" s="75"/>
      <c r="X113" s="75"/>
      <c r="Y113" s="75"/>
      <c r="Z113" s="75"/>
      <c r="AA113" s="75"/>
      <c r="AB113" s="75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</row>
    <row r="114">
      <c r="D114" s="120"/>
      <c r="F114" s="121"/>
      <c r="H114" s="122"/>
      <c r="I114" s="17"/>
      <c r="J114" s="9"/>
      <c r="K114" s="9" t="str">
        <f t="shared" si="2"/>
        <v/>
      </c>
      <c r="L114" s="63" t="str">
        <f>iferror(100*(J114+(H114-vlookup(J114,'Kovats n-alkanes'!G$7:H$31,2,TRUE))/(vlookup(K114,'Kovats n-alkanes'!G$7:H$31,2,TRUE)-vlookup(J114,'Kovats n-alkanes'!G$7:H$31,2,TRUE))),H114)</f>
        <v/>
      </c>
      <c r="M114" s="9" t="str">
        <f t="array" ref="M114">iferror(index('Kovats n-alkanes'!B$7:B$31,match(I114,'Kovats n-alkanes'!C$7:C$31,1)),"")</f>
        <v/>
      </c>
      <c r="N114" s="9" t="str">
        <f t="shared" si="7"/>
        <v/>
      </c>
      <c r="O114" s="9" t="str">
        <f>iferror(100*(M114+(I114-vlookup(M114,'Kovats n-alkanes'!B$7:C$31,2,TRUE))/(vlookup(N114,'Kovats n-alkanes'!B$7:C$31,2,TRUE)-vlookup(M114,'Kovats n-alkanes'!B$7:C$31,2,TRUE))),"")</f>
        <v/>
      </c>
      <c r="R114" s="75"/>
      <c r="S114" s="75"/>
      <c r="T114" s="97"/>
      <c r="U114" s="97"/>
      <c r="V114" s="75"/>
      <c r="W114" s="75"/>
      <c r="X114" s="75"/>
      <c r="Y114" s="75"/>
      <c r="Z114" s="75"/>
      <c r="AA114" s="75"/>
      <c r="AB114" s="75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</row>
    <row r="115">
      <c r="D115" s="120"/>
      <c r="F115" s="121"/>
      <c r="H115" s="122"/>
      <c r="I115" s="17"/>
      <c r="J115" s="9"/>
      <c r="K115" s="9" t="str">
        <f t="shared" si="2"/>
        <v/>
      </c>
      <c r="L115" s="63" t="str">
        <f>iferror(100*(J115+(H115-vlookup(J115,'Kovats n-alkanes'!G$7:H$31,2,TRUE))/(vlookup(K115,'Kovats n-alkanes'!G$7:H$31,2,TRUE)-vlookup(J115,'Kovats n-alkanes'!G$7:H$31,2,TRUE))),H115)</f>
        <v/>
      </c>
      <c r="M115" s="9" t="str">
        <f t="array" ref="M115">iferror(index('Kovats n-alkanes'!B$7:B$31,match(I115,'Kovats n-alkanes'!C$7:C$31,1)),"")</f>
        <v/>
      </c>
      <c r="N115" s="9" t="str">
        <f t="shared" si="7"/>
        <v/>
      </c>
      <c r="O115" s="9" t="str">
        <f>iferror(100*(M115+(I115-vlookup(M115,'Kovats n-alkanes'!B$7:C$31,2,TRUE))/(vlookup(N115,'Kovats n-alkanes'!B$7:C$31,2,TRUE)-vlookup(M115,'Kovats n-alkanes'!B$7:C$31,2,TRUE))),"")</f>
        <v/>
      </c>
      <c r="R115" s="75"/>
      <c r="S115" s="75"/>
      <c r="T115" s="97"/>
      <c r="U115" s="97"/>
      <c r="V115" s="75"/>
      <c r="W115" s="75"/>
      <c r="X115" s="75"/>
      <c r="Y115" s="75"/>
      <c r="Z115" s="75"/>
      <c r="AA115" s="75"/>
      <c r="AB115" s="75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</row>
    <row r="116">
      <c r="D116" s="120"/>
      <c r="F116" s="121"/>
      <c r="H116" s="122"/>
      <c r="I116" s="17"/>
      <c r="J116" s="9"/>
      <c r="K116" s="9" t="str">
        <f t="shared" si="2"/>
        <v/>
      </c>
      <c r="L116" s="63" t="str">
        <f>iferror(100*(J116+(H116-vlookup(J116,'Kovats n-alkanes'!G$7:H$31,2,TRUE))/(vlookup(K116,'Kovats n-alkanes'!G$7:H$31,2,TRUE)-vlookup(J116,'Kovats n-alkanes'!G$7:H$31,2,TRUE))),H116)</f>
        <v/>
      </c>
      <c r="M116" s="9" t="str">
        <f t="array" ref="M116">iferror(index('Kovats n-alkanes'!B$7:B$31,match(I116,'Kovats n-alkanes'!C$7:C$31,1)),"")</f>
        <v/>
      </c>
      <c r="N116" s="9" t="str">
        <f t="shared" si="7"/>
        <v/>
      </c>
      <c r="O116" s="9" t="str">
        <f>iferror(100*(M116+(I116-vlookup(M116,'Kovats n-alkanes'!B$7:C$31,2,TRUE))/(vlookup(N116,'Kovats n-alkanes'!B$7:C$31,2,TRUE)-vlookup(M116,'Kovats n-alkanes'!B$7:C$31,2,TRUE))),"")</f>
        <v/>
      </c>
      <c r="R116" s="75"/>
      <c r="S116" s="75"/>
      <c r="T116" s="97"/>
      <c r="U116" s="97"/>
      <c r="V116" s="75"/>
      <c r="W116" s="75"/>
      <c r="X116" s="75"/>
      <c r="Y116" s="75"/>
      <c r="Z116" s="75"/>
      <c r="AA116" s="75"/>
      <c r="AB116" s="75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</row>
    <row r="117">
      <c r="D117" s="120"/>
      <c r="F117" s="121"/>
      <c r="H117" s="122"/>
      <c r="I117" s="17"/>
      <c r="J117" s="9"/>
      <c r="K117" s="9" t="str">
        <f t="shared" si="2"/>
        <v/>
      </c>
      <c r="L117" s="63" t="str">
        <f>iferror(100*(J117+(H117-vlookup(J117,'Kovats n-alkanes'!G$7:H$31,2,TRUE))/(vlookup(K117,'Kovats n-alkanes'!G$7:H$31,2,TRUE)-vlookup(J117,'Kovats n-alkanes'!G$7:H$31,2,TRUE))),H117)</f>
        <v/>
      </c>
      <c r="M117" s="9" t="str">
        <f t="array" ref="M117">iferror(index('Kovats n-alkanes'!B$7:B$31,match(I117,'Kovats n-alkanes'!C$7:C$31,1)),"")</f>
        <v/>
      </c>
      <c r="N117" s="9" t="str">
        <f t="shared" si="7"/>
        <v/>
      </c>
      <c r="O117" s="9" t="str">
        <f>iferror(100*(M117+(I117-vlookup(M117,'Kovats n-alkanes'!B$7:C$31,2,TRUE))/(vlookup(N117,'Kovats n-alkanes'!B$7:C$31,2,TRUE)-vlookup(M117,'Kovats n-alkanes'!B$7:C$31,2,TRUE))),"")</f>
        <v/>
      </c>
      <c r="R117" s="75"/>
      <c r="S117" s="75"/>
      <c r="T117" s="97"/>
      <c r="U117" s="97"/>
      <c r="V117" s="75"/>
      <c r="W117" s="75"/>
      <c r="X117" s="75"/>
      <c r="Y117" s="75"/>
      <c r="Z117" s="75"/>
      <c r="AA117" s="75"/>
      <c r="AB117" s="75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</row>
    <row r="118">
      <c r="D118" s="120"/>
      <c r="F118" s="121"/>
      <c r="H118" s="122"/>
      <c r="I118" s="17"/>
      <c r="J118" s="9"/>
      <c r="K118" s="9" t="str">
        <f t="shared" si="2"/>
        <v/>
      </c>
      <c r="L118" s="63" t="str">
        <f>iferror(100*(J118+(H118-vlookup(J118,'Kovats n-alkanes'!G$7:H$31,2,TRUE))/(vlookup(K118,'Kovats n-alkanes'!G$7:H$31,2,TRUE)-vlookup(J118,'Kovats n-alkanes'!G$7:H$31,2,TRUE))),H118)</f>
        <v/>
      </c>
      <c r="M118" s="9" t="str">
        <f t="array" ref="M118">iferror(index('Kovats n-alkanes'!B$7:B$31,match(I118,'Kovats n-alkanes'!C$7:C$31,1)),"")</f>
        <v/>
      </c>
      <c r="N118" s="9" t="str">
        <f t="shared" si="7"/>
        <v/>
      </c>
      <c r="O118" s="9" t="str">
        <f>iferror(100*(M118+(I118-vlookup(M118,'Kovats n-alkanes'!B$7:C$31,2,TRUE))/(vlookup(N118,'Kovats n-alkanes'!B$7:C$31,2,TRUE)-vlookup(M118,'Kovats n-alkanes'!B$7:C$31,2,TRUE))),"")</f>
        <v/>
      </c>
      <c r="R118" s="75"/>
      <c r="S118" s="75"/>
      <c r="T118" s="97"/>
      <c r="U118" s="97"/>
      <c r="V118" s="75"/>
      <c r="W118" s="75"/>
      <c r="X118" s="75"/>
      <c r="Y118" s="75"/>
      <c r="Z118" s="75"/>
      <c r="AA118" s="75"/>
      <c r="AB118" s="75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</row>
    <row r="119">
      <c r="D119" s="120"/>
      <c r="F119" s="121"/>
      <c r="H119" s="122"/>
      <c r="I119" s="17"/>
      <c r="J119" s="9"/>
      <c r="K119" s="9" t="str">
        <f t="shared" si="2"/>
        <v/>
      </c>
      <c r="L119" s="63" t="str">
        <f>iferror(100*(J119+(H119-vlookup(J119,'Kovats n-alkanes'!G$7:H$31,2,TRUE))/(vlookup(K119,'Kovats n-alkanes'!G$7:H$31,2,TRUE)-vlookup(J119,'Kovats n-alkanes'!G$7:H$31,2,TRUE))),H119)</f>
        <v/>
      </c>
      <c r="M119" s="9" t="str">
        <f t="array" ref="M119">iferror(index('Kovats n-alkanes'!B$7:B$31,match(I119,'Kovats n-alkanes'!C$7:C$31,1)),"")</f>
        <v/>
      </c>
      <c r="N119" s="9" t="str">
        <f t="shared" si="7"/>
        <v/>
      </c>
      <c r="O119" s="9" t="str">
        <f>iferror(100*(M119+(I119-vlookup(M119,'Kovats n-alkanes'!B$7:C$31,2,TRUE))/(vlookup(N119,'Kovats n-alkanes'!B$7:C$31,2,TRUE)-vlookup(M119,'Kovats n-alkanes'!B$7:C$31,2,TRUE))),"")</f>
        <v/>
      </c>
      <c r="R119" s="75"/>
      <c r="S119" s="75"/>
      <c r="T119" s="97"/>
      <c r="U119" s="97"/>
      <c r="V119" s="75"/>
      <c r="W119" s="75"/>
      <c r="X119" s="75"/>
      <c r="Y119" s="75"/>
      <c r="Z119" s="75"/>
      <c r="AA119" s="75"/>
      <c r="AB119" s="75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</row>
    <row r="120">
      <c r="D120" s="120"/>
      <c r="F120" s="121"/>
      <c r="H120" s="122"/>
      <c r="I120" s="17"/>
      <c r="J120" s="9"/>
      <c r="K120" s="9" t="str">
        <f t="shared" si="2"/>
        <v/>
      </c>
      <c r="L120" s="63" t="str">
        <f>iferror(100*(J120+(H120-vlookup(J120,'Kovats n-alkanes'!G$7:H$31,2,TRUE))/(vlookup(K120,'Kovats n-alkanes'!G$7:H$31,2,TRUE)-vlookup(J120,'Kovats n-alkanes'!G$7:H$31,2,TRUE))),H120)</f>
        <v/>
      </c>
      <c r="M120" s="9" t="str">
        <f t="array" ref="M120">iferror(index('Kovats n-alkanes'!B$7:B$31,match(I120,'Kovats n-alkanes'!C$7:C$31,1)),"")</f>
        <v/>
      </c>
      <c r="N120" s="9" t="str">
        <f t="shared" si="7"/>
        <v/>
      </c>
      <c r="O120" s="9" t="str">
        <f>iferror(100*(M120+(I120-vlookup(M120,'Kovats n-alkanes'!B$7:C$31,2,TRUE))/(vlookup(N120,'Kovats n-alkanes'!B$7:C$31,2,TRUE)-vlookup(M120,'Kovats n-alkanes'!B$7:C$31,2,TRUE))),"")</f>
        <v/>
      </c>
      <c r="R120" s="75"/>
      <c r="S120" s="75"/>
      <c r="T120" s="97"/>
      <c r="U120" s="97"/>
      <c r="V120" s="75"/>
      <c r="W120" s="75"/>
      <c r="X120" s="75"/>
      <c r="Y120" s="75"/>
      <c r="Z120" s="75"/>
      <c r="AA120" s="75"/>
      <c r="AB120" s="75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</row>
    <row r="121">
      <c r="D121" s="120"/>
      <c r="F121" s="121"/>
      <c r="H121" s="122"/>
      <c r="I121" s="17"/>
      <c r="J121" s="9"/>
      <c r="K121" s="9" t="str">
        <f t="shared" si="2"/>
        <v/>
      </c>
      <c r="L121" s="63" t="str">
        <f>iferror(100*(J121+(H121-vlookup(J121,'Kovats n-alkanes'!G$7:H$31,2,TRUE))/(vlookup(K121,'Kovats n-alkanes'!G$7:H$31,2,TRUE)-vlookup(J121,'Kovats n-alkanes'!G$7:H$31,2,TRUE))),H121)</f>
        <v/>
      </c>
      <c r="M121" s="9" t="str">
        <f t="array" ref="M121">iferror(index('Kovats n-alkanes'!B$7:B$31,match(I121,'Kovats n-alkanes'!C$7:C$31,1)),"")</f>
        <v/>
      </c>
      <c r="N121" s="9" t="str">
        <f t="shared" si="7"/>
        <v/>
      </c>
      <c r="O121" s="9" t="str">
        <f>iferror(100*(M121+(I121-vlookup(M121,'Kovats n-alkanes'!B$7:C$31,2,TRUE))/(vlookup(N121,'Kovats n-alkanes'!B$7:C$31,2,TRUE)-vlookup(M121,'Kovats n-alkanes'!B$7:C$31,2,TRUE))),"")</f>
        <v/>
      </c>
      <c r="R121" s="75"/>
      <c r="S121" s="75"/>
      <c r="T121" s="97"/>
      <c r="U121" s="97"/>
      <c r="V121" s="75"/>
      <c r="W121" s="75"/>
      <c r="X121" s="75"/>
      <c r="Y121" s="75"/>
      <c r="Z121" s="75"/>
      <c r="AA121" s="75"/>
      <c r="AB121" s="75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</row>
    <row r="122">
      <c r="D122" s="120"/>
      <c r="F122" s="121"/>
      <c r="H122" s="122"/>
      <c r="I122" s="17"/>
      <c r="J122" s="9"/>
      <c r="K122" s="9" t="str">
        <f t="shared" si="2"/>
        <v/>
      </c>
      <c r="L122" s="63" t="str">
        <f>iferror(100*(J122+(H122-vlookup(J122,'Kovats n-alkanes'!G$7:H$31,2,TRUE))/(vlookup(K122,'Kovats n-alkanes'!G$7:H$31,2,TRUE)-vlookup(J122,'Kovats n-alkanes'!G$7:H$31,2,TRUE))),H122)</f>
        <v/>
      </c>
      <c r="M122" s="9" t="str">
        <f t="array" ref="M122">iferror(index('Kovats n-alkanes'!B$7:B$31,match(I122,'Kovats n-alkanes'!C$7:C$31,1)),"")</f>
        <v/>
      </c>
      <c r="N122" s="9" t="str">
        <f t="shared" si="7"/>
        <v/>
      </c>
      <c r="O122" s="9" t="str">
        <f>iferror(100*(M122+(I122-vlookup(M122,'Kovats n-alkanes'!B$7:C$31,2,TRUE))/(vlookup(N122,'Kovats n-alkanes'!B$7:C$31,2,TRUE)-vlookup(M122,'Kovats n-alkanes'!B$7:C$31,2,TRUE))),"")</f>
        <v/>
      </c>
      <c r="R122" s="75"/>
      <c r="S122" s="75"/>
      <c r="T122" s="97"/>
      <c r="U122" s="97"/>
      <c r="V122" s="75"/>
      <c r="W122" s="75"/>
      <c r="X122" s="75"/>
      <c r="Y122" s="75"/>
      <c r="Z122" s="75"/>
      <c r="AA122" s="75"/>
      <c r="AB122" s="75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</row>
    <row r="123">
      <c r="D123" s="120"/>
      <c r="F123" s="121"/>
      <c r="H123" s="122"/>
      <c r="I123" s="17"/>
      <c r="J123" s="9"/>
      <c r="K123" s="9" t="str">
        <f t="shared" si="2"/>
        <v/>
      </c>
      <c r="L123" s="63" t="str">
        <f>iferror(100*(J123+(H123-vlookup(J123,'Kovats n-alkanes'!G$7:H$31,2,TRUE))/(vlookup(K123,'Kovats n-alkanes'!G$7:H$31,2,TRUE)-vlookup(J123,'Kovats n-alkanes'!G$7:H$31,2,TRUE))),H123)</f>
        <v/>
      </c>
      <c r="M123" s="9" t="str">
        <f t="array" ref="M123">iferror(index('Kovats n-alkanes'!B$7:B$31,match(I123,'Kovats n-alkanes'!C$7:C$31,1)),"")</f>
        <v/>
      </c>
      <c r="N123" s="9" t="str">
        <f t="shared" si="7"/>
        <v/>
      </c>
      <c r="O123" s="9" t="str">
        <f>iferror(100*(M123+(I123-vlookup(M123,'Kovats n-alkanes'!B$7:C$31,2,TRUE))/(vlookup(N123,'Kovats n-alkanes'!B$7:C$31,2,TRUE)-vlookup(M123,'Kovats n-alkanes'!B$7:C$31,2,TRUE))),"")</f>
        <v/>
      </c>
      <c r="R123" s="75"/>
      <c r="S123" s="75"/>
      <c r="T123" s="97"/>
      <c r="U123" s="97"/>
      <c r="V123" s="75"/>
      <c r="W123" s="75"/>
      <c r="X123" s="75"/>
      <c r="Y123" s="75"/>
      <c r="Z123" s="75"/>
      <c r="AA123" s="75"/>
      <c r="AB123" s="75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</row>
    <row r="124">
      <c r="D124" s="120"/>
      <c r="F124" s="121"/>
      <c r="H124" s="122"/>
      <c r="I124" s="17"/>
      <c r="J124" s="9"/>
      <c r="K124" s="9" t="str">
        <f t="shared" si="2"/>
        <v/>
      </c>
      <c r="L124" s="63" t="str">
        <f>iferror(100*(J124+(H124-vlookup(J124,'Kovats n-alkanes'!G$7:H$31,2,TRUE))/(vlookup(K124,'Kovats n-alkanes'!G$7:H$31,2,TRUE)-vlookup(J124,'Kovats n-alkanes'!G$7:H$31,2,TRUE))),H124)</f>
        <v/>
      </c>
      <c r="M124" s="9" t="str">
        <f t="array" ref="M124">iferror(index('Kovats n-alkanes'!B$7:B$31,match(I124,'Kovats n-alkanes'!C$7:C$31,1)),"")</f>
        <v/>
      </c>
      <c r="N124" s="9" t="str">
        <f t="shared" si="7"/>
        <v/>
      </c>
      <c r="O124" s="9" t="str">
        <f>iferror(100*(M124+(I124-vlookup(M124,'Kovats n-alkanes'!B$7:C$31,2,TRUE))/(vlookup(N124,'Kovats n-alkanes'!B$7:C$31,2,TRUE)-vlookup(M124,'Kovats n-alkanes'!B$7:C$31,2,TRUE))),"")</f>
        <v/>
      </c>
      <c r="R124" s="75"/>
      <c r="S124" s="75"/>
      <c r="T124" s="97"/>
      <c r="U124" s="97"/>
      <c r="V124" s="75"/>
      <c r="W124" s="75"/>
      <c r="X124" s="75"/>
      <c r="Y124" s="75"/>
      <c r="Z124" s="75"/>
      <c r="AA124" s="75"/>
      <c r="AB124" s="75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</row>
    <row r="125">
      <c r="D125" s="120"/>
      <c r="F125" s="121"/>
      <c r="H125" s="122"/>
      <c r="I125" s="17"/>
      <c r="J125" s="9"/>
      <c r="K125" s="9" t="str">
        <f t="shared" si="2"/>
        <v/>
      </c>
      <c r="L125" s="63" t="str">
        <f>iferror(100*(J125+(H125-vlookup(J125,'Kovats n-alkanes'!G$7:H$31,2,TRUE))/(vlookup(K125,'Kovats n-alkanes'!G$7:H$31,2,TRUE)-vlookup(J125,'Kovats n-alkanes'!G$7:H$31,2,TRUE))),H125)</f>
        <v/>
      </c>
      <c r="M125" s="9" t="str">
        <f t="array" ref="M125">iferror(index('Kovats n-alkanes'!B$7:B$31,match(I125,'Kovats n-alkanes'!C$7:C$31,1)),"")</f>
        <v/>
      </c>
      <c r="N125" s="9" t="str">
        <f t="shared" si="7"/>
        <v/>
      </c>
      <c r="O125" s="9" t="str">
        <f>iferror(100*(M125+(I125-vlookup(M125,'Kovats n-alkanes'!B$7:C$31,2,TRUE))/(vlookup(N125,'Kovats n-alkanes'!B$7:C$31,2,TRUE)-vlookup(M125,'Kovats n-alkanes'!B$7:C$31,2,TRUE))),"")</f>
        <v/>
      </c>
      <c r="R125" s="75"/>
      <c r="S125" s="75"/>
      <c r="T125" s="97"/>
      <c r="U125" s="97"/>
      <c r="V125" s="75"/>
      <c r="W125" s="75"/>
      <c r="X125" s="75"/>
      <c r="Y125" s="75"/>
      <c r="Z125" s="75"/>
      <c r="AA125" s="75"/>
      <c r="AB125" s="75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</row>
    <row r="126">
      <c r="D126" s="120"/>
      <c r="F126" s="121"/>
      <c r="H126" s="122"/>
      <c r="I126" s="17"/>
      <c r="J126" s="9"/>
      <c r="K126" s="9" t="str">
        <f t="shared" si="2"/>
        <v/>
      </c>
      <c r="L126" s="63" t="str">
        <f>iferror(100*(J126+(H126-vlookup(J126,'Kovats n-alkanes'!G$7:H$31,2,TRUE))/(vlookup(K126,'Kovats n-alkanes'!G$7:H$31,2,TRUE)-vlookup(J126,'Kovats n-alkanes'!G$7:H$31,2,TRUE))),H126)</f>
        <v/>
      </c>
      <c r="M126" s="9" t="str">
        <f t="array" ref="M126">iferror(index('Kovats n-alkanes'!B$7:B$31,match(I126,'Kovats n-alkanes'!C$7:C$31,1)),"")</f>
        <v/>
      </c>
      <c r="N126" s="9" t="str">
        <f t="shared" si="7"/>
        <v/>
      </c>
      <c r="O126" s="9" t="str">
        <f>iferror(100*(M126+(I126-vlookup(M126,'Kovats n-alkanes'!B$7:C$31,2,TRUE))/(vlookup(N126,'Kovats n-alkanes'!B$7:C$31,2,TRUE)-vlookup(M126,'Kovats n-alkanes'!B$7:C$31,2,TRUE))),"")</f>
        <v/>
      </c>
      <c r="R126" s="75"/>
      <c r="S126" s="75"/>
      <c r="T126" s="97"/>
      <c r="U126" s="97"/>
      <c r="V126" s="75"/>
      <c r="W126" s="75"/>
      <c r="X126" s="75"/>
      <c r="Y126" s="75"/>
      <c r="Z126" s="75"/>
      <c r="AA126" s="75"/>
      <c r="AB126" s="75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</row>
    <row r="127">
      <c r="D127" s="120"/>
      <c r="F127" s="121"/>
      <c r="H127" s="122"/>
      <c r="I127" s="17"/>
      <c r="J127" s="9"/>
      <c r="K127" s="9" t="str">
        <f t="shared" si="2"/>
        <v/>
      </c>
      <c r="L127" s="63" t="str">
        <f>iferror(100*(J127+(H127-vlookup(J127,'Kovats n-alkanes'!G$7:H$31,2,TRUE))/(vlookup(K127,'Kovats n-alkanes'!G$7:H$31,2,TRUE)-vlookup(J127,'Kovats n-alkanes'!G$7:H$31,2,TRUE))),H127)</f>
        <v/>
      </c>
      <c r="M127" s="9" t="str">
        <f t="array" ref="M127">iferror(index('Kovats n-alkanes'!B$7:B$31,match(I127,'Kovats n-alkanes'!C$7:C$31,1)),"")</f>
        <v/>
      </c>
      <c r="N127" s="9" t="str">
        <f t="shared" si="7"/>
        <v/>
      </c>
      <c r="O127" s="9" t="str">
        <f>iferror(100*(M127+(I127-vlookup(M127,'Kovats n-alkanes'!B$7:C$31,2,TRUE))/(vlookup(N127,'Kovats n-alkanes'!B$7:C$31,2,TRUE)-vlookup(M127,'Kovats n-alkanes'!B$7:C$31,2,TRUE))),"")</f>
        <v/>
      </c>
      <c r="R127" s="75"/>
      <c r="S127" s="75"/>
      <c r="T127" s="97"/>
      <c r="U127" s="97"/>
      <c r="V127" s="75"/>
      <c r="W127" s="75"/>
      <c r="X127" s="75"/>
      <c r="Y127" s="75"/>
      <c r="Z127" s="75"/>
      <c r="AA127" s="75"/>
      <c r="AB127" s="75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</row>
    <row r="128">
      <c r="D128" s="120"/>
      <c r="F128" s="121"/>
      <c r="H128" s="122"/>
      <c r="I128" s="17"/>
      <c r="J128" s="9"/>
      <c r="K128" s="9" t="str">
        <f t="shared" si="2"/>
        <v/>
      </c>
      <c r="L128" s="63" t="str">
        <f>iferror(100*(J128+(H128-vlookup(J128,'Kovats n-alkanes'!G$7:H$31,2,TRUE))/(vlookup(K128,'Kovats n-alkanes'!G$7:H$31,2,TRUE)-vlookup(J128,'Kovats n-alkanes'!G$7:H$31,2,TRUE))),H128)</f>
        <v/>
      </c>
      <c r="M128" s="9" t="str">
        <f t="array" ref="M128">iferror(index('Kovats n-alkanes'!B$7:B$31,match(I128,'Kovats n-alkanes'!C$7:C$31,1)),"")</f>
        <v/>
      </c>
      <c r="N128" s="9" t="str">
        <f t="shared" si="7"/>
        <v/>
      </c>
      <c r="O128" s="9" t="str">
        <f>iferror(100*(M128+(I128-vlookup(M128,'Kovats n-alkanes'!B$7:C$31,2,TRUE))/(vlookup(N128,'Kovats n-alkanes'!B$7:C$31,2,TRUE)-vlookup(M128,'Kovats n-alkanes'!B$7:C$31,2,TRUE))),"")</f>
        <v/>
      </c>
      <c r="R128" s="75"/>
      <c r="S128" s="75"/>
      <c r="T128" s="97"/>
      <c r="U128" s="97"/>
      <c r="V128" s="75"/>
      <c r="W128" s="75"/>
      <c r="X128" s="75"/>
      <c r="Y128" s="75"/>
      <c r="Z128" s="75"/>
      <c r="AA128" s="75"/>
      <c r="AB128" s="75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</row>
    <row r="129">
      <c r="D129" s="120"/>
      <c r="F129" s="121"/>
      <c r="H129" s="122"/>
      <c r="I129" s="17"/>
      <c r="J129" s="9"/>
      <c r="K129" s="9" t="str">
        <f t="shared" si="2"/>
        <v/>
      </c>
      <c r="L129" s="63" t="str">
        <f>iferror(100*(J129+(H129-vlookup(J129,'Kovats n-alkanes'!G$7:H$31,2,TRUE))/(vlookup(K129,'Kovats n-alkanes'!G$7:H$31,2,TRUE)-vlookup(J129,'Kovats n-alkanes'!G$7:H$31,2,TRUE))),H129)</f>
        <v/>
      </c>
      <c r="M129" s="9" t="str">
        <f t="array" ref="M129">iferror(index('Kovats n-alkanes'!B$7:B$31,match(I129,'Kovats n-alkanes'!C$7:C$31,1)),"")</f>
        <v/>
      </c>
      <c r="N129" s="9" t="str">
        <f t="shared" si="7"/>
        <v/>
      </c>
      <c r="O129" s="9" t="str">
        <f>iferror(100*(M129+(I129-vlookup(M129,'Kovats n-alkanes'!B$7:C$31,2,TRUE))/(vlookup(N129,'Kovats n-alkanes'!B$7:C$31,2,TRUE)-vlookup(M129,'Kovats n-alkanes'!B$7:C$31,2,TRUE))),"")</f>
        <v/>
      </c>
      <c r="R129" s="75"/>
      <c r="S129" s="75"/>
      <c r="T129" s="97"/>
      <c r="U129" s="97"/>
      <c r="V129" s="75"/>
      <c r="W129" s="75"/>
      <c r="X129" s="75"/>
      <c r="Y129" s="75"/>
      <c r="Z129" s="75"/>
      <c r="AA129" s="75"/>
      <c r="AB129" s="75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</row>
    <row r="130">
      <c r="D130" s="120"/>
      <c r="F130" s="121"/>
      <c r="H130" s="122"/>
      <c r="I130" s="17"/>
      <c r="J130" s="9"/>
      <c r="K130" s="9" t="str">
        <f t="shared" si="2"/>
        <v/>
      </c>
      <c r="L130" s="63" t="str">
        <f>iferror(100*(J130+(H130-vlookup(J130,'Kovats n-alkanes'!G$7:H$31,2,TRUE))/(vlookup(K130,'Kovats n-alkanes'!G$7:H$31,2,TRUE)-vlookup(J130,'Kovats n-alkanes'!G$7:H$31,2,TRUE))),H130)</f>
        <v/>
      </c>
      <c r="M130" s="9" t="str">
        <f t="array" ref="M130">iferror(index('Kovats n-alkanes'!B$7:B$31,match(I130,'Kovats n-alkanes'!C$7:C$31,1)),"")</f>
        <v/>
      </c>
      <c r="N130" s="9" t="str">
        <f t="shared" si="7"/>
        <v/>
      </c>
      <c r="O130" s="9" t="str">
        <f>iferror(100*(M130+(I130-vlookup(M130,'Kovats n-alkanes'!B$7:C$31,2,TRUE))/(vlookup(N130,'Kovats n-alkanes'!B$7:C$31,2,TRUE)-vlookup(M130,'Kovats n-alkanes'!B$7:C$31,2,TRUE))),"")</f>
        <v/>
      </c>
      <c r="R130" s="75"/>
      <c r="S130" s="75"/>
      <c r="T130" s="97"/>
      <c r="U130" s="97"/>
      <c r="V130" s="75"/>
      <c r="W130" s="75"/>
      <c r="X130" s="75"/>
      <c r="Y130" s="75"/>
      <c r="Z130" s="75"/>
      <c r="AA130" s="75"/>
      <c r="AB130" s="75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</row>
    <row r="131">
      <c r="D131" s="120"/>
      <c r="F131" s="121"/>
      <c r="H131" s="122"/>
      <c r="I131" s="17"/>
      <c r="J131" s="9"/>
      <c r="K131" s="9" t="str">
        <f t="shared" si="2"/>
        <v/>
      </c>
      <c r="L131" s="63" t="str">
        <f>iferror(100*(J131+(H131-vlookup(J131,'Kovats n-alkanes'!G$7:H$31,2,TRUE))/(vlookup(K131,'Kovats n-alkanes'!G$7:H$31,2,TRUE)-vlookup(J131,'Kovats n-alkanes'!G$7:H$31,2,TRUE))),H131)</f>
        <v/>
      </c>
      <c r="M131" s="9" t="str">
        <f t="array" ref="M131">iferror(index('Kovats n-alkanes'!B$7:B$31,match(I131,'Kovats n-alkanes'!C$7:C$31,1)),"")</f>
        <v/>
      </c>
      <c r="N131" s="9" t="str">
        <f t="shared" si="7"/>
        <v/>
      </c>
      <c r="O131" s="9" t="str">
        <f>iferror(100*(M131+(I131-vlookup(M131,'Kovats n-alkanes'!B$7:C$31,2,TRUE))/(vlookup(N131,'Kovats n-alkanes'!B$7:C$31,2,TRUE)-vlookup(M131,'Kovats n-alkanes'!B$7:C$31,2,TRUE))),"")</f>
        <v/>
      </c>
      <c r="R131" s="75"/>
      <c r="S131" s="75"/>
      <c r="T131" s="97"/>
      <c r="U131" s="97"/>
      <c r="V131" s="75"/>
      <c r="W131" s="75"/>
      <c r="X131" s="75"/>
      <c r="Y131" s="75"/>
      <c r="Z131" s="75"/>
      <c r="AA131" s="75"/>
      <c r="AB131" s="75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</row>
    <row r="132">
      <c r="D132" s="120"/>
      <c r="F132" s="121"/>
      <c r="H132" s="122"/>
      <c r="I132" s="17"/>
      <c r="J132" s="9"/>
      <c r="K132" s="9" t="str">
        <f t="shared" si="2"/>
        <v/>
      </c>
      <c r="L132" s="63" t="str">
        <f>iferror(100*(J132+(H132-vlookup(J132,'Kovats n-alkanes'!G$7:H$31,2,TRUE))/(vlookup(K132,'Kovats n-alkanes'!G$7:H$31,2,TRUE)-vlookup(J132,'Kovats n-alkanes'!G$7:H$31,2,TRUE))),H132)</f>
        <v/>
      </c>
      <c r="M132" s="9" t="str">
        <f t="array" ref="M132">iferror(index('Kovats n-alkanes'!B$7:B$31,match(I132,'Kovats n-alkanes'!C$7:C$31,1)),"")</f>
        <v/>
      </c>
      <c r="N132" s="9" t="str">
        <f t="shared" si="7"/>
        <v/>
      </c>
      <c r="O132" s="9" t="str">
        <f>iferror(100*(M132+(I132-vlookup(M132,'Kovats n-alkanes'!B$7:C$31,2,TRUE))/(vlookup(N132,'Kovats n-alkanes'!B$7:C$31,2,TRUE)-vlookup(M132,'Kovats n-alkanes'!B$7:C$31,2,TRUE))),"")</f>
        <v/>
      </c>
      <c r="R132" s="75"/>
      <c r="S132" s="75"/>
      <c r="T132" s="97"/>
      <c r="U132" s="97"/>
      <c r="V132" s="75"/>
      <c r="W132" s="75"/>
      <c r="X132" s="75"/>
      <c r="Y132" s="75"/>
      <c r="Z132" s="75"/>
      <c r="AA132" s="75"/>
      <c r="AB132" s="75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</row>
    <row r="133">
      <c r="D133" s="120"/>
      <c r="F133" s="121"/>
      <c r="H133" s="122"/>
      <c r="I133" s="17"/>
      <c r="J133" s="9"/>
      <c r="K133" s="9" t="str">
        <f t="shared" si="2"/>
        <v/>
      </c>
      <c r="L133" s="63" t="str">
        <f>iferror(100*(J133+(H133-vlookup(J133,'Kovats n-alkanes'!G$7:H$31,2,TRUE))/(vlookup(K133,'Kovats n-alkanes'!G$7:H$31,2,TRUE)-vlookup(J133,'Kovats n-alkanes'!G$7:H$31,2,TRUE))),H133)</f>
        <v/>
      </c>
      <c r="M133" s="9" t="str">
        <f t="array" ref="M133">iferror(index('Kovats n-alkanes'!B$7:B$31,match(I133,'Kovats n-alkanes'!C$7:C$31,1)),"")</f>
        <v/>
      </c>
      <c r="N133" s="9" t="str">
        <f t="shared" si="7"/>
        <v/>
      </c>
      <c r="O133" s="9" t="str">
        <f>iferror(100*(M133+(I133-vlookup(M133,'Kovats n-alkanes'!B$7:C$31,2,TRUE))/(vlookup(N133,'Kovats n-alkanes'!B$7:C$31,2,TRUE)-vlookup(M133,'Kovats n-alkanes'!B$7:C$31,2,TRUE))),"")</f>
        <v/>
      </c>
      <c r="R133" s="75"/>
      <c r="S133" s="75"/>
      <c r="T133" s="97"/>
      <c r="U133" s="97"/>
      <c r="V133" s="75"/>
      <c r="W133" s="75"/>
      <c r="X133" s="75"/>
      <c r="Y133" s="75"/>
      <c r="Z133" s="75"/>
      <c r="AA133" s="75"/>
      <c r="AB133" s="75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</row>
    <row r="134">
      <c r="D134" s="120"/>
      <c r="F134" s="121"/>
      <c r="H134" s="122"/>
      <c r="I134" s="17"/>
      <c r="J134" s="9"/>
      <c r="K134" s="9" t="str">
        <f t="shared" si="2"/>
        <v/>
      </c>
      <c r="L134" s="63" t="str">
        <f>iferror(100*(J134+(H134-vlookup(J134,'Kovats n-alkanes'!G$7:H$31,2,TRUE))/(vlookup(K134,'Kovats n-alkanes'!G$7:H$31,2,TRUE)-vlookup(J134,'Kovats n-alkanes'!G$7:H$31,2,TRUE))),H134)</f>
        <v/>
      </c>
      <c r="M134" s="9" t="str">
        <f t="array" ref="M134">iferror(index('Kovats n-alkanes'!B$7:B$31,match(I134,'Kovats n-alkanes'!C$7:C$31,1)),"")</f>
        <v/>
      </c>
      <c r="N134" s="9" t="str">
        <f t="shared" si="7"/>
        <v/>
      </c>
      <c r="O134" s="9" t="str">
        <f>iferror(100*(M134+(I134-vlookup(M134,'Kovats n-alkanes'!B$7:C$31,2,TRUE))/(vlookup(N134,'Kovats n-alkanes'!B$7:C$31,2,TRUE)-vlookup(M134,'Kovats n-alkanes'!B$7:C$31,2,TRUE))),"")</f>
        <v/>
      </c>
      <c r="R134" s="75"/>
      <c r="S134" s="75"/>
      <c r="T134" s="97"/>
      <c r="U134" s="97"/>
      <c r="V134" s="75"/>
      <c r="W134" s="75"/>
      <c r="X134" s="75"/>
      <c r="Y134" s="75"/>
      <c r="Z134" s="75"/>
      <c r="AA134" s="75"/>
      <c r="AB134" s="75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</row>
    <row r="135">
      <c r="D135" s="120"/>
      <c r="F135" s="121"/>
      <c r="H135" s="122"/>
      <c r="I135" s="17"/>
      <c r="J135" s="9"/>
      <c r="K135" s="9" t="str">
        <f t="shared" si="2"/>
        <v/>
      </c>
      <c r="L135" s="63" t="str">
        <f>iferror(100*(J135+(H135-vlookup(J135,'Kovats n-alkanes'!G$7:H$31,2,TRUE))/(vlookup(K135,'Kovats n-alkanes'!G$7:H$31,2,TRUE)-vlookup(J135,'Kovats n-alkanes'!G$7:H$31,2,TRUE))),H135)</f>
        <v/>
      </c>
      <c r="M135" s="9" t="str">
        <f t="array" ref="M135">iferror(index('Kovats n-alkanes'!B$7:B$31,match(I135,'Kovats n-alkanes'!C$7:C$31,1)),"")</f>
        <v/>
      </c>
      <c r="N135" s="9" t="str">
        <f t="shared" si="7"/>
        <v/>
      </c>
      <c r="O135" s="9" t="str">
        <f>iferror(100*(M135+(I135-vlookup(M135,'Kovats n-alkanes'!B$7:C$31,2,TRUE))/(vlookup(N135,'Kovats n-alkanes'!B$7:C$31,2,TRUE)-vlookup(M135,'Kovats n-alkanes'!B$7:C$31,2,TRUE))),"")</f>
        <v/>
      </c>
      <c r="R135" s="75"/>
      <c r="S135" s="75"/>
      <c r="T135" s="97"/>
      <c r="U135" s="97"/>
      <c r="V135" s="75"/>
      <c r="W135" s="75"/>
      <c r="X135" s="75"/>
      <c r="Y135" s="75"/>
      <c r="Z135" s="75"/>
      <c r="AA135" s="75"/>
      <c r="AB135" s="75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</row>
    <row r="136">
      <c r="D136" s="120"/>
      <c r="F136" s="121"/>
      <c r="H136" s="122"/>
      <c r="I136" s="17"/>
      <c r="J136" s="9" t="str">
        <f t="array" ref="J136">iferror(index('Kovats n-alkanes'!G$7:G$31,match(H136,'Kovats n-alkanes'!H$7:H$31,1)),"")</f>
        <v/>
      </c>
      <c r="K136" s="9" t="str">
        <f t="shared" si="2"/>
        <v/>
      </c>
      <c r="L136" s="63" t="str">
        <f>iferror(100*(J136+(H136-vlookup(J136,'Kovats n-alkanes'!G$7:H$31,2,TRUE))/(vlookup(K136,'Kovats n-alkanes'!G$7:H$31,2,TRUE)-vlookup(J136,'Kovats n-alkanes'!G$7:H$31,2,TRUE))),H136)</f>
        <v/>
      </c>
      <c r="M136" s="9" t="str">
        <f t="array" ref="M136">iferror(index('Kovats n-alkanes'!B$7:B$31,match(I136,'Kovats n-alkanes'!C$7:C$31,1)),"")</f>
        <v/>
      </c>
      <c r="N136" s="9" t="str">
        <f t="shared" si="7"/>
        <v/>
      </c>
      <c r="O136" s="9" t="str">
        <f>iferror(100*(M136+(I136-vlookup(M136,'Kovats n-alkanes'!B$7:C$31,2,TRUE))/(vlookup(N136,'Kovats n-alkanes'!B$7:C$31,2,TRUE)-vlookup(M136,'Kovats n-alkanes'!B$7:C$31,2,TRUE))),"")</f>
        <v/>
      </c>
      <c r="R136" s="75"/>
      <c r="S136" s="75"/>
      <c r="T136" s="97"/>
      <c r="U136" s="97"/>
      <c r="V136" s="75"/>
      <c r="W136" s="75"/>
      <c r="X136" s="75"/>
      <c r="Y136" s="75"/>
      <c r="Z136" s="75"/>
      <c r="AA136" s="75"/>
      <c r="AB136" s="75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</row>
    <row r="137">
      <c r="D137" s="120"/>
      <c r="F137" s="121"/>
      <c r="H137" s="122"/>
      <c r="I137" s="17"/>
      <c r="J137" s="9" t="str">
        <f t="array" ref="J137">iferror(index('Kovats n-alkanes'!G$7:G$31,match(H137,'Kovats n-alkanes'!H$7:H$31,1)),"")</f>
        <v/>
      </c>
      <c r="K137" s="9" t="str">
        <f t="shared" si="2"/>
        <v/>
      </c>
      <c r="L137" s="63" t="str">
        <f>iferror(100*(J137+(H137-vlookup(J137,'Kovats n-alkanes'!G$7:H$31,2,TRUE))/(vlookup(K137,'Kovats n-alkanes'!G$7:H$31,2,TRUE)-vlookup(J137,'Kovats n-alkanes'!G$7:H$31,2,TRUE))),H137)</f>
        <v/>
      </c>
      <c r="M137" s="9" t="str">
        <f t="array" ref="M137">iferror(index('Kovats n-alkanes'!B$7:B$31,match(I137,'Kovats n-alkanes'!C$7:C$31,1)),"")</f>
        <v/>
      </c>
      <c r="N137" s="9" t="str">
        <f t="shared" si="7"/>
        <v/>
      </c>
      <c r="O137" s="9" t="str">
        <f>iferror(100*(M137+(I137-vlookup(M137,'Kovats n-alkanes'!B$7:C$31,2,TRUE))/(vlookup(N137,'Kovats n-alkanes'!B$7:C$31,2,TRUE)-vlookup(M137,'Kovats n-alkanes'!B$7:C$31,2,TRUE))),"")</f>
        <v/>
      </c>
      <c r="R137" s="75"/>
      <c r="S137" s="75"/>
      <c r="T137" s="97"/>
      <c r="U137" s="97"/>
      <c r="V137" s="75"/>
      <c r="W137" s="75"/>
      <c r="X137" s="75"/>
      <c r="Y137" s="75"/>
      <c r="Z137" s="75"/>
      <c r="AA137" s="75"/>
      <c r="AB137" s="75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</row>
    <row r="138">
      <c r="D138" s="120"/>
      <c r="F138" s="121"/>
      <c r="H138" s="122"/>
      <c r="I138" s="17"/>
      <c r="J138" s="9" t="str">
        <f t="array" ref="J138">iferror(index('Kovats n-alkanes'!G$7:G$31,match(H138,'Kovats n-alkanes'!H$7:H$31,1)),"")</f>
        <v/>
      </c>
      <c r="K138" s="9" t="str">
        <f t="shared" si="2"/>
        <v/>
      </c>
      <c r="L138" s="63" t="str">
        <f>iferror(100*(J138+(H138-vlookup(J138,'Kovats n-alkanes'!G$7:H$31,2,TRUE))/(vlookup(K138,'Kovats n-alkanes'!G$7:H$31,2,TRUE)-vlookup(J138,'Kovats n-alkanes'!G$7:H$31,2,TRUE))),H138)</f>
        <v/>
      </c>
      <c r="M138" s="9" t="str">
        <f t="array" ref="M138">iferror(index('Kovats n-alkanes'!B$7:B$31,match(I138,'Kovats n-alkanes'!C$7:C$31,1)),"")</f>
        <v/>
      </c>
      <c r="N138" s="9" t="str">
        <f t="shared" si="7"/>
        <v/>
      </c>
      <c r="O138" s="9" t="str">
        <f>iferror(100*(M138+(I138-vlookup(M138,'Kovats n-alkanes'!B$7:C$31,2,TRUE))/(vlookup(N138,'Kovats n-alkanes'!B$7:C$31,2,TRUE)-vlookup(M138,'Kovats n-alkanes'!B$7:C$31,2,TRUE))),"")</f>
        <v/>
      </c>
      <c r="R138" s="75"/>
      <c r="S138" s="75"/>
      <c r="T138" s="97"/>
      <c r="U138" s="97"/>
      <c r="V138" s="75"/>
      <c r="W138" s="75"/>
      <c r="X138" s="75"/>
      <c r="Y138" s="75"/>
      <c r="Z138" s="75"/>
      <c r="AA138" s="75"/>
      <c r="AB138" s="75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</row>
    <row r="139">
      <c r="D139" s="120"/>
      <c r="F139" s="121"/>
      <c r="H139" s="122"/>
      <c r="I139" s="17"/>
      <c r="J139" s="9" t="str">
        <f t="array" ref="J139">iferror(index('Kovats n-alkanes'!G$7:G$31,match(H139,'Kovats n-alkanes'!H$7:H$31,1)),"")</f>
        <v/>
      </c>
      <c r="K139" s="9" t="str">
        <f t="shared" si="2"/>
        <v/>
      </c>
      <c r="L139" s="63" t="str">
        <f>iferror(100*(J139+(H139-vlookup(J139,'Kovats n-alkanes'!G$7:H$31,2,TRUE))/(vlookup(K139,'Kovats n-alkanes'!G$7:H$31,2,TRUE)-vlookup(J139,'Kovats n-alkanes'!G$7:H$31,2,TRUE))),H139)</f>
        <v/>
      </c>
      <c r="M139" s="9" t="str">
        <f t="array" ref="M139">iferror(index('Kovats n-alkanes'!B$7:B$31,match(I139,'Kovats n-alkanes'!C$7:C$31,1)),"")</f>
        <v/>
      </c>
      <c r="N139" s="9" t="str">
        <f t="shared" si="7"/>
        <v/>
      </c>
      <c r="O139" s="9" t="str">
        <f>iferror(100*(M139+(I139-vlookup(M139,'Kovats n-alkanes'!B$7:C$31,2,TRUE))/(vlookup(N139,'Kovats n-alkanes'!B$7:C$31,2,TRUE)-vlookup(M139,'Kovats n-alkanes'!B$7:C$31,2,TRUE))),"")</f>
        <v/>
      </c>
      <c r="R139" s="75"/>
      <c r="S139" s="75"/>
      <c r="T139" s="97"/>
      <c r="U139" s="97"/>
      <c r="V139" s="75"/>
      <c r="W139" s="75"/>
      <c r="X139" s="75"/>
      <c r="Y139" s="75"/>
      <c r="Z139" s="75"/>
      <c r="AA139" s="75"/>
      <c r="AB139" s="75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</row>
    <row r="140">
      <c r="D140" s="120"/>
      <c r="F140" s="121"/>
      <c r="H140" s="122"/>
      <c r="I140" s="17"/>
      <c r="J140" s="9" t="str">
        <f t="array" ref="J140">iferror(index('Kovats n-alkanes'!G$7:G$31,match(H140,'Kovats n-alkanes'!H$7:H$31,1)),"")</f>
        <v/>
      </c>
      <c r="K140" s="9" t="str">
        <f t="shared" si="2"/>
        <v/>
      </c>
      <c r="L140" s="63" t="str">
        <f>iferror(100*(J140+(H140-vlookup(J140,'Kovats n-alkanes'!G$7:H$31,2,TRUE))/(vlookup(K140,'Kovats n-alkanes'!G$7:H$31,2,TRUE)-vlookup(J140,'Kovats n-alkanes'!G$7:H$31,2,TRUE))),H140)</f>
        <v/>
      </c>
      <c r="M140" s="9" t="str">
        <f t="array" ref="M140">iferror(index('Kovats n-alkanes'!B$7:B$31,match(I140,'Kovats n-alkanes'!C$7:C$31,1)),"")</f>
        <v/>
      </c>
      <c r="N140" s="9" t="str">
        <f t="shared" si="7"/>
        <v/>
      </c>
      <c r="O140" s="9" t="str">
        <f>iferror(100*(M140+(I140-vlookup(M140,'Kovats n-alkanes'!B$7:C$31,2,TRUE))/(vlookup(N140,'Kovats n-alkanes'!B$7:C$31,2,TRUE)-vlookup(M140,'Kovats n-alkanes'!B$7:C$31,2,TRUE))),"")</f>
        <v/>
      </c>
      <c r="R140" s="75"/>
      <c r="S140" s="75"/>
      <c r="T140" s="97"/>
      <c r="U140" s="97"/>
      <c r="V140" s="75"/>
      <c r="W140" s="75"/>
      <c r="X140" s="75"/>
      <c r="Y140" s="75"/>
      <c r="Z140" s="75"/>
      <c r="AA140" s="75"/>
      <c r="AB140" s="75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</row>
    <row r="141">
      <c r="D141" s="120"/>
      <c r="F141" s="121"/>
      <c r="H141" s="122"/>
      <c r="I141" s="17"/>
      <c r="J141" s="9" t="str">
        <f t="array" ref="J141">iferror(index('Kovats n-alkanes'!G$7:G$31,match(H141,'Kovats n-alkanes'!H$7:H$31,1)),"")</f>
        <v/>
      </c>
      <c r="K141" s="9" t="str">
        <f t="shared" si="2"/>
        <v/>
      </c>
      <c r="L141" s="63" t="str">
        <f>iferror(100*(J141+(H141-vlookup(J141,'Kovats n-alkanes'!G$7:H$31,2,TRUE))/(vlookup(K141,'Kovats n-alkanes'!G$7:H$31,2,TRUE)-vlookup(J141,'Kovats n-alkanes'!G$7:H$31,2,TRUE))),H141)</f>
        <v/>
      </c>
      <c r="M141" s="9" t="str">
        <f t="array" ref="M141">iferror(index('Kovats n-alkanes'!B$7:B$31,match(I141,'Kovats n-alkanes'!C$7:C$31,1)),"")</f>
        <v/>
      </c>
      <c r="N141" s="9" t="str">
        <f t="shared" si="7"/>
        <v/>
      </c>
      <c r="O141" s="9" t="str">
        <f>iferror(100*(M141+(I141-vlookup(M141,'Kovats n-alkanes'!B$7:C$31,2,TRUE))/(vlookup(N141,'Kovats n-alkanes'!B$7:C$31,2,TRUE)-vlookup(M141,'Kovats n-alkanes'!B$7:C$31,2,TRUE))),"")</f>
        <v/>
      </c>
      <c r="R141" s="75"/>
      <c r="S141" s="75"/>
      <c r="T141" s="97"/>
      <c r="U141" s="97"/>
      <c r="V141" s="75"/>
      <c r="W141" s="75"/>
      <c r="X141" s="75"/>
      <c r="Y141" s="75"/>
      <c r="Z141" s="75"/>
      <c r="AA141" s="75"/>
      <c r="AB141" s="75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</row>
    <row r="142">
      <c r="D142" s="120"/>
      <c r="F142" s="121"/>
      <c r="H142" s="122"/>
      <c r="I142" s="17"/>
      <c r="J142" s="9" t="str">
        <f t="array" ref="J142">iferror(index('Kovats n-alkanes'!G$7:G$31,match(H142,'Kovats n-alkanes'!H$7:H$31,1)),"")</f>
        <v/>
      </c>
      <c r="K142" s="9" t="str">
        <f t="shared" si="2"/>
        <v/>
      </c>
      <c r="L142" s="63" t="str">
        <f>iferror(100*(J142+(H142-vlookup(J142,'Kovats n-alkanes'!G$7:H$31,2,TRUE))/(vlookup(K142,'Kovats n-alkanes'!G$7:H$31,2,TRUE)-vlookup(J142,'Kovats n-alkanes'!G$7:H$31,2,TRUE))),H142)</f>
        <v/>
      </c>
      <c r="M142" s="9" t="str">
        <f t="array" ref="M142">iferror(index('Kovats n-alkanes'!B$7:B$31,match(I142,'Kovats n-alkanes'!C$7:C$31,1)),"")</f>
        <v/>
      </c>
      <c r="N142" s="9" t="str">
        <f t="shared" si="7"/>
        <v/>
      </c>
      <c r="O142" s="9" t="str">
        <f>iferror(100*(M142+(I142-vlookup(M142,'Kovats n-alkanes'!B$7:C$31,2,TRUE))/(vlookup(N142,'Kovats n-alkanes'!B$7:C$31,2,TRUE)-vlookup(M142,'Kovats n-alkanes'!B$7:C$31,2,TRUE))),"")</f>
        <v/>
      </c>
      <c r="R142" s="75"/>
      <c r="S142" s="75"/>
      <c r="T142" s="97"/>
      <c r="U142" s="97"/>
      <c r="V142" s="75"/>
      <c r="W142" s="75"/>
      <c r="X142" s="75"/>
      <c r="Y142" s="75"/>
      <c r="Z142" s="75"/>
      <c r="AA142" s="75"/>
      <c r="AB142" s="75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</row>
    <row r="143">
      <c r="D143" s="120"/>
      <c r="F143" s="121"/>
      <c r="H143" s="122"/>
      <c r="I143" s="17"/>
      <c r="J143" s="9" t="str">
        <f t="array" ref="J143">iferror(index('Kovats n-alkanes'!G$7:G$31,match(H143,'Kovats n-alkanes'!H$7:H$31,1)),"")</f>
        <v/>
      </c>
      <c r="K143" s="9" t="str">
        <f t="shared" si="2"/>
        <v/>
      </c>
      <c r="L143" s="63" t="str">
        <f>iferror(100*(J143+(H143-vlookup(J143,'Kovats n-alkanes'!G$7:H$31,2,TRUE))/(vlookup(K143,'Kovats n-alkanes'!G$7:H$31,2,TRUE)-vlookup(J143,'Kovats n-alkanes'!G$7:H$31,2,TRUE))),H143)</f>
        <v/>
      </c>
      <c r="M143" s="9" t="str">
        <f t="array" ref="M143">iferror(index('Kovats n-alkanes'!B$7:B$31,match(I143,'Kovats n-alkanes'!C$7:C$31,1)),"")</f>
        <v/>
      </c>
      <c r="N143" s="9" t="str">
        <f t="shared" si="7"/>
        <v/>
      </c>
      <c r="O143" s="9" t="str">
        <f>iferror(100*(M143+(I143-vlookup(M143,'Kovats n-alkanes'!B$7:C$31,2,TRUE))/(vlookup(N143,'Kovats n-alkanes'!B$7:C$31,2,TRUE)-vlookup(M143,'Kovats n-alkanes'!B$7:C$31,2,TRUE))),"")</f>
        <v/>
      </c>
      <c r="R143" s="75"/>
      <c r="S143" s="75"/>
      <c r="T143" s="97"/>
      <c r="U143" s="97"/>
      <c r="V143" s="75"/>
      <c r="W143" s="75"/>
      <c r="X143" s="75"/>
      <c r="Y143" s="75"/>
      <c r="Z143" s="75"/>
      <c r="AA143" s="75"/>
      <c r="AB143" s="75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</row>
    <row r="144">
      <c r="D144" s="120"/>
      <c r="F144" s="121"/>
      <c r="H144" s="122"/>
      <c r="I144" s="17"/>
      <c r="J144" s="9" t="str">
        <f t="array" ref="J144">iferror(index('Kovats n-alkanes'!G$7:G$31,match(H144,'Kovats n-alkanes'!H$7:H$31,1)),"")</f>
        <v/>
      </c>
      <c r="K144" s="9" t="str">
        <f t="shared" si="2"/>
        <v/>
      </c>
      <c r="L144" s="63" t="str">
        <f>iferror(100*(J144+(H144-vlookup(J144,'Kovats n-alkanes'!G$7:H$31,2,TRUE))/(vlookup(K144,'Kovats n-alkanes'!G$7:H$31,2,TRUE)-vlookup(J144,'Kovats n-alkanes'!G$7:H$31,2,TRUE))),H144)</f>
        <v/>
      </c>
      <c r="M144" s="9" t="str">
        <f t="array" ref="M144">iferror(index('Kovats n-alkanes'!B$7:B$31,match(I144,'Kovats n-alkanes'!C$7:C$31,1)),"")</f>
        <v/>
      </c>
      <c r="N144" s="9" t="str">
        <f t="shared" si="7"/>
        <v/>
      </c>
      <c r="O144" s="9" t="str">
        <f>iferror(100*(M144+(I144-vlookup(M144,'Kovats n-alkanes'!B$7:C$31,2,TRUE))/(vlookup(N144,'Kovats n-alkanes'!B$7:C$31,2,TRUE)-vlookup(M144,'Kovats n-alkanes'!B$7:C$31,2,TRUE))),"")</f>
        <v/>
      </c>
      <c r="R144" s="75"/>
      <c r="S144" s="75"/>
      <c r="T144" s="97"/>
      <c r="U144" s="97"/>
      <c r="V144" s="75"/>
      <c r="W144" s="75"/>
      <c r="X144" s="75"/>
      <c r="Y144" s="75"/>
      <c r="Z144" s="75"/>
      <c r="AA144" s="75"/>
      <c r="AB144" s="75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</row>
    <row r="145">
      <c r="D145" s="120"/>
      <c r="F145" s="121"/>
      <c r="H145" s="122"/>
      <c r="I145" s="17"/>
      <c r="J145" s="9" t="str">
        <f t="array" ref="J145">iferror(index('Kovats n-alkanes'!G$7:G$31,match(H145,'Kovats n-alkanes'!H$7:H$31,1)),"")</f>
        <v/>
      </c>
      <c r="K145" s="9" t="str">
        <f t="shared" si="2"/>
        <v/>
      </c>
      <c r="L145" s="63" t="str">
        <f>iferror(100*(J145+(H145-vlookup(J145,'Kovats n-alkanes'!G$7:H$31,2,TRUE))/(vlookup(K145,'Kovats n-alkanes'!G$7:H$31,2,TRUE)-vlookup(J145,'Kovats n-alkanes'!G$7:H$31,2,TRUE))),H145)</f>
        <v/>
      </c>
      <c r="M145" s="9" t="str">
        <f t="array" ref="M145">iferror(index('Kovats n-alkanes'!B$7:B$31,match(I145,'Kovats n-alkanes'!C$7:C$31,1)),"")</f>
        <v/>
      </c>
      <c r="N145" s="9" t="str">
        <f t="shared" si="7"/>
        <v/>
      </c>
      <c r="O145" s="9" t="str">
        <f>iferror(100*(M145+(I145-vlookup(M145,'Kovats n-alkanes'!B$7:C$31,2,TRUE))/(vlookup(N145,'Kovats n-alkanes'!B$7:C$31,2,TRUE)-vlookup(M145,'Kovats n-alkanes'!B$7:C$31,2,TRUE))),"")</f>
        <v/>
      </c>
      <c r="R145" s="75"/>
      <c r="S145" s="75"/>
      <c r="T145" s="97"/>
      <c r="U145" s="97"/>
      <c r="V145" s="75"/>
      <c r="W145" s="75"/>
      <c r="X145" s="75"/>
      <c r="Y145" s="75"/>
      <c r="Z145" s="75"/>
      <c r="AA145" s="75"/>
      <c r="AB145" s="75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</row>
    <row r="146">
      <c r="D146" s="120"/>
      <c r="F146" s="121"/>
      <c r="H146" s="122"/>
      <c r="I146" s="17"/>
      <c r="J146" s="9" t="str">
        <f t="array" ref="J146">iferror(index('Kovats n-alkanes'!G$7:G$31,match(H146,'Kovats n-alkanes'!H$7:H$31,1)),"")</f>
        <v/>
      </c>
      <c r="K146" s="9" t="str">
        <f t="shared" si="2"/>
        <v/>
      </c>
      <c r="L146" s="63" t="str">
        <f>iferror(100*(J146+(H146-vlookup(J146,'Kovats n-alkanes'!G$7:H$31,2,TRUE))/(vlookup(K146,'Kovats n-alkanes'!G$7:H$31,2,TRUE)-vlookup(J146,'Kovats n-alkanes'!G$7:H$31,2,TRUE))),H146)</f>
        <v/>
      </c>
      <c r="M146" s="9" t="str">
        <f t="array" ref="M146">iferror(index('Kovats n-alkanes'!B$7:B$31,match(I146,'Kovats n-alkanes'!C$7:C$31,1)),"")</f>
        <v/>
      </c>
      <c r="N146" s="9" t="str">
        <f t="shared" si="7"/>
        <v/>
      </c>
      <c r="O146" s="9" t="str">
        <f>iferror(100*(M146+(I146-vlookup(M146,'Kovats n-alkanes'!B$7:C$31,2,TRUE))/(vlookup(N146,'Kovats n-alkanes'!B$7:C$31,2,TRUE)-vlookup(M146,'Kovats n-alkanes'!B$7:C$31,2,TRUE))),"")</f>
        <v/>
      </c>
      <c r="R146" s="75"/>
      <c r="S146" s="75"/>
      <c r="T146" s="97"/>
      <c r="U146" s="97"/>
      <c r="V146" s="75"/>
      <c r="W146" s="75"/>
      <c r="X146" s="75"/>
      <c r="Y146" s="75"/>
      <c r="Z146" s="75"/>
      <c r="AA146" s="75"/>
      <c r="AB146" s="75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</row>
    <row r="147">
      <c r="D147" s="120"/>
      <c r="F147" s="121"/>
      <c r="H147" s="122"/>
      <c r="I147" s="17"/>
      <c r="J147" s="9" t="str">
        <f t="array" ref="J147">iferror(index('Kovats n-alkanes'!G$7:G$31,match(H147,'Kovats n-alkanes'!H$7:H$31,1)),"")</f>
        <v/>
      </c>
      <c r="K147" s="9" t="str">
        <f t="shared" si="2"/>
        <v/>
      </c>
      <c r="L147" s="63" t="str">
        <f>iferror(100*(J147+(H147-vlookup(J147,'Kovats n-alkanes'!G$7:H$31,2,TRUE))/(vlookup(K147,'Kovats n-alkanes'!G$7:H$31,2,TRUE)-vlookup(J147,'Kovats n-alkanes'!G$7:H$31,2,TRUE))),H147)</f>
        <v/>
      </c>
      <c r="M147" s="9" t="str">
        <f t="array" ref="M147">iferror(index('Kovats n-alkanes'!B$7:B$31,match(I147,'Kovats n-alkanes'!C$7:C$31,1)),"")</f>
        <v/>
      </c>
      <c r="N147" s="9" t="str">
        <f t="shared" si="7"/>
        <v/>
      </c>
      <c r="O147" s="9" t="str">
        <f>iferror(100*(M147+(I147-vlookup(M147,'Kovats n-alkanes'!B$7:C$31,2,TRUE))/(vlookup(N147,'Kovats n-alkanes'!B$7:C$31,2,TRUE)-vlookup(M147,'Kovats n-alkanes'!B$7:C$31,2,TRUE))),"")</f>
        <v/>
      </c>
      <c r="R147" s="75"/>
      <c r="S147" s="75"/>
      <c r="T147" s="97"/>
      <c r="U147" s="97"/>
      <c r="V147" s="75"/>
      <c r="W147" s="75"/>
      <c r="X147" s="75"/>
      <c r="Y147" s="75"/>
      <c r="Z147" s="75"/>
      <c r="AA147" s="75"/>
      <c r="AB147" s="75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</row>
    <row r="148">
      <c r="D148" s="120"/>
      <c r="F148" s="121"/>
      <c r="H148" s="122"/>
      <c r="I148" s="17"/>
      <c r="J148" s="9" t="str">
        <f t="array" ref="J148">iferror(index('Kovats n-alkanes'!G$7:G$31,match(H148,'Kovats n-alkanes'!H$7:H$31,1)),"")</f>
        <v/>
      </c>
      <c r="K148" s="9" t="str">
        <f t="shared" si="2"/>
        <v/>
      </c>
      <c r="L148" s="63" t="str">
        <f>iferror(100*(J148+(H148-vlookup(J148,'Kovats n-alkanes'!G$7:H$31,2,TRUE))/(vlookup(K148,'Kovats n-alkanes'!G$7:H$31,2,TRUE)-vlookup(J148,'Kovats n-alkanes'!G$7:H$31,2,TRUE))),H148)</f>
        <v/>
      </c>
      <c r="M148" s="9" t="str">
        <f t="array" ref="M148">iferror(index('Kovats n-alkanes'!B$7:B$31,match(I148,'Kovats n-alkanes'!C$7:C$31,1)),"")</f>
        <v/>
      </c>
      <c r="N148" s="9" t="str">
        <f t="shared" si="7"/>
        <v/>
      </c>
      <c r="O148" s="9" t="str">
        <f>iferror(100*(M148+(I148-vlookup(M148,'Kovats n-alkanes'!B$7:C$31,2,TRUE))/(vlookup(N148,'Kovats n-alkanes'!B$7:C$31,2,TRUE)-vlookup(M148,'Kovats n-alkanes'!B$7:C$31,2,TRUE))),"")</f>
        <v/>
      </c>
      <c r="R148" s="75"/>
      <c r="S148" s="75"/>
      <c r="T148" s="97"/>
      <c r="U148" s="97"/>
      <c r="V148" s="75"/>
      <c r="W148" s="75"/>
      <c r="X148" s="75"/>
      <c r="Y148" s="75"/>
      <c r="Z148" s="75"/>
      <c r="AA148" s="75"/>
      <c r="AB148" s="75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</row>
    <row r="149">
      <c r="D149" s="120"/>
      <c r="F149" s="121"/>
      <c r="H149" s="122"/>
      <c r="I149" s="17"/>
      <c r="J149" s="9" t="str">
        <f t="array" ref="J149">iferror(index('Kovats n-alkanes'!G$7:G$31,match(H149,'Kovats n-alkanes'!H$7:H$31,1)),"")</f>
        <v/>
      </c>
      <c r="K149" s="9" t="str">
        <f t="shared" si="2"/>
        <v/>
      </c>
      <c r="L149" s="63" t="str">
        <f>iferror(100*(J149+(H149-vlookup(J149,'Kovats n-alkanes'!G$7:H$31,2,TRUE))/(vlookup(K149,'Kovats n-alkanes'!G$7:H$31,2,TRUE)-vlookup(J149,'Kovats n-alkanes'!G$7:H$31,2,TRUE))),H149)</f>
        <v/>
      </c>
      <c r="M149" s="9" t="str">
        <f t="array" ref="M149">iferror(index('Kovats n-alkanes'!B$7:B$31,match(I149,'Kovats n-alkanes'!C$7:C$31,1)),"")</f>
        <v/>
      </c>
      <c r="N149" s="9" t="str">
        <f t="shared" si="7"/>
        <v/>
      </c>
      <c r="O149" s="9" t="str">
        <f>iferror(100*(M149+(I149-vlookup(M149,'Kovats n-alkanes'!B$7:C$31,2,TRUE))/(vlookup(N149,'Kovats n-alkanes'!B$7:C$31,2,TRUE)-vlookup(M149,'Kovats n-alkanes'!B$7:C$31,2,TRUE))),"")</f>
        <v/>
      </c>
      <c r="R149" s="75"/>
      <c r="S149" s="75"/>
      <c r="T149" s="97"/>
      <c r="U149" s="97"/>
      <c r="V149" s="75"/>
      <c r="W149" s="75"/>
      <c r="X149" s="75"/>
      <c r="Y149" s="75"/>
      <c r="Z149" s="75"/>
      <c r="AA149" s="75"/>
      <c r="AB149" s="75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</row>
    <row r="150">
      <c r="D150" s="120"/>
      <c r="F150" s="121"/>
      <c r="H150" s="122"/>
      <c r="I150" s="17"/>
      <c r="J150" s="9" t="str">
        <f t="array" ref="J150">iferror(index('Kovats n-alkanes'!G$7:G$31,match(H150,'Kovats n-alkanes'!H$7:H$31,1)),"")</f>
        <v/>
      </c>
      <c r="K150" s="9" t="str">
        <f t="shared" si="2"/>
        <v/>
      </c>
      <c r="L150" s="63" t="str">
        <f>iferror(100*(J150+(H150-vlookup(J150,'Kovats n-alkanes'!G$7:H$31,2,TRUE))/(vlookup(K150,'Kovats n-alkanes'!G$7:H$31,2,TRUE)-vlookup(J150,'Kovats n-alkanes'!G$7:H$31,2,TRUE))),H150)</f>
        <v/>
      </c>
      <c r="M150" s="9" t="str">
        <f t="array" ref="M150">iferror(index('Kovats n-alkanes'!B$7:B$31,match(I150,'Kovats n-alkanes'!C$7:C$31,1)),"")</f>
        <v/>
      </c>
      <c r="N150" s="9" t="str">
        <f t="shared" si="7"/>
        <v/>
      </c>
      <c r="O150" s="9" t="str">
        <f>iferror(100*(M150+(I150-vlookup(M150,'Kovats n-alkanes'!B$7:C$31,2,TRUE))/(vlookup(N150,'Kovats n-alkanes'!B$7:C$31,2,TRUE)-vlookup(M150,'Kovats n-alkanes'!B$7:C$31,2,TRUE))),"")</f>
        <v/>
      </c>
      <c r="R150" s="75"/>
      <c r="S150" s="75"/>
      <c r="T150" s="97"/>
      <c r="U150" s="97"/>
      <c r="V150" s="75"/>
      <c r="W150" s="75"/>
      <c r="X150" s="75"/>
      <c r="Y150" s="75"/>
      <c r="Z150" s="75"/>
      <c r="AA150" s="75"/>
      <c r="AB150" s="75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</row>
    <row r="151">
      <c r="D151" s="120"/>
      <c r="F151" s="121"/>
      <c r="H151" s="122"/>
      <c r="I151" s="17"/>
      <c r="J151" s="9" t="str">
        <f t="array" ref="J151">iferror(index('Kovats n-alkanes'!G$7:G$31,match(H151,'Kovats n-alkanes'!H$7:H$31,1)),"")</f>
        <v/>
      </c>
      <c r="K151" s="9" t="str">
        <f t="shared" si="2"/>
        <v/>
      </c>
      <c r="L151" s="63" t="str">
        <f>iferror(100*(J151+(H151-vlookup(J151,'Kovats n-alkanes'!G$7:H$31,2,TRUE))/(vlookup(K151,'Kovats n-alkanes'!G$7:H$31,2,TRUE)-vlookup(J151,'Kovats n-alkanes'!G$7:H$31,2,TRUE))),H151)</f>
        <v/>
      </c>
      <c r="M151" s="9" t="str">
        <f t="array" ref="M151">iferror(index('Kovats n-alkanes'!B$7:B$31,match(I151,'Kovats n-alkanes'!C$7:C$31,1)),"")</f>
        <v/>
      </c>
      <c r="N151" s="9" t="str">
        <f t="shared" si="7"/>
        <v/>
      </c>
      <c r="O151" s="9" t="str">
        <f>iferror(100*(M151+(I151-vlookup(M151,'Kovats n-alkanes'!B$7:C$31,2,TRUE))/(vlookup(N151,'Kovats n-alkanes'!B$7:C$31,2,TRUE)-vlookup(M151,'Kovats n-alkanes'!B$7:C$31,2,TRUE))),"")</f>
        <v/>
      </c>
      <c r="R151" s="75"/>
      <c r="S151" s="75"/>
      <c r="T151" s="97"/>
      <c r="U151" s="97"/>
      <c r="V151" s="75"/>
      <c r="W151" s="75"/>
      <c r="X151" s="75"/>
      <c r="Y151" s="75"/>
      <c r="Z151" s="75"/>
      <c r="AA151" s="75"/>
      <c r="AB151" s="75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</row>
    <row r="152">
      <c r="D152" s="120"/>
      <c r="F152" s="121"/>
      <c r="H152" s="122"/>
      <c r="I152" s="17"/>
      <c r="J152" s="9" t="str">
        <f t="array" ref="J152">iferror(index('Kovats n-alkanes'!G$7:G$31,match(H152,'Kovats n-alkanes'!H$7:H$31,1)),"")</f>
        <v/>
      </c>
      <c r="K152" s="9" t="str">
        <f t="shared" si="2"/>
        <v/>
      </c>
      <c r="L152" s="63" t="str">
        <f>iferror(100*(J152+(H152-vlookup(J152,'Kovats n-alkanes'!G$7:H$31,2,TRUE))/(vlookup(K152,'Kovats n-alkanes'!G$7:H$31,2,TRUE)-vlookup(J152,'Kovats n-alkanes'!G$7:H$31,2,TRUE))),H152)</f>
        <v/>
      </c>
      <c r="M152" s="9" t="str">
        <f t="array" ref="M152">iferror(index('Kovats n-alkanes'!B$7:B$31,match(I152,'Kovats n-alkanes'!C$7:C$31,1)),"")</f>
        <v/>
      </c>
      <c r="N152" s="9" t="str">
        <f t="shared" si="7"/>
        <v/>
      </c>
      <c r="O152" s="9" t="str">
        <f>iferror(100*(M152+(I152-vlookup(M152,'Kovats n-alkanes'!B$7:C$31,2,TRUE))/(vlookup(N152,'Kovats n-alkanes'!B$7:C$31,2,TRUE)-vlookup(M152,'Kovats n-alkanes'!B$7:C$31,2,TRUE))),"")</f>
        <v/>
      </c>
      <c r="R152" s="75"/>
      <c r="S152" s="75"/>
      <c r="T152" s="97"/>
      <c r="U152" s="97"/>
      <c r="V152" s="75"/>
      <c r="W152" s="75"/>
      <c r="X152" s="75"/>
      <c r="Y152" s="75"/>
      <c r="Z152" s="75"/>
      <c r="AA152" s="75"/>
      <c r="AB152" s="75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</row>
    <row r="153">
      <c r="D153" s="120"/>
      <c r="F153" s="121"/>
      <c r="H153" s="122"/>
      <c r="I153" s="17"/>
      <c r="J153" s="9" t="str">
        <f t="array" ref="J153">iferror(index('Kovats n-alkanes'!G$7:G$31,match(H153,'Kovats n-alkanes'!H$7:H$31,1)),"")</f>
        <v/>
      </c>
      <c r="K153" s="9" t="str">
        <f t="shared" si="2"/>
        <v/>
      </c>
      <c r="L153" s="63" t="str">
        <f>iferror(100*(J153+(H153-vlookup(J153,'Kovats n-alkanes'!G$7:H$31,2,TRUE))/(vlookup(K153,'Kovats n-alkanes'!G$7:H$31,2,TRUE)-vlookup(J153,'Kovats n-alkanes'!G$7:H$31,2,TRUE))),H153)</f>
        <v/>
      </c>
      <c r="M153" s="9" t="str">
        <f t="array" ref="M153">iferror(index('Kovats n-alkanes'!B$7:B$31,match(I153,'Kovats n-alkanes'!C$7:C$31,1)),"")</f>
        <v/>
      </c>
      <c r="N153" s="9" t="str">
        <f t="shared" si="7"/>
        <v/>
      </c>
      <c r="O153" s="9" t="str">
        <f>iferror(100*(M153+(I153-vlookup(M153,'Kovats n-alkanes'!B$7:C$31,2,TRUE))/(vlookup(N153,'Kovats n-alkanes'!B$7:C$31,2,TRUE)-vlookup(M153,'Kovats n-alkanes'!B$7:C$31,2,TRUE))),"")</f>
        <v/>
      </c>
      <c r="R153" s="75"/>
      <c r="S153" s="75"/>
      <c r="T153" s="97"/>
      <c r="U153" s="97"/>
      <c r="V153" s="75"/>
      <c r="W153" s="75"/>
      <c r="X153" s="75"/>
      <c r="Y153" s="75"/>
      <c r="Z153" s="75"/>
      <c r="AA153" s="75"/>
      <c r="AB153" s="75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</row>
    <row r="154">
      <c r="D154" s="120"/>
      <c r="F154" s="121"/>
      <c r="H154" s="122"/>
      <c r="I154" s="17"/>
      <c r="J154" s="9" t="str">
        <f t="array" ref="J154">iferror(index('Kovats n-alkanes'!G$7:G$31,match(H154,'Kovats n-alkanes'!H$7:H$31,1)),"")</f>
        <v/>
      </c>
      <c r="K154" s="9" t="str">
        <f t="shared" si="2"/>
        <v/>
      </c>
      <c r="L154" s="63" t="str">
        <f>iferror(100*(J154+(H154-vlookup(J154,'Kovats n-alkanes'!G$7:H$31,2,TRUE))/(vlookup(K154,'Kovats n-alkanes'!G$7:H$31,2,TRUE)-vlookup(J154,'Kovats n-alkanes'!G$7:H$31,2,TRUE))),H154)</f>
        <v/>
      </c>
      <c r="M154" s="9" t="str">
        <f t="array" ref="M154">iferror(index('Kovats n-alkanes'!B$7:B$31,match(I154,'Kovats n-alkanes'!C$7:C$31,1)),"")</f>
        <v/>
      </c>
      <c r="N154" s="9" t="str">
        <f t="shared" si="7"/>
        <v/>
      </c>
      <c r="O154" s="9" t="str">
        <f>iferror(100*(M154+(I154-vlookup(M154,'Kovats n-alkanes'!B$7:C$31,2,TRUE))/(vlookup(N154,'Kovats n-alkanes'!B$7:C$31,2,TRUE)-vlookup(M154,'Kovats n-alkanes'!B$7:C$31,2,TRUE))),"")</f>
        <v/>
      </c>
      <c r="R154" s="75"/>
      <c r="S154" s="75"/>
      <c r="T154" s="97"/>
      <c r="U154" s="97"/>
      <c r="V154" s="75"/>
      <c r="W154" s="75"/>
      <c r="X154" s="75"/>
      <c r="Y154" s="75"/>
      <c r="Z154" s="75"/>
      <c r="AA154" s="75"/>
      <c r="AB154" s="75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</row>
    <row r="155">
      <c r="D155" s="120"/>
      <c r="F155" s="121"/>
      <c r="H155" s="122"/>
      <c r="I155" s="17"/>
      <c r="J155" s="9" t="str">
        <f t="array" ref="J155">iferror(index('Kovats n-alkanes'!G$7:G$31,match(H155,'Kovats n-alkanes'!H$7:H$31,1)),"")</f>
        <v/>
      </c>
      <c r="K155" s="9" t="str">
        <f t="shared" si="2"/>
        <v/>
      </c>
      <c r="L155" s="63" t="str">
        <f>iferror(100*(J155+(H155-vlookup(J155,'Kovats n-alkanes'!G$7:H$31,2,TRUE))/(vlookup(K155,'Kovats n-alkanes'!G$7:H$31,2,TRUE)-vlookup(J155,'Kovats n-alkanes'!G$7:H$31,2,TRUE))),H155)</f>
        <v/>
      </c>
      <c r="M155" s="9" t="str">
        <f t="array" ref="M155">iferror(index('Kovats n-alkanes'!B$7:B$31,match(I155,'Kovats n-alkanes'!C$7:C$31,1)),"")</f>
        <v/>
      </c>
      <c r="N155" s="9" t="str">
        <f t="shared" si="7"/>
        <v/>
      </c>
      <c r="O155" s="9" t="str">
        <f>iferror(100*(M155+(I155-vlookup(M155,'Kovats n-alkanes'!B$7:C$31,2,TRUE))/(vlookup(N155,'Kovats n-alkanes'!B$7:C$31,2,TRUE)-vlookup(M155,'Kovats n-alkanes'!B$7:C$31,2,TRUE))),"")</f>
        <v/>
      </c>
      <c r="R155" s="75"/>
      <c r="S155" s="75"/>
      <c r="T155" s="97"/>
      <c r="U155" s="97"/>
      <c r="V155" s="75"/>
      <c r="W155" s="75"/>
      <c r="X155" s="75"/>
      <c r="Y155" s="75"/>
      <c r="Z155" s="75"/>
      <c r="AA155" s="75"/>
      <c r="AB155" s="75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</row>
    <row r="156">
      <c r="D156" s="120"/>
      <c r="F156" s="121"/>
      <c r="H156" s="122"/>
      <c r="I156" s="17"/>
      <c r="J156" s="9" t="str">
        <f t="array" ref="J156">iferror(index('Kovats n-alkanes'!G$7:G$31,match(H156,'Kovats n-alkanes'!H$7:H$31,1)),"")</f>
        <v/>
      </c>
      <c r="K156" s="9" t="str">
        <f t="shared" si="2"/>
        <v/>
      </c>
      <c r="L156" s="63" t="str">
        <f>iferror(100*(J156+(H156-vlookup(J156,'Kovats n-alkanes'!G$7:H$31,2,TRUE))/(vlookup(K156,'Kovats n-alkanes'!G$7:H$31,2,TRUE)-vlookup(J156,'Kovats n-alkanes'!G$7:H$31,2,TRUE))),H156)</f>
        <v/>
      </c>
      <c r="M156" s="9" t="str">
        <f t="array" ref="M156">iferror(index('Kovats n-alkanes'!B$7:B$31,match(I156,'Kovats n-alkanes'!C$7:C$31,1)),"")</f>
        <v/>
      </c>
      <c r="N156" s="9" t="str">
        <f t="shared" si="7"/>
        <v/>
      </c>
      <c r="O156" s="9" t="str">
        <f>iferror(100*(M156+(I156-vlookup(M156,'Kovats n-alkanes'!B$7:C$31,2,TRUE))/(vlookup(N156,'Kovats n-alkanes'!B$7:C$31,2,TRUE)-vlookup(M156,'Kovats n-alkanes'!B$7:C$31,2,TRUE))),"")</f>
        <v/>
      </c>
      <c r="R156" s="75"/>
      <c r="S156" s="75"/>
      <c r="T156" s="97"/>
      <c r="U156" s="97"/>
      <c r="V156" s="75"/>
      <c r="W156" s="75"/>
      <c r="X156" s="75"/>
      <c r="Y156" s="75"/>
      <c r="Z156" s="75"/>
      <c r="AA156" s="75"/>
      <c r="AB156" s="75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</row>
    <row r="157">
      <c r="D157" s="120"/>
      <c r="F157" s="121"/>
      <c r="H157" s="122"/>
      <c r="I157" s="17"/>
      <c r="J157" s="9" t="str">
        <f t="array" ref="J157">iferror(index('Kovats n-alkanes'!G$7:G$31,match(H157,'Kovats n-alkanes'!H$7:H$31,1)),"")</f>
        <v/>
      </c>
      <c r="K157" s="9" t="str">
        <f t="shared" si="2"/>
        <v/>
      </c>
      <c r="L157" s="63" t="str">
        <f>iferror(100*(J157+(H157-vlookup(J157,'Kovats n-alkanes'!G$7:H$31,2,TRUE))/(vlookup(K157,'Kovats n-alkanes'!G$7:H$31,2,TRUE)-vlookup(J157,'Kovats n-alkanes'!G$7:H$31,2,TRUE))),H157)</f>
        <v/>
      </c>
      <c r="M157" s="9" t="str">
        <f t="array" ref="M157">iferror(index('Kovats n-alkanes'!B$7:B$31,match(I157,'Kovats n-alkanes'!C$7:C$31,1)),"")</f>
        <v/>
      </c>
      <c r="N157" s="9" t="str">
        <f t="shared" si="7"/>
        <v/>
      </c>
      <c r="O157" s="9" t="str">
        <f>iferror(100*(M157+(I157-vlookup(M157,'Kovats n-alkanes'!B$7:C$31,2,TRUE))/(vlookup(N157,'Kovats n-alkanes'!B$7:C$31,2,TRUE)-vlookup(M157,'Kovats n-alkanes'!B$7:C$31,2,TRUE))),"")</f>
        <v/>
      </c>
      <c r="R157" s="75"/>
      <c r="S157" s="75"/>
      <c r="T157" s="97"/>
      <c r="U157" s="97"/>
      <c r="V157" s="75"/>
      <c r="W157" s="75"/>
      <c r="X157" s="75"/>
      <c r="Y157" s="75"/>
      <c r="Z157" s="75"/>
      <c r="AA157" s="75"/>
      <c r="AB157" s="75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</row>
    <row r="158">
      <c r="D158" s="120"/>
      <c r="F158" s="121"/>
      <c r="H158" s="122"/>
      <c r="I158" s="17"/>
      <c r="J158" s="9" t="str">
        <f t="array" ref="J158">iferror(index('Kovats n-alkanes'!G$7:G$31,match(H158,'Kovats n-alkanes'!H$7:H$31,1)),"")</f>
        <v/>
      </c>
      <c r="K158" s="9" t="str">
        <f t="shared" si="2"/>
        <v/>
      </c>
      <c r="L158" s="63" t="str">
        <f>iferror(100*(J158+(H158-vlookup(J158,'Kovats n-alkanes'!G$7:H$31,2,TRUE))/(vlookup(K158,'Kovats n-alkanes'!G$7:H$31,2,TRUE)-vlookup(J158,'Kovats n-alkanes'!G$7:H$31,2,TRUE))),H158)</f>
        <v/>
      </c>
      <c r="M158" s="9" t="str">
        <f t="array" ref="M158">iferror(index('Kovats n-alkanes'!B$7:B$31,match(I158,'Kovats n-alkanes'!C$7:C$31,1)),"")</f>
        <v/>
      </c>
      <c r="N158" s="9" t="str">
        <f t="shared" si="7"/>
        <v/>
      </c>
      <c r="O158" s="9" t="str">
        <f>iferror(100*(M158+(I158-vlookup(M158,'Kovats n-alkanes'!B$7:C$31,2,TRUE))/(vlookup(N158,'Kovats n-alkanes'!B$7:C$31,2,TRUE)-vlookup(M158,'Kovats n-alkanes'!B$7:C$31,2,TRUE))),"")</f>
        <v/>
      </c>
      <c r="R158" s="75"/>
      <c r="S158" s="75"/>
      <c r="T158" s="97"/>
      <c r="U158" s="97"/>
      <c r="V158" s="75"/>
      <c r="W158" s="75"/>
      <c r="X158" s="75"/>
      <c r="Y158" s="75"/>
      <c r="Z158" s="75"/>
      <c r="AA158" s="75"/>
      <c r="AB158" s="75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</row>
    <row r="159">
      <c r="D159" s="120"/>
      <c r="F159" s="121"/>
      <c r="H159" s="122"/>
      <c r="I159" s="17"/>
      <c r="J159" s="9" t="str">
        <f t="array" ref="J159">iferror(index('Kovats n-alkanes'!G$7:G$31,match(H159,'Kovats n-alkanes'!H$7:H$31,1)),"")</f>
        <v/>
      </c>
      <c r="K159" s="9" t="str">
        <f t="shared" si="2"/>
        <v/>
      </c>
      <c r="L159" s="63" t="str">
        <f>iferror(100*(J159+(H159-vlookup(J159,'Kovats n-alkanes'!G$7:H$31,2,TRUE))/(vlookup(K159,'Kovats n-alkanes'!G$7:H$31,2,TRUE)-vlookup(J159,'Kovats n-alkanes'!G$7:H$31,2,TRUE))),H159)</f>
        <v/>
      </c>
      <c r="M159" s="9" t="str">
        <f t="array" ref="M159">iferror(index('Kovats n-alkanes'!B$7:B$31,match(I159,'Kovats n-alkanes'!C$7:C$31,1)),"")</f>
        <v/>
      </c>
      <c r="N159" s="9" t="str">
        <f t="shared" si="7"/>
        <v/>
      </c>
      <c r="O159" s="9" t="str">
        <f>iferror(100*(M159+(I159-vlookup(M159,'Kovats n-alkanes'!B$7:C$31,2,TRUE))/(vlookup(N159,'Kovats n-alkanes'!B$7:C$31,2,TRUE)-vlookup(M159,'Kovats n-alkanes'!B$7:C$31,2,TRUE))),"")</f>
        <v/>
      </c>
      <c r="R159" s="75"/>
      <c r="S159" s="75"/>
      <c r="T159" s="97"/>
      <c r="U159" s="97"/>
      <c r="V159" s="75"/>
      <c r="W159" s="75"/>
      <c r="X159" s="75"/>
      <c r="Y159" s="75"/>
      <c r="Z159" s="75"/>
      <c r="AA159" s="75"/>
      <c r="AB159" s="75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</row>
    <row r="160">
      <c r="D160" s="120"/>
      <c r="F160" s="121"/>
      <c r="H160" s="122"/>
      <c r="I160" s="17"/>
      <c r="J160" s="9" t="str">
        <f t="array" ref="J160">iferror(index('Kovats n-alkanes'!G$7:G$31,match(H160,'Kovats n-alkanes'!H$7:H$31,1)),"")</f>
        <v/>
      </c>
      <c r="K160" s="9" t="str">
        <f t="shared" si="2"/>
        <v/>
      </c>
      <c r="L160" s="63" t="str">
        <f>iferror(100*(J160+(H160-vlookup(J160,'Kovats n-alkanes'!G$7:H$31,2,TRUE))/(vlookup(K160,'Kovats n-alkanes'!G$7:H$31,2,TRUE)-vlookup(J160,'Kovats n-alkanes'!G$7:H$31,2,TRUE))),H160)</f>
        <v/>
      </c>
      <c r="M160" s="9" t="str">
        <f t="array" ref="M160">iferror(index('Kovats n-alkanes'!B$7:B$31,match(I160,'Kovats n-alkanes'!C$7:C$31,1)),"")</f>
        <v/>
      </c>
      <c r="N160" s="9" t="str">
        <f t="shared" si="7"/>
        <v/>
      </c>
      <c r="O160" s="9" t="str">
        <f>iferror(100*(M160+(I160-vlookup(M160,'Kovats n-alkanes'!B$7:C$31,2,TRUE))/(vlookup(N160,'Kovats n-alkanes'!B$7:C$31,2,TRUE)-vlookup(M160,'Kovats n-alkanes'!B$7:C$31,2,TRUE))),"")</f>
        <v/>
      </c>
      <c r="R160" s="75"/>
      <c r="S160" s="75"/>
      <c r="T160" s="97"/>
      <c r="U160" s="97"/>
      <c r="V160" s="75"/>
      <c r="W160" s="75"/>
      <c r="X160" s="75"/>
      <c r="Y160" s="75"/>
      <c r="Z160" s="75"/>
      <c r="AA160" s="75"/>
      <c r="AB160" s="75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</row>
    <row r="161">
      <c r="D161" s="120"/>
      <c r="F161" s="121"/>
      <c r="H161" s="122"/>
      <c r="I161" s="17"/>
      <c r="J161" s="9" t="str">
        <f t="array" ref="J161">iferror(index('Kovats n-alkanes'!G$7:G$31,match(H161,'Kovats n-alkanes'!H$7:H$31,1)),"")</f>
        <v/>
      </c>
      <c r="K161" s="9" t="str">
        <f t="shared" si="2"/>
        <v/>
      </c>
      <c r="L161" s="63" t="str">
        <f>iferror(100*(J161+(H161-vlookup(J161,'Kovats n-alkanes'!G$7:H$31,2,TRUE))/(vlookup(K161,'Kovats n-alkanes'!G$7:H$31,2,TRUE)-vlookup(J161,'Kovats n-alkanes'!G$7:H$31,2,TRUE))),H161)</f>
        <v/>
      </c>
      <c r="M161" s="9" t="str">
        <f t="array" ref="M161">iferror(index('Kovats n-alkanes'!B$7:B$31,match(I161,'Kovats n-alkanes'!C$7:C$31,1)),"")</f>
        <v/>
      </c>
      <c r="N161" s="9" t="str">
        <f t="shared" si="7"/>
        <v/>
      </c>
      <c r="O161" s="9" t="str">
        <f>iferror(100*(M161+(I161-vlookup(M161,'Kovats n-alkanes'!B$7:C$31,2,TRUE))/(vlookup(N161,'Kovats n-alkanes'!B$7:C$31,2,TRUE)-vlookup(M161,'Kovats n-alkanes'!B$7:C$31,2,TRUE))),"")</f>
        <v/>
      </c>
      <c r="R161" s="75"/>
      <c r="S161" s="75"/>
      <c r="T161" s="97"/>
      <c r="U161" s="97"/>
      <c r="V161" s="75"/>
      <c r="W161" s="75"/>
      <c r="X161" s="75"/>
      <c r="Y161" s="75"/>
      <c r="Z161" s="75"/>
      <c r="AA161" s="75"/>
      <c r="AB161" s="75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</row>
    <row r="162">
      <c r="D162" s="120"/>
      <c r="F162" s="121"/>
      <c r="H162" s="122"/>
      <c r="I162" s="17"/>
      <c r="J162" s="9" t="str">
        <f t="array" ref="J162">iferror(index('Kovats n-alkanes'!G$7:G$31,match(H162,'Kovats n-alkanes'!H$7:H$31,1)),"")</f>
        <v/>
      </c>
      <c r="K162" s="9" t="str">
        <f t="shared" si="2"/>
        <v/>
      </c>
      <c r="L162" s="63" t="str">
        <f>iferror(100*(J162+(H162-vlookup(J162,'Kovats n-alkanes'!G$7:H$31,2,TRUE))/(vlookup(K162,'Kovats n-alkanes'!G$7:H$31,2,TRUE)-vlookup(J162,'Kovats n-alkanes'!G$7:H$31,2,TRUE))),H162)</f>
        <v/>
      </c>
      <c r="M162" s="9" t="str">
        <f t="array" ref="M162">iferror(index('Kovats n-alkanes'!B$7:B$31,match(I162,'Kovats n-alkanes'!C$7:C$31,1)),"")</f>
        <v/>
      </c>
      <c r="N162" s="9" t="str">
        <f t="shared" si="7"/>
        <v/>
      </c>
      <c r="O162" s="9" t="str">
        <f>iferror(100*(M162+(I162-vlookup(M162,'Kovats n-alkanes'!B$7:C$31,2,TRUE))/(vlookup(N162,'Kovats n-alkanes'!B$7:C$31,2,TRUE)-vlookup(M162,'Kovats n-alkanes'!B$7:C$31,2,TRUE))),"")</f>
        <v/>
      </c>
      <c r="R162" s="75"/>
      <c r="S162" s="75"/>
      <c r="T162" s="97"/>
      <c r="U162" s="97"/>
      <c r="V162" s="75"/>
      <c r="W162" s="75"/>
      <c r="X162" s="75"/>
      <c r="Y162" s="75"/>
      <c r="Z162" s="75"/>
      <c r="AA162" s="75"/>
      <c r="AB162" s="75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</row>
    <row r="163">
      <c r="D163" s="120"/>
      <c r="F163" s="121"/>
      <c r="H163" s="122"/>
      <c r="I163" s="17"/>
      <c r="J163" s="9" t="str">
        <f t="array" ref="J163">iferror(index('Kovats n-alkanes'!G$7:G$31,match(H163,'Kovats n-alkanes'!H$7:H$31,1)),"")</f>
        <v/>
      </c>
      <c r="K163" s="9" t="str">
        <f t="shared" si="2"/>
        <v/>
      </c>
      <c r="L163" s="63" t="str">
        <f>iferror(100*(J163+(H163-vlookup(J163,'Kovats n-alkanes'!G$7:H$31,2,TRUE))/(vlookup(K163,'Kovats n-alkanes'!G$7:H$31,2,TRUE)-vlookup(J163,'Kovats n-alkanes'!G$7:H$31,2,TRUE))),H163)</f>
        <v/>
      </c>
      <c r="M163" s="9" t="str">
        <f t="array" ref="M163">iferror(index('Kovats n-alkanes'!B$7:B$31,match(I163,'Kovats n-alkanes'!C$7:C$31,1)),"")</f>
        <v/>
      </c>
      <c r="N163" s="9" t="str">
        <f t="shared" si="7"/>
        <v/>
      </c>
      <c r="O163" s="9" t="str">
        <f>iferror(100*(M163+(I163-vlookup(M163,'Kovats n-alkanes'!B$7:C$31,2,TRUE))/(vlookup(N163,'Kovats n-alkanes'!B$7:C$31,2,TRUE)-vlookup(M163,'Kovats n-alkanes'!B$7:C$31,2,TRUE))),"")</f>
        <v/>
      </c>
      <c r="R163" s="75"/>
      <c r="S163" s="75"/>
      <c r="T163" s="97"/>
      <c r="U163" s="97"/>
      <c r="V163" s="75"/>
      <c r="W163" s="75"/>
      <c r="X163" s="75"/>
      <c r="Y163" s="75"/>
      <c r="Z163" s="75"/>
      <c r="AA163" s="75"/>
      <c r="AB163" s="75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</row>
    <row r="164">
      <c r="D164" s="120"/>
      <c r="F164" s="121"/>
      <c r="H164" s="122"/>
      <c r="I164" s="17"/>
      <c r="J164" s="9" t="str">
        <f t="array" ref="J164">iferror(index('Kovats n-alkanes'!G$7:G$31,match(H164,'Kovats n-alkanes'!H$7:H$31,1)),"")</f>
        <v/>
      </c>
      <c r="K164" s="9" t="str">
        <f t="shared" si="2"/>
        <v/>
      </c>
      <c r="L164" s="63" t="str">
        <f>iferror(100*(J164+(H164-vlookup(J164,'Kovats n-alkanes'!G$7:H$31,2,TRUE))/(vlookup(K164,'Kovats n-alkanes'!G$7:H$31,2,TRUE)-vlookup(J164,'Kovats n-alkanes'!G$7:H$31,2,TRUE))),H164)</f>
        <v/>
      </c>
      <c r="M164" s="9" t="str">
        <f t="array" ref="M164">iferror(index('Kovats n-alkanes'!B$7:B$31,match(I164,'Kovats n-alkanes'!C$7:C$31,1)),"")</f>
        <v/>
      </c>
      <c r="N164" s="9" t="str">
        <f t="shared" si="7"/>
        <v/>
      </c>
      <c r="O164" s="9" t="str">
        <f>iferror(100*(M164+(I164-vlookup(M164,'Kovats n-alkanes'!B$7:C$31,2,TRUE))/(vlookup(N164,'Kovats n-alkanes'!B$7:C$31,2,TRUE)-vlookup(M164,'Kovats n-alkanes'!B$7:C$31,2,TRUE))),"")</f>
        <v/>
      </c>
      <c r="R164" s="75"/>
      <c r="S164" s="75"/>
      <c r="T164" s="97"/>
      <c r="U164" s="97"/>
      <c r="V164" s="75"/>
      <c r="W164" s="75"/>
      <c r="X164" s="75"/>
      <c r="Y164" s="75"/>
      <c r="Z164" s="75"/>
      <c r="AA164" s="75"/>
      <c r="AB164" s="75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</row>
    <row r="165">
      <c r="D165" s="120"/>
      <c r="F165" s="121"/>
      <c r="H165" s="122"/>
      <c r="I165" s="17"/>
      <c r="J165" s="9" t="str">
        <f t="array" ref="J165">iferror(index('Kovats n-alkanes'!G$7:G$31,match(H165,'Kovats n-alkanes'!H$7:H$31,1)),"")</f>
        <v/>
      </c>
      <c r="K165" s="9" t="str">
        <f t="shared" si="2"/>
        <v/>
      </c>
      <c r="L165" s="63" t="str">
        <f>iferror(100*(J165+(H165-vlookup(J165,'Kovats n-alkanes'!G$7:H$31,2,TRUE))/(vlookup(K165,'Kovats n-alkanes'!G$7:H$31,2,TRUE)-vlookup(J165,'Kovats n-alkanes'!G$7:H$31,2,TRUE))),H165)</f>
        <v/>
      </c>
      <c r="M165" s="9" t="str">
        <f t="array" ref="M165">iferror(index('Kovats n-alkanes'!B$7:B$31,match(I165,'Kovats n-alkanes'!C$7:C$31,1)),"")</f>
        <v/>
      </c>
      <c r="N165" s="9" t="str">
        <f t="shared" si="7"/>
        <v/>
      </c>
      <c r="O165" s="9" t="str">
        <f>iferror(100*(M165+(I165-vlookup(M165,'Kovats n-alkanes'!B$7:C$31,2,TRUE))/(vlookup(N165,'Kovats n-alkanes'!B$7:C$31,2,TRUE)-vlookup(M165,'Kovats n-alkanes'!B$7:C$31,2,TRUE))),"")</f>
        <v/>
      </c>
      <c r="R165" s="75"/>
      <c r="S165" s="75"/>
      <c r="T165" s="97"/>
      <c r="U165" s="97"/>
      <c r="V165" s="75"/>
      <c r="W165" s="75"/>
      <c r="X165" s="75"/>
      <c r="Y165" s="75"/>
      <c r="Z165" s="75"/>
      <c r="AA165" s="75"/>
      <c r="AB165" s="75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</row>
    <row r="166">
      <c r="D166" s="120"/>
      <c r="F166" s="121"/>
      <c r="H166" s="122"/>
      <c r="I166" s="17"/>
      <c r="J166" s="9" t="str">
        <f t="array" ref="J166">iferror(index('Kovats n-alkanes'!G$7:G$31,match(H166,'Kovats n-alkanes'!H$7:H$31,1)),"")</f>
        <v/>
      </c>
      <c r="K166" s="9" t="str">
        <f t="shared" si="2"/>
        <v/>
      </c>
      <c r="L166" s="63" t="str">
        <f>iferror(100*(J166+(H166-vlookup(J166,'Kovats n-alkanes'!G$7:H$31,2,TRUE))/(vlookup(K166,'Kovats n-alkanes'!G$7:H$31,2,TRUE)-vlookup(J166,'Kovats n-alkanes'!G$7:H$31,2,TRUE))),H166)</f>
        <v/>
      </c>
      <c r="M166" s="9" t="str">
        <f t="array" ref="M166">iferror(index('Kovats n-alkanes'!B$7:B$31,match(I166,'Kovats n-alkanes'!C$7:C$31,1)),"")</f>
        <v/>
      </c>
      <c r="N166" s="9" t="str">
        <f t="shared" si="7"/>
        <v/>
      </c>
      <c r="O166" s="9" t="str">
        <f>iferror(100*(M166+(I166-vlookup(M166,'Kovats n-alkanes'!B$7:C$31,2,TRUE))/(vlookup(N166,'Kovats n-alkanes'!B$7:C$31,2,TRUE)-vlookup(M166,'Kovats n-alkanes'!B$7:C$31,2,TRUE))),"")</f>
        <v/>
      </c>
      <c r="R166" s="75"/>
      <c r="S166" s="75"/>
      <c r="T166" s="97"/>
      <c r="U166" s="97"/>
      <c r="V166" s="75"/>
      <c r="W166" s="75"/>
      <c r="X166" s="75"/>
      <c r="Y166" s="75"/>
      <c r="Z166" s="75"/>
      <c r="AA166" s="75"/>
      <c r="AB166" s="75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</row>
    <row r="167">
      <c r="D167" s="120"/>
      <c r="F167" s="121"/>
      <c r="H167" s="122"/>
      <c r="I167" s="17"/>
      <c r="J167" s="9" t="str">
        <f t="array" ref="J167">iferror(index('Kovats n-alkanes'!G$7:G$31,match(H167,'Kovats n-alkanes'!H$7:H$31,1)),"")</f>
        <v/>
      </c>
      <c r="K167" s="9" t="str">
        <f t="shared" si="2"/>
        <v/>
      </c>
      <c r="L167" s="63" t="str">
        <f>iferror(100*(J167+(H167-vlookup(J167,'Kovats n-alkanes'!G$7:H$31,2,TRUE))/(vlookup(K167,'Kovats n-alkanes'!G$7:H$31,2,TRUE)-vlookup(J167,'Kovats n-alkanes'!G$7:H$31,2,TRUE))),H167)</f>
        <v/>
      </c>
      <c r="M167" s="9" t="str">
        <f t="array" ref="M167">iferror(index('Kovats n-alkanes'!B$7:B$31,match(I167,'Kovats n-alkanes'!C$7:C$31,1)),"")</f>
        <v/>
      </c>
      <c r="N167" s="9" t="str">
        <f t="shared" si="7"/>
        <v/>
      </c>
      <c r="O167" s="9" t="str">
        <f>iferror(100*(M167+(I167-vlookup(M167,'Kovats n-alkanes'!B$7:C$31,2,TRUE))/(vlookup(N167,'Kovats n-alkanes'!B$7:C$31,2,TRUE)-vlookup(M167,'Kovats n-alkanes'!B$7:C$31,2,TRUE))),"")</f>
        <v/>
      </c>
      <c r="R167" s="75"/>
      <c r="S167" s="75"/>
      <c r="T167" s="97"/>
      <c r="U167" s="97"/>
      <c r="V167" s="75"/>
      <c r="W167" s="75"/>
      <c r="X167" s="75"/>
      <c r="Y167" s="75"/>
      <c r="Z167" s="75"/>
      <c r="AA167" s="75"/>
      <c r="AB167" s="75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</row>
    <row r="168">
      <c r="D168" s="120"/>
      <c r="F168" s="121"/>
      <c r="H168" s="122"/>
      <c r="I168" s="17"/>
      <c r="J168" s="9" t="str">
        <f t="array" ref="J168">iferror(index('Kovats n-alkanes'!G$7:G$31,match(H168,'Kovats n-alkanes'!H$7:H$31,1)),"")</f>
        <v/>
      </c>
      <c r="K168" s="9" t="str">
        <f t="shared" si="2"/>
        <v/>
      </c>
      <c r="L168" s="63" t="str">
        <f>iferror(100*(J168+(H168-vlookup(J168,'Kovats n-alkanes'!G$7:H$31,2,TRUE))/(vlookup(K168,'Kovats n-alkanes'!G$7:H$31,2,TRUE)-vlookup(J168,'Kovats n-alkanes'!G$7:H$31,2,TRUE))),H168)</f>
        <v/>
      </c>
      <c r="M168" s="9" t="str">
        <f t="array" ref="M168">iferror(index('Kovats n-alkanes'!B$7:B$31,match(I168,'Kovats n-alkanes'!C$7:C$31,1)),"")</f>
        <v/>
      </c>
      <c r="N168" s="9" t="str">
        <f t="shared" si="7"/>
        <v/>
      </c>
      <c r="O168" s="9" t="str">
        <f>iferror(100*(M168+(I168-vlookup(M168,'Kovats n-alkanes'!B$7:C$31,2,TRUE))/(vlookup(N168,'Kovats n-alkanes'!B$7:C$31,2,TRUE)-vlookup(M168,'Kovats n-alkanes'!B$7:C$31,2,TRUE))),"")</f>
        <v/>
      </c>
      <c r="R168" s="75"/>
      <c r="S168" s="75"/>
      <c r="T168" s="97"/>
      <c r="U168" s="97"/>
      <c r="V168" s="75"/>
      <c r="W168" s="75"/>
      <c r="X168" s="75"/>
      <c r="Y168" s="75"/>
      <c r="Z168" s="75"/>
      <c r="AA168" s="75"/>
      <c r="AB168" s="75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</row>
    <row r="169">
      <c r="D169" s="120"/>
      <c r="F169" s="121"/>
      <c r="H169" s="122"/>
      <c r="I169" s="17"/>
      <c r="J169" s="9" t="str">
        <f t="array" ref="J169">iferror(index('Kovats n-alkanes'!G$7:G$31,match(H169,'Kovats n-alkanes'!H$7:H$31,1)),"")</f>
        <v/>
      </c>
      <c r="K169" s="9" t="str">
        <f t="shared" si="2"/>
        <v/>
      </c>
      <c r="L169" s="63" t="str">
        <f>iferror(100*(J169+(H169-vlookup(J169,'Kovats n-alkanes'!G$7:H$31,2,TRUE))/(vlookup(K169,'Kovats n-alkanes'!G$7:H$31,2,TRUE)-vlookup(J169,'Kovats n-alkanes'!G$7:H$31,2,TRUE))),H169)</f>
        <v/>
      </c>
      <c r="M169" s="9" t="str">
        <f t="array" ref="M169">iferror(index('Kovats n-alkanes'!B$7:B$31,match(I169,'Kovats n-alkanes'!C$7:C$31,1)),"")</f>
        <v/>
      </c>
      <c r="N169" s="9" t="str">
        <f t="shared" si="7"/>
        <v/>
      </c>
      <c r="O169" s="9" t="str">
        <f>iferror(100*(M169+(I169-vlookup(M169,'Kovats n-alkanes'!B$7:C$31,2,TRUE))/(vlookup(N169,'Kovats n-alkanes'!B$7:C$31,2,TRUE)-vlookup(M169,'Kovats n-alkanes'!B$7:C$31,2,TRUE))),"")</f>
        <v/>
      </c>
      <c r="R169" s="75"/>
      <c r="S169" s="75"/>
      <c r="T169" s="97"/>
      <c r="U169" s="97"/>
      <c r="V169" s="75"/>
      <c r="W169" s="75"/>
      <c r="X169" s="75"/>
      <c r="Y169" s="75"/>
      <c r="Z169" s="75"/>
      <c r="AA169" s="75"/>
      <c r="AB169" s="75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</row>
    <row r="170">
      <c r="D170" s="120"/>
      <c r="F170" s="121"/>
      <c r="H170" s="122"/>
      <c r="I170" s="17"/>
      <c r="J170" s="9" t="str">
        <f t="array" ref="J170">iferror(index('Kovats n-alkanes'!G$7:G$31,match(H170,'Kovats n-alkanes'!H$7:H$31,1)),"")</f>
        <v/>
      </c>
      <c r="K170" s="9" t="str">
        <f t="shared" si="2"/>
        <v/>
      </c>
      <c r="L170" s="63" t="str">
        <f>iferror(100*(J170+(H170-vlookup(J170,'Kovats n-alkanes'!G$7:H$31,2,TRUE))/(vlookup(K170,'Kovats n-alkanes'!G$7:H$31,2,TRUE)-vlookup(J170,'Kovats n-alkanes'!G$7:H$31,2,TRUE))),H170)</f>
        <v/>
      </c>
      <c r="M170" s="9" t="str">
        <f t="array" ref="M170">iferror(index('Kovats n-alkanes'!B$7:B$31,match(I170,'Kovats n-alkanes'!C$7:C$31,1)),"")</f>
        <v/>
      </c>
      <c r="N170" s="9" t="str">
        <f t="shared" si="7"/>
        <v/>
      </c>
      <c r="O170" s="9" t="str">
        <f>iferror(100*(M170+(I170-vlookup(M170,'Kovats n-alkanes'!B$7:C$31,2,TRUE))/(vlookup(N170,'Kovats n-alkanes'!B$7:C$31,2,TRUE)-vlookup(M170,'Kovats n-alkanes'!B$7:C$31,2,TRUE))),"")</f>
        <v/>
      </c>
      <c r="R170" s="75"/>
      <c r="S170" s="75"/>
      <c r="T170" s="97"/>
      <c r="U170" s="97"/>
      <c r="V170" s="75"/>
      <c r="W170" s="75"/>
      <c r="X170" s="75"/>
      <c r="Y170" s="75"/>
      <c r="Z170" s="75"/>
      <c r="AA170" s="75"/>
      <c r="AB170" s="75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</row>
    <row r="171">
      <c r="D171" s="120"/>
      <c r="F171" s="121"/>
      <c r="H171" s="122"/>
      <c r="I171" s="17"/>
      <c r="J171" s="9" t="str">
        <f t="array" ref="J171">iferror(index('Kovats n-alkanes'!G$7:G$31,match(H171,'Kovats n-alkanes'!H$7:H$31,1)),"")</f>
        <v/>
      </c>
      <c r="K171" s="9" t="str">
        <f t="shared" si="2"/>
        <v/>
      </c>
      <c r="L171" s="63" t="str">
        <f>iferror(100*(J171+(H171-vlookup(J171,'Kovats n-alkanes'!G$7:H$31,2,TRUE))/(vlookup(K171,'Kovats n-alkanes'!G$7:H$31,2,TRUE)-vlookup(J171,'Kovats n-alkanes'!G$7:H$31,2,TRUE))),H171)</f>
        <v/>
      </c>
      <c r="M171" s="9" t="str">
        <f t="array" ref="M171">iferror(index('Kovats n-alkanes'!B$7:B$31,match(I171,'Kovats n-alkanes'!C$7:C$31,1)),"")</f>
        <v/>
      </c>
      <c r="N171" s="9" t="str">
        <f t="shared" si="7"/>
        <v/>
      </c>
      <c r="O171" s="9" t="str">
        <f>iferror(100*(M171+(I171-vlookup(M171,'Kovats n-alkanes'!B$7:C$31,2,TRUE))/(vlookup(N171,'Kovats n-alkanes'!B$7:C$31,2,TRUE)-vlookup(M171,'Kovats n-alkanes'!B$7:C$31,2,TRUE))),"")</f>
        <v/>
      </c>
      <c r="R171" s="75"/>
      <c r="S171" s="75"/>
      <c r="T171" s="97"/>
      <c r="U171" s="97"/>
      <c r="V171" s="75"/>
      <c r="W171" s="75"/>
      <c r="X171" s="75"/>
      <c r="Y171" s="75"/>
      <c r="Z171" s="75"/>
      <c r="AA171" s="75"/>
      <c r="AB171" s="75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</row>
    <row r="172">
      <c r="D172" s="120"/>
      <c r="F172" s="121"/>
      <c r="H172" s="122"/>
      <c r="I172" s="17"/>
      <c r="J172" s="9" t="str">
        <f t="array" ref="J172">iferror(index('Kovats n-alkanes'!G$7:G$31,match(H172,'Kovats n-alkanes'!H$7:H$31,1)),"")</f>
        <v/>
      </c>
      <c r="K172" s="9" t="str">
        <f t="shared" si="2"/>
        <v/>
      </c>
      <c r="L172" s="63" t="str">
        <f>iferror(100*(J172+(H172-vlookup(J172,'Kovats n-alkanes'!G$7:H$31,2,TRUE))/(vlookup(K172,'Kovats n-alkanes'!G$7:H$31,2,TRUE)-vlookup(J172,'Kovats n-alkanes'!G$7:H$31,2,TRUE))),H172)</f>
        <v/>
      </c>
      <c r="M172" s="9" t="str">
        <f t="array" ref="M172">iferror(index('Kovats n-alkanes'!B$7:B$31,match(I172,'Kovats n-alkanes'!C$7:C$31,1)),"")</f>
        <v/>
      </c>
      <c r="N172" s="9" t="str">
        <f t="shared" si="7"/>
        <v/>
      </c>
      <c r="O172" s="9" t="str">
        <f>iferror(100*(M172+(I172-vlookup(M172,'Kovats n-alkanes'!B$7:C$31,2,TRUE))/(vlookup(N172,'Kovats n-alkanes'!B$7:C$31,2,TRUE)-vlookup(M172,'Kovats n-alkanes'!B$7:C$31,2,TRUE))),"")</f>
        <v/>
      </c>
      <c r="R172" s="75"/>
      <c r="S172" s="75"/>
      <c r="T172" s="97"/>
      <c r="U172" s="97"/>
      <c r="V172" s="75"/>
      <c r="W172" s="75"/>
      <c r="X172" s="75"/>
      <c r="Y172" s="75"/>
      <c r="Z172" s="75"/>
      <c r="AA172" s="75"/>
      <c r="AB172" s="75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</row>
    <row r="173">
      <c r="D173" s="120"/>
      <c r="F173" s="121"/>
      <c r="H173" s="122"/>
      <c r="I173" s="17"/>
      <c r="J173" s="9" t="str">
        <f t="array" ref="J173">iferror(index('Kovats n-alkanes'!G$7:G$31,match(H173,'Kovats n-alkanes'!H$7:H$31,1)),"")</f>
        <v/>
      </c>
      <c r="K173" s="9" t="str">
        <f t="shared" si="2"/>
        <v/>
      </c>
      <c r="L173" s="63" t="str">
        <f>iferror(100*(J173+(H173-vlookup(J173,'Kovats n-alkanes'!G$7:H$31,2,TRUE))/(vlookup(K173,'Kovats n-alkanes'!G$7:H$31,2,TRUE)-vlookup(J173,'Kovats n-alkanes'!G$7:H$31,2,TRUE))),H173)</f>
        <v/>
      </c>
      <c r="M173" s="9" t="str">
        <f t="array" ref="M173">iferror(index('Kovats n-alkanes'!B$7:B$31,match(I173,'Kovats n-alkanes'!C$7:C$31,1)),"")</f>
        <v/>
      </c>
      <c r="N173" s="9" t="str">
        <f t="shared" si="7"/>
        <v/>
      </c>
      <c r="O173" s="9" t="str">
        <f>iferror(100*(M173+(I173-vlookup(M173,'Kovats n-alkanes'!B$7:C$31,2,TRUE))/(vlookup(N173,'Kovats n-alkanes'!B$7:C$31,2,TRUE)-vlookup(M173,'Kovats n-alkanes'!B$7:C$31,2,TRUE))),"")</f>
        <v/>
      </c>
      <c r="R173" s="75"/>
      <c r="S173" s="75"/>
      <c r="T173" s="97"/>
      <c r="U173" s="97"/>
      <c r="V173" s="75"/>
      <c r="W173" s="75"/>
      <c r="X173" s="75"/>
      <c r="Y173" s="75"/>
      <c r="Z173" s="75"/>
      <c r="AA173" s="75"/>
      <c r="AB173" s="75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</row>
    <row r="174">
      <c r="D174" s="120"/>
      <c r="F174" s="121"/>
      <c r="H174" s="122"/>
      <c r="I174" s="17"/>
      <c r="J174" s="9" t="str">
        <f t="array" ref="J174">iferror(index('Kovats n-alkanes'!G$7:G$31,match(H174,'Kovats n-alkanes'!H$7:H$31,1)),"")</f>
        <v/>
      </c>
      <c r="K174" s="9" t="str">
        <f t="shared" si="2"/>
        <v/>
      </c>
      <c r="L174" s="63" t="str">
        <f>iferror(100*(J174+(H174-vlookup(J174,'Kovats n-alkanes'!G$7:H$31,2,TRUE))/(vlookup(K174,'Kovats n-alkanes'!G$7:H$31,2,TRUE)-vlookup(J174,'Kovats n-alkanes'!G$7:H$31,2,TRUE))),H174)</f>
        <v/>
      </c>
      <c r="M174" s="9" t="str">
        <f t="array" ref="M174">iferror(index('Kovats n-alkanes'!B$7:B$31,match(I174,'Kovats n-alkanes'!C$7:C$31,1)),"")</f>
        <v/>
      </c>
      <c r="N174" s="9" t="str">
        <f t="shared" si="7"/>
        <v/>
      </c>
      <c r="O174" s="9" t="str">
        <f>iferror(100*(M174+(I174-vlookup(M174,'Kovats n-alkanes'!B$7:C$31,2,TRUE))/(vlookup(N174,'Kovats n-alkanes'!B$7:C$31,2,TRUE)-vlookup(M174,'Kovats n-alkanes'!B$7:C$31,2,TRUE))),"")</f>
        <v/>
      </c>
      <c r="R174" s="75"/>
      <c r="S174" s="75"/>
      <c r="T174" s="97"/>
      <c r="U174" s="97"/>
      <c r="V174" s="75"/>
      <c r="W174" s="75"/>
      <c r="X174" s="75"/>
      <c r="Y174" s="75"/>
      <c r="Z174" s="75"/>
      <c r="AA174" s="75"/>
      <c r="AB174" s="75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</row>
    <row r="175">
      <c r="D175" s="120"/>
      <c r="F175" s="121"/>
      <c r="H175" s="122"/>
      <c r="I175" s="17"/>
      <c r="J175" s="9" t="str">
        <f t="array" ref="J175">iferror(index('Kovats n-alkanes'!G$7:G$31,match(H175,'Kovats n-alkanes'!H$7:H$31,1)),"")</f>
        <v/>
      </c>
      <c r="K175" s="9" t="str">
        <f t="shared" si="2"/>
        <v/>
      </c>
      <c r="L175" s="63" t="str">
        <f>iferror(100*(J175+(H175-vlookup(J175,'Kovats n-alkanes'!G$7:H$31,2,TRUE))/(vlookup(K175,'Kovats n-alkanes'!G$7:H$31,2,TRUE)-vlookup(J175,'Kovats n-alkanes'!G$7:H$31,2,TRUE))),H175)</f>
        <v/>
      </c>
      <c r="M175" s="9" t="str">
        <f t="array" ref="M175">iferror(index('Kovats n-alkanes'!B$7:B$31,match(I175,'Kovats n-alkanes'!C$7:C$31,1)),"")</f>
        <v/>
      </c>
      <c r="N175" s="9" t="str">
        <f t="shared" si="7"/>
        <v/>
      </c>
      <c r="O175" s="9" t="str">
        <f>iferror(100*(M175+(I175-vlookup(M175,'Kovats n-alkanes'!B$7:C$31,2,TRUE))/(vlookup(N175,'Kovats n-alkanes'!B$7:C$31,2,TRUE)-vlookup(M175,'Kovats n-alkanes'!B$7:C$31,2,TRUE))),"")</f>
        <v/>
      </c>
      <c r="R175" s="75"/>
      <c r="S175" s="75"/>
      <c r="T175" s="97"/>
      <c r="U175" s="97"/>
      <c r="V175" s="75"/>
      <c r="W175" s="75"/>
      <c r="X175" s="75"/>
      <c r="Y175" s="75"/>
      <c r="Z175" s="75"/>
      <c r="AA175" s="75"/>
      <c r="AB175" s="75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</row>
    <row r="176">
      <c r="D176" s="120"/>
      <c r="F176" s="121"/>
      <c r="H176" s="122"/>
      <c r="I176" s="17"/>
      <c r="J176" s="9" t="str">
        <f t="array" ref="J176">iferror(index('Kovats n-alkanes'!G$7:G$31,match(H176,'Kovats n-alkanes'!H$7:H$31,1)),"")</f>
        <v/>
      </c>
      <c r="K176" s="9" t="str">
        <f t="shared" si="2"/>
        <v/>
      </c>
      <c r="L176" s="63" t="str">
        <f>iferror(100*(J176+(H176-vlookup(J176,'Kovats n-alkanes'!G$7:H$31,2,TRUE))/(vlookup(K176,'Kovats n-alkanes'!G$7:H$31,2,TRUE)-vlookup(J176,'Kovats n-alkanes'!G$7:H$31,2,TRUE))),H176)</f>
        <v/>
      </c>
      <c r="M176" s="9" t="str">
        <f t="array" ref="M176">iferror(index('Kovats n-alkanes'!B$7:B$31,match(I176,'Kovats n-alkanes'!C$7:C$31,1)),"")</f>
        <v/>
      </c>
      <c r="N176" s="9" t="str">
        <f t="shared" si="7"/>
        <v/>
      </c>
      <c r="O176" s="9" t="str">
        <f>iferror(100*(M176+(I176-vlookup(M176,'Kovats n-alkanes'!B$7:C$31,2,TRUE))/(vlookup(N176,'Kovats n-alkanes'!B$7:C$31,2,TRUE)-vlookup(M176,'Kovats n-alkanes'!B$7:C$31,2,TRUE))),"")</f>
        <v/>
      </c>
      <c r="R176" s="75"/>
      <c r="S176" s="75"/>
      <c r="T176" s="97"/>
      <c r="U176" s="97"/>
      <c r="V176" s="75"/>
      <c r="W176" s="75"/>
      <c r="X176" s="75"/>
      <c r="Y176" s="75"/>
      <c r="Z176" s="75"/>
      <c r="AA176" s="75"/>
      <c r="AB176" s="75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</row>
    <row r="177">
      <c r="D177" s="120"/>
      <c r="F177" s="121"/>
      <c r="H177" s="122"/>
      <c r="I177" s="17"/>
      <c r="J177" s="9" t="str">
        <f t="array" ref="J177">iferror(index('Kovats n-alkanes'!G$7:G$31,match(H177,'Kovats n-alkanes'!H$7:H$31,1)),"")</f>
        <v/>
      </c>
      <c r="K177" s="9" t="str">
        <f t="shared" si="2"/>
        <v/>
      </c>
      <c r="L177" s="63" t="str">
        <f>iferror(100*(J177+(H177-vlookup(J177,'Kovats n-alkanes'!G$7:H$31,2,TRUE))/(vlookup(K177,'Kovats n-alkanes'!G$7:H$31,2,TRUE)-vlookup(J177,'Kovats n-alkanes'!G$7:H$31,2,TRUE))),H177)</f>
        <v/>
      </c>
      <c r="M177" s="9" t="str">
        <f t="array" ref="M177">iferror(index('Kovats n-alkanes'!B$7:B$31,match(I177,'Kovats n-alkanes'!C$7:C$31,1)),"")</f>
        <v/>
      </c>
      <c r="N177" s="9" t="str">
        <f t="shared" si="7"/>
        <v/>
      </c>
      <c r="O177" s="9" t="str">
        <f>iferror(100*(M177+(I177-vlookup(M177,'Kovats n-alkanes'!B$7:C$31,2,TRUE))/(vlookup(N177,'Kovats n-alkanes'!B$7:C$31,2,TRUE)-vlookup(M177,'Kovats n-alkanes'!B$7:C$31,2,TRUE))),"")</f>
        <v/>
      </c>
      <c r="R177" s="75"/>
      <c r="S177" s="75"/>
      <c r="T177" s="97"/>
      <c r="U177" s="97"/>
      <c r="V177" s="75"/>
      <c r="W177" s="75"/>
      <c r="X177" s="75"/>
      <c r="Y177" s="75"/>
      <c r="Z177" s="75"/>
      <c r="AA177" s="75"/>
      <c r="AB177" s="75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</row>
    <row r="178">
      <c r="D178" s="120"/>
      <c r="F178" s="121"/>
      <c r="H178" s="122"/>
      <c r="I178" s="17"/>
      <c r="J178" s="9" t="str">
        <f t="array" ref="J178">iferror(index('Kovats n-alkanes'!G$7:G$31,match(H178,'Kovats n-alkanes'!H$7:H$31,1)),"")</f>
        <v/>
      </c>
      <c r="K178" s="9" t="str">
        <f t="shared" si="2"/>
        <v/>
      </c>
      <c r="L178" s="63" t="str">
        <f>iferror(100*(J178+(H178-vlookup(J178,'Kovats n-alkanes'!G$7:H$31,2,TRUE))/(vlookup(K178,'Kovats n-alkanes'!G$7:H$31,2,TRUE)-vlookup(J178,'Kovats n-alkanes'!G$7:H$31,2,TRUE))),H178)</f>
        <v/>
      </c>
      <c r="M178" s="9" t="str">
        <f t="array" ref="M178">iferror(index('Kovats n-alkanes'!B$7:B$31,match(I178,'Kovats n-alkanes'!C$7:C$31,1)),"")</f>
        <v/>
      </c>
      <c r="N178" s="9" t="str">
        <f t="shared" si="7"/>
        <v/>
      </c>
      <c r="O178" s="9" t="str">
        <f>iferror(100*(M178+(I178-vlookup(M178,'Kovats n-alkanes'!B$7:C$31,2,TRUE))/(vlookup(N178,'Kovats n-alkanes'!B$7:C$31,2,TRUE)-vlookup(M178,'Kovats n-alkanes'!B$7:C$31,2,TRUE))),"")</f>
        <v/>
      </c>
      <c r="R178" s="75"/>
      <c r="S178" s="75"/>
      <c r="T178" s="97"/>
      <c r="U178" s="97"/>
      <c r="V178" s="75"/>
      <c r="W178" s="75"/>
      <c r="X178" s="75"/>
      <c r="Y178" s="75"/>
      <c r="Z178" s="75"/>
      <c r="AA178" s="75"/>
      <c r="AB178" s="75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</row>
    <row r="179">
      <c r="D179" s="120"/>
      <c r="F179" s="121"/>
      <c r="H179" s="122"/>
      <c r="I179" s="17"/>
      <c r="J179" s="9" t="str">
        <f t="array" ref="J179">iferror(index('Kovats n-alkanes'!G$7:G$31,match(H179,'Kovats n-alkanes'!H$7:H$31,1)),"")</f>
        <v/>
      </c>
      <c r="K179" s="9" t="str">
        <f t="shared" si="2"/>
        <v/>
      </c>
      <c r="L179" s="63" t="str">
        <f>iferror(100*(J179+(H179-vlookup(J179,'Kovats n-alkanes'!G$7:H$31,2,TRUE))/(vlookup(K179,'Kovats n-alkanes'!G$7:H$31,2,TRUE)-vlookup(J179,'Kovats n-alkanes'!G$7:H$31,2,TRUE))),H179)</f>
        <v/>
      </c>
      <c r="M179" s="9" t="str">
        <f t="array" ref="M179">iferror(index('Kovats n-alkanes'!B$7:B$31,match(I179,'Kovats n-alkanes'!C$7:C$31,1)),"")</f>
        <v/>
      </c>
      <c r="N179" s="9" t="str">
        <f t="shared" si="7"/>
        <v/>
      </c>
      <c r="O179" s="9" t="str">
        <f>iferror(100*(M179+(I179-vlookup(M179,'Kovats n-alkanes'!B$7:C$31,2,TRUE))/(vlookup(N179,'Kovats n-alkanes'!B$7:C$31,2,TRUE)-vlookup(M179,'Kovats n-alkanes'!B$7:C$31,2,TRUE))),"")</f>
        <v/>
      </c>
      <c r="R179" s="75"/>
      <c r="S179" s="75"/>
      <c r="T179" s="97"/>
      <c r="U179" s="97"/>
      <c r="V179" s="75"/>
      <c r="W179" s="75"/>
      <c r="X179" s="75"/>
      <c r="Y179" s="75"/>
      <c r="Z179" s="75"/>
      <c r="AA179" s="75"/>
      <c r="AB179" s="75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</row>
    <row r="180">
      <c r="D180" s="120"/>
      <c r="F180" s="121"/>
      <c r="H180" s="122"/>
      <c r="I180" s="17"/>
      <c r="J180" s="9" t="str">
        <f t="array" ref="J180">iferror(index('Kovats n-alkanes'!G$7:G$31,match(H180,'Kovats n-alkanes'!H$7:H$31,1)),"")</f>
        <v/>
      </c>
      <c r="K180" s="9" t="str">
        <f t="shared" si="2"/>
        <v/>
      </c>
      <c r="L180" s="63" t="str">
        <f>iferror(100*(J180+(H180-vlookup(J180,'Kovats n-alkanes'!G$7:H$31,2,TRUE))/(vlookup(K180,'Kovats n-alkanes'!G$7:H$31,2,TRUE)-vlookup(J180,'Kovats n-alkanes'!G$7:H$31,2,TRUE))),H180)</f>
        <v/>
      </c>
      <c r="M180" s="9" t="str">
        <f t="array" ref="M180">iferror(index('Kovats n-alkanes'!B$7:B$31,match(I180,'Kovats n-alkanes'!C$7:C$31,1)),"")</f>
        <v/>
      </c>
      <c r="N180" s="9" t="str">
        <f t="shared" si="7"/>
        <v/>
      </c>
      <c r="O180" s="9" t="str">
        <f>iferror(100*(M180+(I180-vlookup(M180,'Kovats n-alkanes'!B$7:C$31,2,TRUE))/(vlookup(N180,'Kovats n-alkanes'!B$7:C$31,2,TRUE)-vlookup(M180,'Kovats n-alkanes'!B$7:C$31,2,TRUE))),"")</f>
        <v/>
      </c>
      <c r="R180" s="75"/>
      <c r="S180" s="75"/>
      <c r="T180" s="97"/>
      <c r="U180" s="97"/>
      <c r="V180" s="75"/>
      <c r="W180" s="75"/>
      <c r="X180" s="75"/>
      <c r="Y180" s="75"/>
      <c r="Z180" s="75"/>
      <c r="AA180" s="75"/>
      <c r="AB180" s="75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</row>
    <row r="181">
      <c r="D181" s="120"/>
      <c r="F181" s="121"/>
      <c r="H181" s="122"/>
      <c r="I181" s="17"/>
      <c r="J181" s="9" t="str">
        <f t="array" ref="J181">iferror(index('Kovats n-alkanes'!G$7:G$31,match(H181,'Kovats n-alkanes'!H$7:H$31,1)),"")</f>
        <v/>
      </c>
      <c r="K181" s="9" t="str">
        <f t="shared" si="2"/>
        <v/>
      </c>
      <c r="L181" s="63" t="str">
        <f>iferror(100*(J181+(H181-vlookup(J181,'Kovats n-alkanes'!G$7:H$31,2,TRUE))/(vlookup(K181,'Kovats n-alkanes'!G$7:H$31,2,TRUE)-vlookup(J181,'Kovats n-alkanes'!G$7:H$31,2,TRUE))),H181)</f>
        <v/>
      </c>
      <c r="M181" s="9" t="str">
        <f t="array" ref="M181">iferror(index('Kovats n-alkanes'!B$7:B$31,match(I181,'Kovats n-alkanes'!C$7:C$31,1)),"")</f>
        <v/>
      </c>
      <c r="N181" s="9" t="str">
        <f t="shared" si="7"/>
        <v/>
      </c>
      <c r="O181" s="9" t="str">
        <f>iferror(100*(M181+(I181-vlookup(M181,'Kovats n-alkanes'!B$7:C$31,2,TRUE))/(vlookup(N181,'Kovats n-alkanes'!B$7:C$31,2,TRUE)-vlookup(M181,'Kovats n-alkanes'!B$7:C$31,2,TRUE))),"")</f>
        <v/>
      </c>
      <c r="R181" s="75"/>
      <c r="S181" s="75"/>
      <c r="T181" s="97"/>
      <c r="U181" s="97"/>
      <c r="V181" s="75"/>
      <c r="W181" s="75"/>
      <c r="X181" s="75"/>
      <c r="Y181" s="75"/>
      <c r="Z181" s="75"/>
      <c r="AA181" s="75"/>
      <c r="AB181" s="75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</row>
    <row r="182">
      <c r="D182" s="120"/>
      <c r="F182" s="121"/>
      <c r="H182" s="122"/>
      <c r="I182" s="17"/>
      <c r="J182" s="9" t="str">
        <f t="array" ref="J182">iferror(index('Kovats n-alkanes'!G$7:G$31,match(H182,'Kovats n-alkanes'!H$7:H$31,1)),"")</f>
        <v/>
      </c>
      <c r="K182" s="9" t="str">
        <f t="shared" si="2"/>
        <v/>
      </c>
      <c r="L182" s="63" t="str">
        <f>iferror(100*(J182+(H182-vlookup(J182,'Kovats n-alkanes'!G$7:H$31,2,TRUE))/(vlookup(K182,'Kovats n-alkanes'!G$7:H$31,2,TRUE)-vlookup(J182,'Kovats n-alkanes'!G$7:H$31,2,TRUE))),H182)</f>
        <v/>
      </c>
      <c r="M182" s="9" t="str">
        <f t="array" ref="M182">iferror(index('Kovats n-alkanes'!B$7:B$31,match(I182,'Kovats n-alkanes'!C$7:C$31,1)),"")</f>
        <v/>
      </c>
      <c r="N182" s="9" t="str">
        <f t="shared" si="7"/>
        <v/>
      </c>
      <c r="O182" s="9" t="str">
        <f>iferror(100*(M182+(I182-vlookup(M182,'Kovats n-alkanes'!B$7:C$31,2,TRUE))/(vlookup(N182,'Kovats n-alkanes'!B$7:C$31,2,TRUE)-vlookup(M182,'Kovats n-alkanes'!B$7:C$31,2,TRUE))),"")</f>
        <v/>
      </c>
      <c r="R182" s="75"/>
      <c r="S182" s="75"/>
      <c r="T182" s="97"/>
      <c r="U182" s="97"/>
      <c r="V182" s="75"/>
      <c r="W182" s="75"/>
      <c r="X182" s="75"/>
      <c r="Y182" s="75"/>
      <c r="Z182" s="75"/>
      <c r="AA182" s="75"/>
      <c r="AB182" s="75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</row>
    <row r="183">
      <c r="D183" s="120"/>
      <c r="F183" s="121"/>
      <c r="H183" s="122"/>
      <c r="I183" s="17"/>
      <c r="J183" s="9" t="str">
        <f t="array" ref="J183">iferror(index('Kovats n-alkanes'!G$7:G$31,match(H183,'Kovats n-alkanes'!H$7:H$31,1)),"")</f>
        <v/>
      </c>
      <c r="K183" s="9" t="str">
        <f t="shared" si="2"/>
        <v/>
      </c>
      <c r="L183" s="63" t="str">
        <f>iferror(100*(J183+(H183-vlookup(J183,'Kovats n-alkanes'!G$7:H$31,2,TRUE))/(vlookup(K183,'Kovats n-alkanes'!G$7:H$31,2,TRUE)-vlookup(J183,'Kovats n-alkanes'!G$7:H$31,2,TRUE))),H183)</f>
        <v/>
      </c>
      <c r="M183" s="9" t="str">
        <f t="array" ref="M183">iferror(index('Kovats n-alkanes'!B$7:B$31,match(I183,'Kovats n-alkanes'!C$7:C$31,1)),"")</f>
        <v/>
      </c>
      <c r="N183" s="9" t="str">
        <f t="shared" si="7"/>
        <v/>
      </c>
      <c r="O183" s="9" t="str">
        <f>iferror(100*(M183+(I183-vlookup(M183,'Kovats n-alkanes'!B$7:C$31,2,TRUE))/(vlookup(N183,'Kovats n-alkanes'!B$7:C$31,2,TRUE)-vlookup(M183,'Kovats n-alkanes'!B$7:C$31,2,TRUE))),"")</f>
        <v/>
      </c>
      <c r="R183" s="75"/>
      <c r="S183" s="75"/>
      <c r="T183" s="97"/>
      <c r="U183" s="97"/>
      <c r="V183" s="75"/>
      <c r="W183" s="75"/>
      <c r="X183" s="75"/>
      <c r="Y183" s="75"/>
      <c r="Z183" s="75"/>
      <c r="AA183" s="75"/>
      <c r="AB183" s="75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</row>
    <row r="184">
      <c r="D184" s="120"/>
      <c r="F184" s="121"/>
      <c r="H184" s="122"/>
      <c r="I184" s="17"/>
      <c r="J184" s="9" t="str">
        <f t="array" ref="J184">iferror(index('Kovats n-alkanes'!G$7:G$31,match(H184,'Kovats n-alkanes'!H$7:H$31,1)),"")</f>
        <v/>
      </c>
      <c r="K184" s="9" t="str">
        <f t="shared" si="2"/>
        <v/>
      </c>
      <c r="L184" s="63" t="str">
        <f>iferror(100*(J184+(H184-vlookup(J184,'Kovats n-alkanes'!G$7:H$31,2,TRUE))/(vlookup(K184,'Kovats n-alkanes'!G$7:H$31,2,TRUE)-vlookup(J184,'Kovats n-alkanes'!G$7:H$31,2,TRUE))),H184)</f>
        <v/>
      </c>
      <c r="M184" s="9" t="str">
        <f t="array" ref="M184">iferror(index('Kovats n-alkanes'!B$7:B$31,match(I184,'Kovats n-alkanes'!C$7:C$31,1)),"")</f>
        <v/>
      </c>
      <c r="N184" s="9" t="str">
        <f t="shared" si="7"/>
        <v/>
      </c>
      <c r="O184" s="9" t="str">
        <f>iferror(100*(M184+(I184-vlookup(M184,'Kovats n-alkanes'!B$7:C$31,2,TRUE))/(vlookup(N184,'Kovats n-alkanes'!B$7:C$31,2,TRUE)-vlookup(M184,'Kovats n-alkanes'!B$7:C$31,2,TRUE))),"")</f>
        <v/>
      </c>
      <c r="R184" s="75"/>
      <c r="S184" s="75"/>
      <c r="T184" s="97"/>
      <c r="U184" s="97"/>
      <c r="V184" s="75"/>
      <c r="W184" s="75"/>
      <c r="X184" s="75"/>
      <c r="Y184" s="75"/>
      <c r="Z184" s="75"/>
      <c r="AA184" s="75"/>
      <c r="AB184" s="75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</row>
    <row r="185">
      <c r="D185" s="120"/>
      <c r="F185" s="121"/>
      <c r="H185" s="122"/>
      <c r="I185" s="17"/>
      <c r="J185" s="9" t="str">
        <f t="array" ref="J185">iferror(index('Kovats n-alkanes'!G$7:G$31,match(H185,'Kovats n-alkanes'!H$7:H$31,1)),"")</f>
        <v/>
      </c>
      <c r="K185" s="9" t="str">
        <f t="shared" si="2"/>
        <v/>
      </c>
      <c r="L185" s="63" t="str">
        <f>iferror(100*(J185+(H185-vlookup(J185,'Kovats n-alkanes'!G$7:H$31,2,TRUE))/(vlookup(K185,'Kovats n-alkanes'!G$7:H$31,2,TRUE)-vlookup(J185,'Kovats n-alkanes'!G$7:H$31,2,TRUE))),H185)</f>
        <v/>
      </c>
      <c r="M185" s="9" t="str">
        <f t="array" ref="M185">iferror(index('Kovats n-alkanes'!B$7:B$31,match(I185,'Kovats n-alkanes'!C$7:C$31,1)),"")</f>
        <v/>
      </c>
      <c r="N185" s="9" t="str">
        <f t="shared" si="7"/>
        <v/>
      </c>
      <c r="O185" s="9" t="str">
        <f>iferror(100*(M185+(I185-vlookup(M185,'Kovats n-alkanes'!B$7:C$31,2,TRUE))/(vlookup(N185,'Kovats n-alkanes'!B$7:C$31,2,TRUE)-vlookup(M185,'Kovats n-alkanes'!B$7:C$31,2,TRUE))),"")</f>
        <v/>
      </c>
      <c r="R185" s="75"/>
      <c r="S185" s="75"/>
      <c r="T185" s="97"/>
      <c r="U185" s="97"/>
      <c r="V185" s="75"/>
      <c r="W185" s="75"/>
      <c r="X185" s="75"/>
      <c r="Y185" s="75"/>
      <c r="Z185" s="75"/>
      <c r="AA185" s="75"/>
      <c r="AB185" s="75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</row>
    <row r="186">
      <c r="D186" s="120"/>
      <c r="F186" s="121"/>
      <c r="H186" s="122"/>
      <c r="I186" s="17"/>
      <c r="J186" s="9" t="str">
        <f t="array" ref="J186">iferror(index('Kovats n-alkanes'!G$7:G$31,match(H186,'Kovats n-alkanes'!H$7:H$31,1)),"")</f>
        <v/>
      </c>
      <c r="K186" s="9" t="str">
        <f t="shared" si="2"/>
        <v/>
      </c>
      <c r="L186" s="63" t="str">
        <f>iferror(100*(J186+(H186-vlookup(J186,'Kovats n-alkanes'!G$7:H$31,2,TRUE))/(vlookup(K186,'Kovats n-alkanes'!G$7:H$31,2,TRUE)-vlookup(J186,'Kovats n-alkanes'!G$7:H$31,2,TRUE))),H186)</f>
        <v/>
      </c>
      <c r="M186" s="9" t="str">
        <f t="array" ref="M186">iferror(index('Kovats n-alkanes'!B$7:B$31,match(I186,'Kovats n-alkanes'!C$7:C$31,1)),"")</f>
        <v/>
      </c>
      <c r="N186" s="9" t="str">
        <f t="shared" si="7"/>
        <v/>
      </c>
      <c r="O186" s="9" t="str">
        <f>iferror(100*(M186+(I186-vlookup(M186,'Kovats n-alkanes'!B$7:C$31,2,TRUE))/(vlookup(N186,'Kovats n-alkanes'!B$7:C$31,2,TRUE)-vlookup(M186,'Kovats n-alkanes'!B$7:C$31,2,TRUE))),"")</f>
        <v/>
      </c>
      <c r="R186" s="75"/>
      <c r="S186" s="75"/>
      <c r="T186" s="97"/>
      <c r="U186" s="97"/>
      <c r="V186" s="75"/>
      <c r="W186" s="75"/>
      <c r="X186" s="75"/>
      <c r="Y186" s="75"/>
      <c r="Z186" s="75"/>
      <c r="AA186" s="75"/>
      <c r="AB186" s="75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</row>
    <row r="187">
      <c r="D187" s="120"/>
      <c r="F187" s="121"/>
      <c r="H187" s="122"/>
      <c r="I187" s="17"/>
      <c r="J187" s="9" t="str">
        <f t="array" ref="J187">iferror(index('Kovats n-alkanes'!G$7:G$31,match(H187,'Kovats n-alkanes'!H$7:H$31,1)),"")</f>
        <v/>
      </c>
      <c r="K187" s="9" t="str">
        <f t="shared" si="2"/>
        <v/>
      </c>
      <c r="L187" s="63" t="str">
        <f>iferror(100*(J187+(H187-vlookup(J187,'Kovats n-alkanes'!G$7:H$31,2,TRUE))/(vlookup(K187,'Kovats n-alkanes'!G$7:H$31,2,TRUE)-vlookup(J187,'Kovats n-alkanes'!G$7:H$31,2,TRUE))),H187)</f>
        <v/>
      </c>
      <c r="M187" s="9" t="str">
        <f t="array" ref="M187">iferror(index('Kovats n-alkanes'!B$7:B$31,match(I187,'Kovats n-alkanes'!C$7:C$31,1)),"")</f>
        <v/>
      </c>
      <c r="N187" s="9" t="str">
        <f t="shared" si="7"/>
        <v/>
      </c>
      <c r="O187" s="9" t="str">
        <f>iferror(100*(M187+(I187-vlookup(M187,'Kovats n-alkanes'!B$7:C$31,2,TRUE))/(vlookup(N187,'Kovats n-alkanes'!B$7:C$31,2,TRUE)-vlookup(M187,'Kovats n-alkanes'!B$7:C$31,2,TRUE))),"")</f>
        <v/>
      </c>
      <c r="R187" s="75"/>
      <c r="S187" s="75"/>
      <c r="T187" s="97"/>
      <c r="U187" s="97"/>
      <c r="V187" s="75"/>
      <c r="W187" s="75"/>
      <c r="X187" s="75"/>
      <c r="Y187" s="75"/>
      <c r="Z187" s="75"/>
      <c r="AA187" s="75"/>
      <c r="AB187" s="75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</row>
    <row r="188">
      <c r="D188" s="120"/>
      <c r="F188" s="121"/>
      <c r="H188" s="122"/>
      <c r="I188" s="17"/>
      <c r="J188" s="9" t="str">
        <f t="array" ref="J188">iferror(index('Kovats n-alkanes'!G$7:G$31,match(H188,'Kovats n-alkanes'!H$7:H$31,1)),"")</f>
        <v/>
      </c>
      <c r="K188" s="9" t="str">
        <f t="shared" si="2"/>
        <v/>
      </c>
      <c r="L188" s="63" t="str">
        <f>iferror(100*(J188+(H188-vlookup(J188,'Kovats n-alkanes'!G$7:H$31,2,TRUE))/(vlookup(K188,'Kovats n-alkanes'!G$7:H$31,2,TRUE)-vlookup(J188,'Kovats n-alkanes'!G$7:H$31,2,TRUE))),H188)</f>
        <v/>
      </c>
      <c r="M188" s="9" t="str">
        <f t="array" ref="M188">iferror(index('Kovats n-alkanes'!B$7:B$31,match(I188,'Kovats n-alkanes'!C$7:C$31,1)),"")</f>
        <v/>
      </c>
      <c r="N188" s="9" t="str">
        <f t="shared" si="7"/>
        <v/>
      </c>
      <c r="O188" s="9" t="str">
        <f>iferror(100*(M188+(I188-vlookup(M188,'Kovats n-alkanes'!B$7:C$31,2,TRUE))/(vlookup(N188,'Kovats n-alkanes'!B$7:C$31,2,TRUE)-vlookup(M188,'Kovats n-alkanes'!B$7:C$31,2,TRUE))),"")</f>
        <v/>
      </c>
      <c r="R188" s="75"/>
      <c r="S188" s="75"/>
      <c r="T188" s="97"/>
      <c r="U188" s="97"/>
      <c r="V188" s="75"/>
      <c r="W188" s="75"/>
      <c r="X188" s="75"/>
      <c r="Y188" s="75"/>
      <c r="Z188" s="75"/>
      <c r="AA188" s="75"/>
      <c r="AB188" s="75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</row>
    <row r="189">
      <c r="D189" s="120"/>
      <c r="F189" s="121"/>
      <c r="H189" s="122"/>
      <c r="I189" s="17"/>
      <c r="J189" s="9" t="str">
        <f t="array" ref="J189">iferror(index('Kovats n-alkanes'!G$7:G$31,match(H189,'Kovats n-alkanes'!H$7:H$31,1)),"")</f>
        <v/>
      </c>
      <c r="K189" s="9" t="str">
        <f t="shared" si="2"/>
        <v/>
      </c>
      <c r="L189" s="63" t="str">
        <f>iferror(100*(J189+(H189-vlookup(J189,'Kovats n-alkanes'!G$7:H$31,2,TRUE))/(vlookup(K189,'Kovats n-alkanes'!G$7:H$31,2,TRUE)-vlookup(J189,'Kovats n-alkanes'!G$7:H$31,2,TRUE))),H189)</f>
        <v/>
      </c>
      <c r="M189" s="9" t="str">
        <f t="array" ref="M189">iferror(index('Kovats n-alkanes'!B$7:B$31,match(I189,'Kovats n-alkanes'!C$7:C$31,1)),"")</f>
        <v/>
      </c>
      <c r="N189" s="9" t="str">
        <f t="shared" si="7"/>
        <v/>
      </c>
      <c r="O189" s="9" t="str">
        <f>iferror(100*(M189+(I189-vlookup(M189,'Kovats n-alkanes'!B$7:C$31,2,TRUE))/(vlookup(N189,'Kovats n-alkanes'!B$7:C$31,2,TRUE)-vlookup(M189,'Kovats n-alkanes'!B$7:C$31,2,TRUE))),"")</f>
        <v/>
      </c>
      <c r="R189" s="75"/>
      <c r="S189" s="75"/>
      <c r="T189" s="97"/>
      <c r="U189" s="97"/>
      <c r="V189" s="75"/>
      <c r="W189" s="75"/>
      <c r="X189" s="75"/>
      <c r="Y189" s="75"/>
      <c r="Z189" s="75"/>
      <c r="AA189" s="75"/>
      <c r="AB189" s="75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</row>
    <row r="190">
      <c r="D190" s="120"/>
      <c r="F190" s="121"/>
      <c r="H190" s="122"/>
      <c r="I190" s="17"/>
      <c r="J190" s="9" t="str">
        <f t="array" ref="J190">iferror(index('Kovats n-alkanes'!G$7:G$31,match(H190,'Kovats n-alkanes'!H$7:H$31,1)),"")</f>
        <v/>
      </c>
      <c r="K190" s="9" t="str">
        <f t="shared" si="2"/>
        <v/>
      </c>
      <c r="L190" s="63" t="str">
        <f>iferror(100*(J190+(H190-vlookup(J190,'Kovats n-alkanes'!G$7:H$31,2,TRUE))/(vlookup(K190,'Kovats n-alkanes'!G$7:H$31,2,TRUE)-vlookup(J190,'Kovats n-alkanes'!G$7:H$31,2,TRUE))),H190)</f>
        <v/>
      </c>
      <c r="M190" s="9" t="str">
        <f t="array" ref="M190">iferror(index('Kovats n-alkanes'!B$7:B$31,match(I190,'Kovats n-alkanes'!C$7:C$31,1)),"")</f>
        <v/>
      </c>
      <c r="N190" s="9" t="str">
        <f t="shared" si="7"/>
        <v/>
      </c>
      <c r="O190" s="9" t="str">
        <f>iferror(100*(M190+(I190-vlookup(M190,'Kovats n-alkanes'!B$7:C$31,2,TRUE))/(vlookup(N190,'Kovats n-alkanes'!B$7:C$31,2,TRUE)-vlookup(M190,'Kovats n-alkanes'!B$7:C$31,2,TRUE))),"")</f>
        <v/>
      </c>
      <c r="R190" s="75"/>
      <c r="S190" s="75"/>
      <c r="T190" s="97"/>
      <c r="U190" s="97"/>
      <c r="V190" s="75"/>
      <c r="W190" s="75"/>
      <c r="X190" s="75"/>
      <c r="Y190" s="75"/>
      <c r="Z190" s="75"/>
      <c r="AA190" s="75"/>
      <c r="AB190" s="75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</row>
    <row r="191">
      <c r="D191" s="120"/>
      <c r="F191" s="121"/>
      <c r="H191" s="122"/>
      <c r="I191" s="17"/>
      <c r="J191" s="9" t="str">
        <f t="array" ref="J191">iferror(index('Kovats n-alkanes'!G$7:G$31,match(H191,'Kovats n-alkanes'!H$7:H$31,1)),"")</f>
        <v/>
      </c>
      <c r="K191" s="9" t="str">
        <f t="shared" si="2"/>
        <v/>
      </c>
      <c r="L191" s="63" t="str">
        <f>iferror(100*(J191+(H191-vlookup(J191,'Kovats n-alkanes'!G$7:H$31,2,TRUE))/(vlookup(K191,'Kovats n-alkanes'!G$7:H$31,2,TRUE)-vlookup(J191,'Kovats n-alkanes'!G$7:H$31,2,TRUE))),H191)</f>
        <v/>
      </c>
      <c r="M191" s="9" t="str">
        <f t="array" ref="M191">iferror(index('Kovats n-alkanes'!B$7:B$31,match(I191,'Kovats n-alkanes'!C$7:C$31,1)),"")</f>
        <v/>
      </c>
      <c r="N191" s="9" t="str">
        <f t="shared" si="7"/>
        <v/>
      </c>
      <c r="O191" s="9" t="str">
        <f>iferror(100*(M191+(I191-vlookup(M191,'Kovats n-alkanes'!B$7:C$31,2,TRUE))/(vlookup(N191,'Kovats n-alkanes'!B$7:C$31,2,TRUE)-vlookup(M191,'Kovats n-alkanes'!B$7:C$31,2,TRUE))),"")</f>
        <v/>
      </c>
      <c r="R191" s="75"/>
      <c r="S191" s="75"/>
      <c r="T191" s="97"/>
      <c r="U191" s="97"/>
      <c r="V191" s="75"/>
      <c r="W191" s="75"/>
      <c r="X191" s="75"/>
      <c r="Y191" s="75"/>
      <c r="Z191" s="75"/>
      <c r="AA191" s="75"/>
      <c r="AB191" s="75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</row>
    <row r="192">
      <c r="D192" s="120"/>
      <c r="F192" s="121"/>
      <c r="H192" s="122"/>
      <c r="I192" s="17"/>
      <c r="J192" s="9" t="str">
        <f t="array" ref="J192">iferror(index('Kovats n-alkanes'!G$7:G$31,match(H192,'Kovats n-alkanes'!H$7:H$31,1)),"")</f>
        <v/>
      </c>
      <c r="K192" s="9" t="str">
        <f t="shared" si="2"/>
        <v/>
      </c>
      <c r="L192" s="63" t="str">
        <f>iferror(100*(J192+(H192-vlookup(J192,'Kovats n-alkanes'!G$7:H$31,2,TRUE))/(vlookup(K192,'Kovats n-alkanes'!G$7:H$31,2,TRUE)-vlookup(J192,'Kovats n-alkanes'!G$7:H$31,2,TRUE))),H192)</f>
        <v/>
      </c>
      <c r="M192" s="9" t="str">
        <f t="array" ref="M192">iferror(index('Kovats n-alkanes'!B$7:B$31,match(I192,'Kovats n-alkanes'!C$7:C$31,1)),"")</f>
        <v/>
      </c>
      <c r="N192" s="9" t="str">
        <f t="shared" si="7"/>
        <v/>
      </c>
      <c r="O192" s="9" t="str">
        <f>iferror(100*(M192+(I192-vlookup(M192,'Kovats n-alkanes'!B$7:C$31,2,TRUE))/(vlookup(N192,'Kovats n-alkanes'!B$7:C$31,2,TRUE)-vlookup(M192,'Kovats n-alkanes'!B$7:C$31,2,TRUE))),"")</f>
        <v/>
      </c>
      <c r="R192" s="75"/>
      <c r="S192" s="75"/>
      <c r="T192" s="97"/>
      <c r="U192" s="97"/>
      <c r="V192" s="75"/>
      <c r="W192" s="75"/>
      <c r="X192" s="75"/>
      <c r="Y192" s="75"/>
      <c r="Z192" s="75"/>
      <c r="AA192" s="75"/>
      <c r="AB192" s="75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</row>
    <row r="193">
      <c r="D193" s="120"/>
      <c r="F193" s="121"/>
      <c r="H193" s="122"/>
      <c r="I193" s="17"/>
      <c r="J193" s="9" t="str">
        <f t="array" ref="J193">iferror(index('Kovats n-alkanes'!G$7:G$31,match(H193,'Kovats n-alkanes'!H$7:H$31,1)),"")</f>
        <v/>
      </c>
      <c r="K193" s="9" t="str">
        <f t="shared" si="2"/>
        <v/>
      </c>
      <c r="L193" s="63" t="str">
        <f>iferror(100*(J193+(H193-vlookup(J193,'Kovats n-alkanes'!G$7:H$31,2,TRUE))/(vlookup(K193,'Kovats n-alkanes'!G$7:H$31,2,TRUE)-vlookup(J193,'Kovats n-alkanes'!G$7:H$31,2,TRUE))),H193)</f>
        <v/>
      </c>
      <c r="M193" s="9" t="str">
        <f t="array" ref="M193">iferror(index('Kovats n-alkanes'!B$7:B$31,match(I193,'Kovats n-alkanes'!C$7:C$31,1)),"")</f>
        <v/>
      </c>
      <c r="N193" s="9" t="str">
        <f t="shared" si="7"/>
        <v/>
      </c>
      <c r="O193" s="9" t="str">
        <f>iferror(100*(M193+(I193-vlookup(M193,'Kovats n-alkanes'!B$7:C$31,2,TRUE))/(vlookup(N193,'Kovats n-alkanes'!B$7:C$31,2,TRUE)-vlookup(M193,'Kovats n-alkanes'!B$7:C$31,2,TRUE))),"")</f>
        <v/>
      </c>
      <c r="R193" s="75"/>
      <c r="S193" s="75"/>
      <c r="T193" s="97"/>
      <c r="U193" s="97"/>
      <c r="V193" s="75"/>
      <c r="W193" s="75"/>
      <c r="X193" s="75"/>
      <c r="Y193" s="75"/>
      <c r="Z193" s="75"/>
      <c r="AA193" s="75"/>
      <c r="AB193" s="75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</row>
    <row r="194">
      <c r="D194" s="120"/>
      <c r="F194" s="121"/>
      <c r="H194" s="122"/>
      <c r="I194" s="17"/>
      <c r="J194" s="9" t="str">
        <f t="array" ref="J194">iferror(index('Kovats n-alkanes'!G$7:G$31,match(H194,'Kovats n-alkanes'!H$7:H$31,1)),"")</f>
        <v/>
      </c>
      <c r="K194" s="9" t="str">
        <f t="shared" si="2"/>
        <v/>
      </c>
      <c r="L194" s="63" t="str">
        <f>iferror(100*(J194+(H194-vlookup(J194,'Kovats n-alkanes'!G$7:H$31,2,TRUE))/(vlookup(K194,'Kovats n-alkanes'!G$7:H$31,2,TRUE)-vlookup(J194,'Kovats n-alkanes'!G$7:H$31,2,TRUE))),H194)</f>
        <v/>
      </c>
      <c r="M194" s="9" t="str">
        <f t="array" ref="M194">iferror(index('Kovats n-alkanes'!B$7:B$31,match(I194,'Kovats n-alkanes'!C$7:C$31,1)),"")</f>
        <v/>
      </c>
      <c r="N194" s="9" t="str">
        <f t="shared" si="7"/>
        <v/>
      </c>
      <c r="O194" s="9" t="str">
        <f>iferror(100*(M194+(I194-vlookup(M194,'Kovats n-alkanes'!B$7:C$31,2,TRUE))/(vlookup(N194,'Kovats n-alkanes'!B$7:C$31,2,TRUE)-vlookup(M194,'Kovats n-alkanes'!B$7:C$31,2,TRUE))),"")</f>
        <v/>
      </c>
      <c r="R194" s="75"/>
      <c r="S194" s="75"/>
      <c r="T194" s="97"/>
      <c r="U194" s="97"/>
      <c r="V194" s="75"/>
      <c r="W194" s="75"/>
      <c r="X194" s="75"/>
      <c r="Y194" s="75"/>
      <c r="Z194" s="75"/>
      <c r="AA194" s="75"/>
      <c r="AB194" s="75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</row>
    <row r="195">
      <c r="D195" s="120"/>
      <c r="F195" s="121"/>
      <c r="H195" s="122"/>
      <c r="I195" s="17"/>
      <c r="J195" s="9" t="str">
        <f t="array" ref="J195">iferror(index('Kovats n-alkanes'!G$7:G$31,match(H195,'Kovats n-alkanes'!H$7:H$31,1)),"")</f>
        <v/>
      </c>
      <c r="K195" s="9" t="str">
        <f t="shared" si="2"/>
        <v/>
      </c>
      <c r="L195" s="63" t="str">
        <f>iferror(100*(J195+(H195-vlookup(J195,'Kovats n-alkanes'!G$7:H$31,2,TRUE))/(vlookup(K195,'Kovats n-alkanes'!G$7:H$31,2,TRUE)-vlookup(J195,'Kovats n-alkanes'!G$7:H$31,2,TRUE))),H195)</f>
        <v/>
      </c>
      <c r="M195" s="9" t="str">
        <f t="array" ref="M195">iferror(index('Kovats n-alkanes'!B$7:B$31,match(I195,'Kovats n-alkanes'!C$7:C$31,1)),"")</f>
        <v/>
      </c>
      <c r="N195" s="9" t="str">
        <f t="shared" si="7"/>
        <v/>
      </c>
      <c r="O195" s="9" t="str">
        <f>iferror(100*(M195+(I195-vlookup(M195,'Kovats n-alkanes'!B$7:C$31,2,TRUE))/(vlookup(N195,'Kovats n-alkanes'!B$7:C$31,2,TRUE)-vlookup(M195,'Kovats n-alkanes'!B$7:C$31,2,TRUE))),"")</f>
        <v/>
      </c>
      <c r="R195" s="75"/>
      <c r="S195" s="75"/>
      <c r="T195" s="97"/>
      <c r="U195" s="97"/>
      <c r="V195" s="75"/>
      <c r="W195" s="75"/>
      <c r="X195" s="75"/>
      <c r="Y195" s="75"/>
      <c r="Z195" s="75"/>
      <c r="AA195" s="75"/>
      <c r="AB195" s="75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</row>
    <row r="196">
      <c r="D196" s="120"/>
      <c r="F196" s="121"/>
      <c r="H196" s="122"/>
      <c r="I196" s="17"/>
      <c r="J196" s="9" t="str">
        <f t="array" ref="J196">iferror(index('Kovats n-alkanes'!G$7:G$31,match(H196,'Kovats n-alkanes'!H$7:H$31,1)),"")</f>
        <v/>
      </c>
      <c r="K196" s="9" t="str">
        <f t="shared" si="2"/>
        <v/>
      </c>
      <c r="L196" s="63" t="str">
        <f>iferror(100*(J196+(H196-vlookup(J196,'Kovats n-alkanes'!G$7:H$31,2,TRUE))/(vlookup(K196,'Kovats n-alkanes'!G$7:H$31,2,TRUE)-vlookup(J196,'Kovats n-alkanes'!G$7:H$31,2,TRUE))),H196)</f>
        <v/>
      </c>
      <c r="M196" s="9" t="str">
        <f t="array" ref="M196">iferror(index('Kovats n-alkanes'!B$7:B$31,match(I196,'Kovats n-alkanes'!C$7:C$31,1)),"")</f>
        <v/>
      </c>
      <c r="N196" s="9" t="str">
        <f t="shared" si="7"/>
        <v/>
      </c>
      <c r="O196" s="9" t="str">
        <f>iferror(100*(M196+(I196-vlookup(M196,'Kovats n-alkanes'!B$7:C$31,2,TRUE))/(vlookup(N196,'Kovats n-alkanes'!B$7:C$31,2,TRUE)-vlookup(M196,'Kovats n-alkanes'!B$7:C$31,2,TRUE))),"")</f>
        <v/>
      </c>
      <c r="R196" s="75"/>
      <c r="S196" s="75"/>
      <c r="T196" s="97"/>
      <c r="U196" s="97"/>
      <c r="V196" s="75"/>
      <c r="W196" s="75"/>
      <c r="X196" s="75"/>
      <c r="Y196" s="75"/>
      <c r="Z196" s="75"/>
      <c r="AA196" s="75"/>
      <c r="AB196" s="75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</row>
    <row r="197">
      <c r="D197" s="120"/>
      <c r="F197" s="121"/>
      <c r="H197" s="122"/>
      <c r="I197" s="17"/>
      <c r="J197" s="9" t="str">
        <f t="array" ref="J197">iferror(index('Kovats n-alkanes'!G$7:G$31,match(H197,'Kovats n-alkanes'!H$7:H$31,1)),"")</f>
        <v/>
      </c>
      <c r="K197" s="9" t="str">
        <f t="shared" si="2"/>
        <v/>
      </c>
      <c r="L197" s="63" t="str">
        <f>iferror(100*(J197+(H197-vlookup(J197,'Kovats n-alkanes'!G$7:H$31,2,TRUE))/(vlookup(K197,'Kovats n-alkanes'!G$7:H$31,2,TRUE)-vlookup(J197,'Kovats n-alkanes'!G$7:H$31,2,TRUE))),H197)</f>
        <v/>
      </c>
      <c r="M197" s="9" t="str">
        <f t="array" ref="M197">iferror(index('Kovats n-alkanes'!B$7:B$31,match(I197,'Kovats n-alkanes'!C$7:C$31,1)),"")</f>
        <v/>
      </c>
      <c r="N197" s="9" t="str">
        <f t="shared" si="7"/>
        <v/>
      </c>
      <c r="O197" s="9" t="str">
        <f>iferror(100*(M197+(I197-vlookup(M197,'Kovats n-alkanes'!B$7:C$31,2,TRUE))/(vlookup(N197,'Kovats n-alkanes'!B$7:C$31,2,TRUE)-vlookup(M197,'Kovats n-alkanes'!B$7:C$31,2,TRUE))),"")</f>
        <v/>
      </c>
      <c r="R197" s="75"/>
      <c r="S197" s="75"/>
      <c r="T197" s="97"/>
      <c r="U197" s="97"/>
      <c r="V197" s="75"/>
      <c r="W197" s="75"/>
      <c r="X197" s="75"/>
      <c r="Y197" s="75"/>
      <c r="Z197" s="75"/>
      <c r="AA197" s="75"/>
      <c r="AB197" s="75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</row>
    <row r="198">
      <c r="D198" s="120"/>
      <c r="F198" s="121"/>
      <c r="H198" s="122"/>
      <c r="I198" s="17"/>
      <c r="J198" s="9" t="str">
        <f t="array" ref="J198">iferror(index('Kovats n-alkanes'!G$7:G$31,match(H198,'Kovats n-alkanes'!H$7:H$31,1)),"")</f>
        <v/>
      </c>
      <c r="K198" s="9" t="str">
        <f t="shared" si="2"/>
        <v/>
      </c>
      <c r="L198" s="63" t="str">
        <f>iferror(100*(J198+(H198-vlookup(J198,'Kovats n-alkanes'!G$7:H$31,2,TRUE))/(vlookup(K198,'Kovats n-alkanes'!G$7:H$31,2,TRUE)-vlookup(J198,'Kovats n-alkanes'!G$7:H$31,2,TRUE))),H198)</f>
        <v/>
      </c>
      <c r="M198" s="9" t="str">
        <f t="array" ref="M198">iferror(index('Kovats n-alkanes'!B$7:B$31,match(I198,'Kovats n-alkanes'!C$7:C$31,1)),"")</f>
        <v/>
      </c>
      <c r="N198" s="9" t="str">
        <f t="shared" si="7"/>
        <v/>
      </c>
      <c r="O198" s="9" t="str">
        <f>iferror(100*(M198+(I198-vlookup(M198,'Kovats n-alkanes'!B$7:C$31,2,TRUE))/(vlookup(N198,'Kovats n-alkanes'!B$7:C$31,2,TRUE)-vlookup(M198,'Kovats n-alkanes'!B$7:C$31,2,TRUE))),"")</f>
        <v/>
      </c>
      <c r="R198" s="75"/>
      <c r="S198" s="75"/>
      <c r="T198" s="97"/>
      <c r="U198" s="97"/>
      <c r="V198" s="75"/>
      <c r="W198" s="75"/>
      <c r="X198" s="75"/>
      <c r="Y198" s="75"/>
      <c r="Z198" s="75"/>
      <c r="AA198" s="75"/>
      <c r="AB198" s="75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</row>
    <row r="199">
      <c r="D199" s="120"/>
      <c r="F199" s="121"/>
      <c r="H199" s="122"/>
      <c r="I199" s="17"/>
      <c r="J199" s="9" t="str">
        <f t="array" ref="J199">iferror(index('Kovats n-alkanes'!G$7:G$31,match(H199,'Kovats n-alkanes'!H$7:H$31,1)),"")</f>
        <v/>
      </c>
      <c r="K199" s="9" t="str">
        <f t="shared" si="2"/>
        <v/>
      </c>
      <c r="L199" s="63" t="str">
        <f>iferror(100*(J199+(H199-vlookup(J199,'Kovats n-alkanes'!G$7:H$31,2,TRUE))/(vlookup(K199,'Kovats n-alkanes'!G$7:H$31,2,TRUE)-vlookup(J199,'Kovats n-alkanes'!G$7:H$31,2,TRUE))),H199)</f>
        <v/>
      </c>
      <c r="M199" s="9" t="str">
        <f t="array" ref="M199">iferror(index('Kovats n-alkanes'!B$7:B$31,match(I199,'Kovats n-alkanes'!C$7:C$31,1)),"")</f>
        <v/>
      </c>
      <c r="N199" s="9" t="str">
        <f t="shared" si="7"/>
        <v/>
      </c>
      <c r="O199" s="9" t="str">
        <f>iferror(100*(M199+(I199-vlookup(M199,'Kovats n-alkanes'!B$7:C$31,2,TRUE))/(vlookup(N199,'Kovats n-alkanes'!B$7:C$31,2,TRUE)-vlookup(M199,'Kovats n-alkanes'!B$7:C$31,2,TRUE))),"")</f>
        <v/>
      </c>
      <c r="R199" s="75"/>
      <c r="S199" s="75"/>
      <c r="T199" s="97"/>
      <c r="U199" s="97"/>
      <c r="V199" s="75"/>
      <c r="W199" s="75"/>
      <c r="X199" s="75"/>
      <c r="Y199" s="75"/>
      <c r="Z199" s="75"/>
      <c r="AA199" s="75"/>
      <c r="AB199" s="75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</row>
    <row r="200">
      <c r="D200" s="120"/>
      <c r="F200" s="121"/>
      <c r="H200" s="122"/>
      <c r="I200" s="17"/>
      <c r="J200" s="9" t="str">
        <f t="array" ref="J200">iferror(index('Kovats n-alkanes'!G$7:G$31,match(H200,'Kovats n-alkanes'!H$7:H$31,1)),"")</f>
        <v/>
      </c>
      <c r="K200" s="9" t="str">
        <f t="shared" si="2"/>
        <v/>
      </c>
      <c r="L200" s="63" t="str">
        <f>iferror(100*(J200+(H200-vlookup(J200,'Kovats n-alkanes'!G$7:H$31,2,TRUE))/(vlookup(K200,'Kovats n-alkanes'!G$7:H$31,2,TRUE)-vlookup(J200,'Kovats n-alkanes'!G$7:H$31,2,TRUE))),H200)</f>
        <v/>
      </c>
      <c r="M200" s="9" t="str">
        <f t="array" ref="M200">iferror(index('Kovats n-alkanes'!B$7:B$31,match(I200,'Kovats n-alkanes'!C$7:C$31,1)),"")</f>
        <v/>
      </c>
      <c r="N200" s="9" t="str">
        <f t="shared" si="7"/>
        <v/>
      </c>
      <c r="O200" s="9" t="str">
        <f>iferror(100*(M200+(I200-vlookup(M200,'Kovats n-alkanes'!B$7:C$31,2,TRUE))/(vlookup(N200,'Kovats n-alkanes'!B$7:C$31,2,TRUE)-vlookup(M200,'Kovats n-alkanes'!B$7:C$31,2,TRUE))),"")</f>
        <v/>
      </c>
      <c r="R200" s="75"/>
      <c r="S200" s="75"/>
      <c r="T200" s="97"/>
      <c r="U200" s="97"/>
      <c r="V200" s="75"/>
      <c r="W200" s="75"/>
      <c r="X200" s="75"/>
      <c r="Y200" s="75"/>
      <c r="Z200" s="75"/>
      <c r="AA200" s="75"/>
      <c r="AB200" s="75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</row>
    <row r="201">
      <c r="D201" s="120"/>
      <c r="F201" s="121"/>
      <c r="H201" s="122"/>
      <c r="I201" s="17"/>
      <c r="J201" s="9" t="str">
        <f t="array" ref="J201">iferror(index('Kovats n-alkanes'!G$7:G$31,match(H201,'Kovats n-alkanes'!H$7:H$31,1)),"")</f>
        <v/>
      </c>
      <c r="K201" s="9" t="str">
        <f t="shared" si="2"/>
        <v/>
      </c>
      <c r="L201" s="63" t="str">
        <f>iferror(100*(J201+(H201-vlookup(J201,'Kovats n-alkanes'!G$7:H$31,2,TRUE))/(vlookup(K201,'Kovats n-alkanes'!G$7:H$31,2,TRUE)-vlookup(J201,'Kovats n-alkanes'!G$7:H$31,2,TRUE))),H201)</f>
        <v/>
      </c>
      <c r="M201" s="9" t="str">
        <f t="array" ref="M201">iferror(index('Kovats n-alkanes'!B$7:B$31,match(I201,'Kovats n-alkanes'!C$7:C$31,1)),"")</f>
        <v/>
      </c>
      <c r="N201" s="9" t="str">
        <f t="shared" si="7"/>
        <v/>
      </c>
      <c r="O201" s="9" t="str">
        <f>iferror(100*(M201+(I201-vlookup(M201,'Kovats n-alkanes'!B$7:C$31,2,TRUE))/(vlookup(N201,'Kovats n-alkanes'!B$7:C$31,2,TRUE)-vlookup(M201,'Kovats n-alkanes'!B$7:C$31,2,TRUE))),"")</f>
        <v/>
      </c>
      <c r="R201" s="75"/>
      <c r="S201" s="75"/>
      <c r="T201" s="97"/>
      <c r="U201" s="97"/>
      <c r="V201" s="75"/>
      <c r="W201" s="75"/>
      <c r="X201" s="75"/>
      <c r="Y201" s="75"/>
      <c r="Z201" s="75"/>
      <c r="AA201" s="75"/>
      <c r="AB201" s="75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</row>
    <row r="202">
      <c r="D202" s="120"/>
      <c r="F202" s="121"/>
      <c r="H202" s="122"/>
      <c r="I202" s="17"/>
      <c r="J202" s="9" t="str">
        <f t="array" ref="J202">iferror(index('Kovats n-alkanes'!G$7:G$31,match(H202,'Kovats n-alkanes'!H$7:H$31,1)),"")</f>
        <v/>
      </c>
      <c r="K202" s="9" t="str">
        <f t="shared" si="2"/>
        <v/>
      </c>
      <c r="L202" s="63" t="str">
        <f>iferror(100*(J202+(H202-vlookup(J202,'Kovats n-alkanes'!G$7:H$31,2,TRUE))/(vlookup(K202,'Kovats n-alkanes'!G$7:H$31,2,TRUE)-vlookup(J202,'Kovats n-alkanes'!G$7:H$31,2,TRUE))),H202)</f>
        <v/>
      </c>
      <c r="M202" s="9" t="str">
        <f t="array" ref="M202">iferror(index('Kovats n-alkanes'!B$7:B$31,match(I202,'Kovats n-alkanes'!C$7:C$31,1)),"")</f>
        <v/>
      </c>
      <c r="N202" s="9" t="str">
        <f t="shared" si="7"/>
        <v/>
      </c>
      <c r="O202" s="9" t="str">
        <f>iferror(100*(M202+(I202-vlookup(M202,'Kovats n-alkanes'!B$7:C$31,2,TRUE))/(vlookup(N202,'Kovats n-alkanes'!B$7:C$31,2,TRUE)-vlookup(M202,'Kovats n-alkanes'!B$7:C$31,2,TRUE))),"")</f>
        <v/>
      </c>
      <c r="R202" s="75"/>
      <c r="S202" s="75"/>
      <c r="T202" s="97"/>
      <c r="U202" s="97"/>
      <c r="V202" s="75"/>
      <c r="W202" s="75"/>
      <c r="X202" s="75"/>
      <c r="Y202" s="75"/>
      <c r="Z202" s="75"/>
      <c r="AA202" s="75"/>
      <c r="AB202" s="75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</row>
    <row r="203">
      <c r="D203" s="120"/>
      <c r="F203" s="121"/>
      <c r="H203" s="122"/>
      <c r="I203" s="17"/>
      <c r="J203" s="9" t="str">
        <f t="array" ref="J203">iferror(index('Kovats n-alkanes'!G$7:G$31,match(H203,'Kovats n-alkanes'!H$7:H$31,1)),"")</f>
        <v/>
      </c>
      <c r="K203" s="9" t="str">
        <f t="shared" si="2"/>
        <v/>
      </c>
      <c r="L203" s="63" t="str">
        <f>iferror(100*(J203+(H203-vlookup(J203,'Kovats n-alkanes'!G$7:H$31,2,TRUE))/(vlookup(K203,'Kovats n-alkanes'!G$7:H$31,2,TRUE)-vlookup(J203,'Kovats n-alkanes'!G$7:H$31,2,TRUE))),H203)</f>
        <v/>
      </c>
      <c r="M203" s="9" t="str">
        <f t="array" ref="M203">iferror(index('Kovats n-alkanes'!B$7:B$31,match(I203,'Kovats n-alkanes'!C$7:C$31,1)),"")</f>
        <v/>
      </c>
      <c r="N203" s="9" t="str">
        <f t="shared" si="7"/>
        <v/>
      </c>
      <c r="O203" s="9" t="str">
        <f>iferror(100*(M203+(I203-vlookup(M203,'Kovats n-alkanes'!B$7:C$31,2,TRUE))/(vlookup(N203,'Kovats n-alkanes'!B$7:C$31,2,TRUE)-vlookup(M203,'Kovats n-alkanes'!B$7:C$31,2,TRUE))),"")</f>
        <v/>
      </c>
      <c r="R203" s="75"/>
      <c r="S203" s="75"/>
      <c r="T203" s="97"/>
      <c r="U203" s="97"/>
      <c r="V203" s="75"/>
      <c r="W203" s="75"/>
      <c r="X203" s="75"/>
      <c r="Y203" s="75"/>
      <c r="Z203" s="75"/>
      <c r="AA203" s="75"/>
      <c r="AB203" s="75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</row>
    <row r="204">
      <c r="D204" s="120"/>
      <c r="F204" s="121"/>
      <c r="H204" s="122"/>
      <c r="I204" s="17"/>
      <c r="J204" s="9" t="str">
        <f t="array" ref="J204">iferror(index('Kovats n-alkanes'!G$7:G$31,match(H204,'Kovats n-alkanes'!H$7:H$31,1)),"")</f>
        <v/>
      </c>
      <c r="K204" s="9" t="str">
        <f t="shared" si="2"/>
        <v/>
      </c>
      <c r="L204" s="63" t="str">
        <f>iferror(100*(J204+(H204-vlookup(J204,'Kovats n-alkanes'!G$7:H$31,2,TRUE))/(vlookup(K204,'Kovats n-alkanes'!G$7:H$31,2,TRUE)-vlookup(J204,'Kovats n-alkanes'!G$7:H$31,2,TRUE))),H204)</f>
        <v/>
      </c>
      <c r="M204" s="9" t="str">
        <f t="array" ref="M204">iferror(index('Kovats n-alkanes'!B$7:B$31,match(I204,'Kovats n-alkanes'!C$7:C$31,1)),"")</f>
        <v/>
      </c>
      <c r="N204" s="9" t="str">
        <f t="shared" si="7"/>
        <v/>
      </c>
      <c r="O204" s="9" t="str">
        <f>iferror(100*(M204+(I204-vlookup(M204,'Kovats n-alkanes'!B$7:C$31,2,TRUE))/(vlookup(N204,'Kovats n-alkanes'!B$7:C$31,2,TRUE)-vlookup(M204,'Kovats n-alkanes'!B$7:C$31,2,TRUE))),"")</f>
        <v/>
      </c>
      <c r="R204" s="75"/>
      <c r="S204" s="75"/>
      <c r="T204" s="97"/>
      <c r="U204" s="97"/>
      <c r="V204" s="75"/>
      <c r="W204" s="75"/>
      <c r="X204" s="75"/>
      <c r="Y204" s="75"/>
      <c r="Z204" s="75"/>
      <c r="AA204" s="75"/>
      <c r="AB204" s="75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</row>
    <row r="205">
      <c r="D205" s="120"/>
      <c r="F205" s="121"/>
      <c r="H205" s="122"/>
      <c r="I205" s="17"/>
      <c r="J205" s="9" t="str">
        <f t="array" ref="J205">iferror(index('Kovats n-alkanes'!G$7:G$31,match(H205,'Kovats n-alkanes'!H$7:H$31,1)),"")</f>
        <v/>
      </c>
      <c r="K205" s="9" t="str">
        <f t="shared" si="2"/>
        <v/>
      </c>
      <c r="L205" s="63" t="str">
        <f>iferror(100*(J205+(H205-vlookup(J205,'Kovats n-alkanes'!G$7:H$31,2,TRUE))/(vlookup(K205,'Kovats n-alkanes'!G$7:H$31,2,TRUE)-vlookup(J205,'Kovats n-alkanes'!G$7:H$31,2,TRUE))),H205)</f>
        <v/>
      </c>
      <c r="M205" s="9" t="str">
        <f t="array" ref="M205">iferror(index('Kovats n-alkanes'!B$7:B$31,match(I205,'Kovats n-alkanes'!C$7:C$31,1)),"")</f>
        <v/>
      </c>
      <c r="N205" s="9" t="str">
        <f t="shared" si="7"/>
        <v/>
      </c>
      <c r="O205" s="9" t="str">
        <f>iferror(100*(M205+(I205-vlookup(M205,'Kovats n-alkanes'!B$7:C$31,2,TRUE))/(vlookup(N205,'Kovats n-alkanes'!B$7:C$31,2,TRUE)-vlookup(M205,'Kovats n-alkanes'!B$7:C$31,2,TRUE))),"")</f>
        <v/>
      </c>
      <c r="R205" s="75"/>
      <c r="S205" s="75"/>
      <c r="T205" s="97"/>
      <c r="U205" s="97"/>
      <c r="V205" s="75"/>
      <c r="W205" s="75"/>
      <c r="X205" s="75"/>
      <c r="Y205" s="75"/>
      <c r="Z205" s="75"/>
      <c r="AA205" s="75"/>
      <c r="AB205" s="75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</row>
    <row r="206">
      <c r="D206" s="120"/>
      <c r="F206" s="121"/>
      <c r="H206" s="122"/>
      <c r="I206" s="17"/>
      <c r="J206" s="9" t="str">
        <f t="array" ref="J206">iferror(index('Kovats n-alkanes'!G$7:G$31,match(H206,'Kovats n-alkanes'!H$7:H$31,1)),"")</f>
        <v/>
      </c>
      <c r="K206" s="9" t="str">
        <f t="shared" si="2"/>
        <v/>
      </c>
      <c r="L206" s="63" t="str">
        <f>iferror(100*(J206+(H206-vlookup(J206,'Kovats n-alkanes'!G$7:H$31,2,TRUE))/(vlookup(K206,'Kovats n-alkanes'!G$7:H$31,2,TRUE)-vlookup(J206,'Kovats n-alkanes'!G$7:H$31,2,TRUE))),H206)</f>
        <v/>
      </c>
      <c r="M206" s="9" t="str">
        <f t="array" ref="M206">iferror(index('Kovats n-alkanes'!B$7:B$31,match(I206,'Kovats n-alkanes'!C$7:C$31,1)),"")</f>
        <v/>
      </c>
      <c r="N206" s="9" t="str">
        <f t="shared" si="7"/>
        <v/>
      </c>
      <c r="O206" s="9" t="str">
        <f>iferror(100*(M206+(I206-vlookup(M206,'Kovats n-alkanes'!B$7:C$31,2,TRUE))/(vlookup(N206,'Kovats n-alkanes'!B$7:C$31,2,TRUE)-vlookup(M206,'Kovats n-alkanes'!B$7:C$31,2,TRUE))),"")</f>
        <v/>
      </c>
      <c r="R206" s="75"/>
      <c r="S206" s="75"/>
      <c r="T206" s="97"/>
      <c r="U206" s="97"/>
      <c r="V206" s="75"/>
      <c r="W206" s="75"/>
      <c r="X206" s="75"/>
      <c r="Y206" s="75"/>
      <c r="Z206" s="75"/>
      <c r="AA206" s="75"/>
      <c r="AB206" s="75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</row>
    <row r="207">
      <c r="D207" s="120"/>
      <c r="F207" s="121"/>
      <c r="H207" s="122"/>
      <c r="I207" s="17"/>
      <c r="J207" s="9" t="str">
        <f t="array" ref="J207">iferror(index('Kovats n-alkanes'!G$7:G$31,match(H207,'Kovats n-alkanes'!H$7:H$31,1)),"")</f>
        <v/>
      </c>
      <c r="K207" s="9" t="str">
        <f t="shared" si="2"/>
        <v/>
      </c>
      <c r="L207" s="63" t="str">
        <f>iferror(100*(J207+(H207-vlookup(J207,'Kovats n-alkanes'!G$7:H$31,2,TRUE))/(vlookup(K207,'Kovats n-alkanes'!G$7:H$31,2,TRUE)-vlookup(J207,'Kovats n-alkanes'!G$7:H$31,2,TRUE))),H207)</f>
        <v/>
      </c>
      <c r="M207" s="9" t="str">
        <f t="array" ref="M207">iferror(index('Kovats n-alkanes'!B$7:B$31,match(I207,'Kovats n-alkanes'!C$7:C$31,1)),"")</f>
        <v/>
      </c>
      <c r="N207" s="9" t="str">
        <f t="shared" si="7"/>
        <v/>
      </c>
      <c r="O207" s="9" t="str">
        <f>iferror(100*(M207+(I207-vlookup(M207,'Kovats n-alkanes'!B$7:C$31,2,TRUE))/(vlookup(N207,'Kovats n-alkanes'!B$7:C$31,2,TRUE)-vlookup(M207,'Kovats n-alkanes'!B$7:C$31,2,TRUE))),"")</f>
        <v/>
      </c>
      <c r="R207" s="75"/>
      <c r="S207" s="75"/>
      <c r="T207" s="97"/>
      <c r="U207" s="97"/>
      <c r="V207" s="75"/>
      <c r="W207" s="75"/>
      <c r="X207" s="75"/>
      <c r="Y207" s="75"/>
      <c r="Z207" s="75"/>
      <c r="AA207" s="75"/>
      <c r="AB207" s="75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</row>
    <row r="208">
      <c r="D208" s="120"/>
      <c r="F208" s="121"/>
      <c r="H208" s="122"/>
      <c r="I208" s="17"/>
      <c r="J208" s="9" t="str">
        <f t="array" ref="J208">iferror(index('Kovats n-alkanes'!G$7:G$31,match(H208,'Kovats n-alkanes'!H$7:H$31,1)),"")</f>
        <v/>
      </c>
      <c r="K208" s="9" t="str">
        <f t="shared" si="2"/>
        <v/>
      </c>
      <c r="L208" s="63" t="str">
        <f>iferror(100*(J208+(H208-vlookup(J208,'Kovats n-alkanes'!G$7:H$31,2,TRUE))/(vlookup(K208,'Kovats n-alkanes'!G$7:H$31,2,TRUE)-vlookup(J208,'Kovats n-alkanes'!G$7:H$31,2,TRUE))),H208)</f>
        <v/>
      </c>
      <c r="M208" s="9" t="str">
        <f t="array" ref="M208">iferror(index('Kovats n-alkanes'!B$7:B$31,match(I208,'Kovats n-alkanes'!C$7:C$31,1)),"")</f>
        <v/>
      </c>
      <c r="N208" s="9" t="str">
        <f t="shared" si="7"/>
        <v/>
      </c>
      <c r="O208" s="9" t="str">
        <f>iferror(100*(M208+(I208-vlookup(M208,'Kovats n-alkanes'!B$7:C$31,2,TRUE))/(vlookup(N208,'Kovats n-alkanes'!B$7:C$31,2,TRUE)-vlookup(M208,'Kovats n-alkanes'!B$7:C$31,2,TRUE))),"")</f>
        <v/>
      </c>
      <c r="R208" s="75"/>
      <c r="S208" s="75"/>
      <c r="T208" s="97"/>
      <c r="U208" s="97"/>
      <c r="V208" s="75"/>
      <c r="W208" s="75"/>
      <c r="X208" s="75"/>
      <c r="Y208" s="75"/>
      <c r="Z208" s="75"/>
      <c r="AA208" s="75"/>
      <c r="AB208" s="75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</row>
    <row r="209">
      <c r="D209" s="120"/>
      <c r="F209" s="121"/>
      <c r="H209" s="122"/>
      <c r="I209" s="17"/>
      <c r="J209" s="9" t="str">
        <f t="array" ref="J209">iferror(index('Kovats n-alkanes'!G$7:G$31,match(H209,'Kovats n-alkanes'!H$7:H$31,1)),"")</f>
        <v/>
      </c>
      <c r="K209" s="9" t="str">
        <f t="shared" si="2"/>
        <v/>
      </c>
      <c r="L209" s="63" t="str">
        <f>iferror(100*(J209+(H209-vlookup(J209,'Kovats n-alkanes'!G$7:H$31,2,TRUE))/(vlookup(K209,'Kovats n-alkanes'!G$7:H$31,2,TRUE)-vlookup(J209,'Kovats n-alkanes'!G$7:H$31,2,TRUE))),H209)</f>
        <v/>
      </c>
      <c r="M209" s="9" t="str">
        <f t="array" ref="M209">iferror(index('Kovats n-alkanes'!B$7:B$31,match(I209,'Kovats n-alkanes'!C$7:C$31,1)),"")</f>
        <v/>
      </c>
      <c r="N209" s="9" t="str">
        <f t="shared" si="7"/>
        <v/>
      </c>
      <c r="O209" s="9" t="str">
        <f>iferror(100*(M209+(I209-vlookup(M209,'Kovats n-alkanes'!B$7:C$31,2,TRUE))/(vlookup(N209,'Kovats n-alkanes'!B$7:C$31,2,TRUE)-vlookup(M209,'Kovats n-alkanes'!B$7:C$31,2,TRUE))),"")</f>
        <v/>
      </c>
      <c r="R209" s="75"/>
      <c r="S209" s="75"/>
      <c r="T209" s="97"/>
      <c r="U209" s="97"/>
      <c r="V209" s="75"/>
      <c r="W209" s="75"/>
      <c r="X209" s="75"/>
      <c r="Y209" s="75"/>
      <c r="Z209" s="75"/>
      <c r="AA209" s="75"/>
      <c r="AB209" s="75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</row>
    <row r="210">
      <c r="D210" s="120"/>
      <c r="F210" s="121"/>
      <c r="H210" s="122"/>
      <c r="I210" s="17"/>
      <c r="J210" s="9" t="str">
        <f t="array" ref="J210">iferror(index('Kovats n-alkanes'!G$7:G$31,match(H210,'Kovats n-alkanes'!H$7:H$31,1)),"")</f>
        <v/>
      </c>
      <c r="K210" s="9" t="str">
        <f t="shared" si="2"/>
        <v/>
      </c>
      <c r="L210" s="63" t="str">
        <f>iferror(100*(J210+(H210-vlookup(J210,'Kovats n-alkanes'!G$7:H$31,2,TRUE))/(vlookup(K210,'Kovats n-alkanes'!G$7:H$31,2,TRUE)-vlookup(J210,'Kovats n-alkanes'!G$7:H$31,2,TRUE))),H210)</f>
        <v/>
      </c>
      <c r="M210" s="9" t="str">
        <f t="array" ref="M210">iferror(index('Kovats n-alkanes'!B$7:B$31,match(I210,'Kovats n-alkanes'!C$7:C$31,1)),"")</f>
        <v/>
      </c>
      <c r="N210" s="9" t="str">
        <f t="shared" si="7"/>
        <v/>
      </c>
      <c r="O210" s="9" t="str">
        <f>iferror(100*(M210+(I210-vlookup(M210,'Kovats n-alkanes'!B$7:C$31,2,TRUE))/(vlookup(N210,'Kovats n-alkanes'!B$7:C$31,2,TRUE)-vlookup(M210,'Kovats n-alkanes'!B$7:C$31,2,TRUE))),"")</f>
        <v/>
      </c>
      <c r="R210" s="75"/>
      <c r="S210" s="75"/>
      <c r="T210" s="97"/>
      <c r="U210" s="97"/>
      <c r="V210" s="75"/>
      <c r="W210" s="75"/>
      <c r="X210" s="75"/>
      <c r="Y210" s="75"/>
      <c r="Z210" s="75"/>
      <c r="AA210" s="75"/>
      <c r="AB210" s="75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</row>
    <row r="211">
      <c r="D211" s="120"/>
      <c r="F211" s="121"/>
      <c r="H211" s="122"/>
      <c r="I211" s="17"/>
      <c r="J211" s="9" t="str">
        <f t="array" ref="J211">iferror(index('Kovats n-alkanes'!G$7:G$31,match(H211,'Kovats n-alkanes'!H$7:H$31,1)),"")</f>
        <v/>
      </c>
      <c r="K211" s="9" t="str">
        <f t="shared" si="2"/>
        <v/>
      </c>
      <c r="L211" s="63" t="str">
        <f>iferror(100*(J211+(H211-vlookup(J211,'Kovats n-alkanes'!G$7:H$31,2,TRUE))/(vlookup(K211,'Kovats n-alkanes'!G$7:H$31,2,TRUE)-vlookup(J211,'Kovats n-alkanes'!G$7:H$31,2,TRUE))),H211)</f>
        <v/>
      </c>
      <c r="M211" s="9" t="str">
        <f t="array" ref="M211">iferror(index('Kovats n-alkanes'!B$7:B$31,match(I211,'Kovats n-alkanes'!C$7:C$31,1)),"")</f>
        <v/>
      </c>
      <c r="N211" s="9" t="str">
        <f t="shared" si="7"/>
        <v/>
      </c>
      <c r="O211" s="9" t="str">
        <f>iferror(100*(M211+(I211-vlookup(M211,'Kovats n-alkanes'!B$7:C$31,2,TRUE))/(vlookup(N211,'Kovats n-alkanes'!B$7:C$31,2,TRUE)-vlookup(M211,'Kovats n-alkanes'!B$7:C$31,2,TRUE))),"")</f>
        <v/>
      </c>
      <c r="R211" s="75"/>
      <c r="S211" s="75"/>
      <c r="T211" s="97"/>
      <c r="U211" s="97"/>
      <c r="V211" s="75"/>
      <c r="W211" s="75"/>
      <c r="X211" s="75"/>
      <c r="Y211" s="75"/>
      <c r="Z211" s="75"/>
      <c r="AA211" s="75"/>
      <c r="AB211" s="75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</row>
    <row r="212">
      <c r="D212" s="120"/>
      <c r="F212" s="121"/>
      <c r="H212" s="122"/>
      <c r="I212" s="17"/>
      <c r="J212" s="9" t="str">
        <f t="array" ref="J212">iferror(index('Kovats n-alkanes'!G$7:G$31,match(H212,'Kovats n-alkanes'!H$7:H$31,1)),"")</f>
        <v/>
      </c>
      <c r="K212" s="9" t="str">
        <f t="shared" si="2"/>
        <v/>
      </c>
      <c r="L212" s="63" t="str">
        <f>iferror(100*(J212+(H212-vlookup(J212,'Kovats n-alkanes'!G$7:H$31,2,TRUE))/(vlookup(K212,'Kovats n-alkanes'!G$7:H$31,2,TRUE)-vlookup(J212,'Kovats n-alkanes'!G$7:H$31,2,TRUE))),H212)</f>
        <v/>
      </c>
      <c r="M212" s="9" t="str">
        <f t="array" ref="M212">iferror(index('Kovats n-alkanes'!B$7:B$31,match(I212,'Kovats n-alkanes'!C$7:C$31,1)),"")</f>
        <v/>
      </c>
      <c r="N212" s="9" t="str">
        <f t="shared" si="7"/>
        <v/>
      </c>
      <c r="O212" s="9" t="str">
        <f>iferror(100*(M212+(I212-vlookup(M212,'Kovats n-alkanes'!B$7:C$31,2,TRUE))/(vlookup(N212,'Kovats n-alkanes'!B$7:C$31,2,TRUE)-vlookup(M212,'Kovats n-alkanes'!B$7:C$31,2,TRUE))),"")</f>
        <v/>
      </c>
      <c r="R212" s="75"/>
      <c r="S212" s="75"/>
      <c r="T212" s="97"/>
      <c r="U212" s="97"/>
      <c r="V212" s="75"/>
      <c r="W212" s="75"/>
      <c r="X212" s="75"/>
      <c r="Y212" s="75"/>
      <c r="Z212" s="75"/>
      <c r="AA212" s="75"/>
      <c r="AB212" s="75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</row>
    <row r="213">
      <c r="D213" s="120"/>
      <c r="F213" s="121"/>
      <c r="H213" s="122"/>
      <c r="I213" s="17"/>
      <c r="J213" s="9" t="str">
        <f t="array" ref="J213">iferror(index('Kovats n-alkanes'!G$7:G$31,match(H213,'Kovats n-alkanes'!H$7:H$31,1)),"")</f>
        <v/>
      </c>
      <c r="L213" s="6"/>
      <c r="M213" s="9" t="str">
        <f t="array" ref="M213">iferror(index('Kovats n-alkanes'!B$7:B$31,match(I213,'Kovats n-alkanes'!C$7:C$31,1)),"")</f>
        <v/>
      </c>
    </row>
    <row r="214">
      <c r="D214" s="120"/>
      <c r="F214" s="121"/>
      <c r="H214" s="122"/>
      <c r="I214" s="17"/>
      <c r="J214" s="9" t="str">
        <f t="array" ref="J214">iferror(index('Kovats n-alkanes'!G$7:G$31,match(H214,'Kovats n-alkanes'!H$7:H$31,1)),"")</f>
        <v/>
      </c>
      <c r="L214" s="6"/>
      <c r="M214" s="9" t="str">
        <f t="array" ref="M214">iferror(index('Kovats n-alkanes'!B$7:B$31,match(I214,'Kovats n-alkanes'!C$7:C$31,1)),"")</f>
        <v/>
      </c>
    </row>
    <row r="215">
      <c r="D215" s="120"/>
      <c r="F215" s="121"/>
      <c r="H215" s="122"/>
      <c r="I215" s="17"/>
      <c r="J215" s="9" t="str">
        <f t="array" ref="J215">iferror(index('Kovats n-alkanes'!G$7:G$31,match(H215,'Kovats n-alkanes'!H$7:H$31,1)),"")</f>
        <v/>
      </c>
      <c r="L215" s="6"/>
      <c r="M215" s="9" t="str">
        <f t="array" ref="M215">iferror(index('Kovats n-alkanes'!B$7:B$31,match(I215,'Kovats n-alkanes'!C$7:C$31,1)),"")</f>
        <v/>
      </c>
    </row>
    <row r="216">
      <c r="D216" s="120"/>
      <c r="F216" s="121"/>
      <c r="H216" s="122"/>
      <c r="I216" s="17"/>
      <c r="J216" s="9" t="str">
        <f t="array" ref="J216">iferror(index('Kovats n-alkanes'!G$7:G$31,match(H216,'Kovats n-alkanes'!H$7:H$31,1)),"")</f>
        <v/>
      </c>
      <c r="L216" s="6"/>
      <c r="M216" s="9" t="str">
        <f t="array" ref="M216">iferror(index('Kovats n-alkanes'!B$7:B$31,match(I216,'Kovats n-alkanes'!C$7:C$31,1)),"")</f>
        <v/>
      </c>
    </row>
    <row r="217">
      <c r="D217" s="120"/>
      <c r="F217" s="121"/>
      <c r="H217" s="122"/>
      <c r="I217" s="17"/>
      <c r="J217" s="9" t="str">
        <f t="array" ref="J217">iferror(index('Kovats n-alkanes'!G$7:G$31,match(H217,'Kovats n-alkanes'!H$7:H$31,1)),"")</f>
        <v/>
      </c>
      <c r="L217" s="6"/>
      <c r="M217" s="9" t="str">
        <f t="array" ref="M217">iferror(index('Kovats n-alkanes'!B$7:B$31,match(I217,'Kovats n-alkanes'!C$7:C$31,1)),"")</f>
        <v/>
      </c>
    </row>
    <row r="218">
      <c r="D218" s="120"/>
      <c r="F218" s="121"/>
      <c r="H218" s="122"/>
      <c r="I218" s="17"/>
      <c r="J218" s="9" t="str">
        <f t="array" ref="J218">iferror(index('Kovats n-alkanes'!G$7:G$31,match(H218,'Kovats n-alkanes'!H$7:H$31,1)),"")</f>
        <v/>
      </c>
      <c r="L218" s="6"/>
      <c r="M218" s="9" t="str">
        <f t="array" ref="M218">iferror(index('Kovats n-alkanes'!B$7:B$31,match(I218,'Kovats n-alkanes'!C$7:C$31,1)),"")</f>
        <v/>
      </c>
    </row>
    <row r="219">
      <c r="D219" s="120"/>
      <c r="F219" s="121"/>
      <c r="H219" s="122"/>
      <c r="I219" s="17"/>
      <c r="J219" s="9" t="str">
        <f t="array" ref="J219">iferror(index('Kovats n-alkanes'!G$7:G$31,match(H219,'Kovats n-alkanes'!H$7:H$31,1)),"")</f>
        <v/>
      </c>
      <c r="L219" s="6"/>
      <c r="M219" s="9" t="str">
        <f t="array" ref="M219">iferror(index('Kovats n-alkanes'!B$7:B$31,match(I219,'Kovats n-alkanes'!C$7:C$31,1)),"")</f>
        <v/>
      </c>
    </row>
    <row r="220">
      <c r="D220" s="120"/>
      <c r="F220" s="121"/>
      <c r="H220" s="122"/>
      <c r="I220" s="17"/>
      <c r="J220" s="9" t="str">
        <f t="array" ref="J220">iferror(index('Kovats n-alkanes'!G$7:G$31,match(H220,'Kovats n-alkanes'!H$7:H$31,1)),"")</f>
        <v/>
      </c>
      <c r="L220" s="6"/>
      <c r="M220" s="9" t="str">
        <f t="array" ref="M220">iferror(index('Kovats n-alkanes'!B$7:B$31,match(I220,'Kovats n-alkanes'!C$7:C$31,1)),"")</f>
        <v/>
      </c>
    </row>
    <row r="221">
      <c r="D221" s="120"/>
      <c r="F221" s="121"/>
      <c r="H221" s="122"/>
      <c r="I221" s="17"/>
      <c r="J221" s="9" t="str">
        <f t="array" ref="J221">iferror(index('Kovats n-alkanes'!G$7:G$31,match(H221,'Kovats n-alkanes'!H$7:H$31,1)),"")</f>
        <v/>
      </c>
      <c r="L221" s="6"/>
      <c r="M221" s="9" t="str">
        <f t="array" ref="M221">iferror(index('Kovats n-alkanes'!B$7:B$31,match(I221,'Kovats n-alkanes'!C$7:C$31,1)),"")</f>
        <v/>
      </c>
    </row>
    <row r="222">
      <c r="D222" s="120"/>
      <c r="F222" s="121"/>
      <c r="H222" s="122"/>
      <c r="J222" s="9" t="str">
        <f t="array" ref="J222">iferror(index('Kovats n-alkanes'!G$7:G$31,match(H222,'Kovats n-alkanes'!H$7:H$31,1)),"")</f>
        <v/>
      </c>
      <c r="L222" s="6"/>
      <c r="M222" s="9" t="str">
        <f t="array" ref="M222">iferror(index('Kovats n-alkanes'!B$7:B$31,match(I222,'Kovats n-alkanes'!C$7:C$31,1)),"")</f>
        <v/>
      </c>
    </row>
    <row r="223">
      <c r="D223" s="120"/>
      <c r="F223" s="121"/>
      <c r="H223" s="122"/>
      <c r="J223" s="9" t="str">
        <f t="array" ref="J223">iferror(index('Kovats n-alkanes'!G$7:G$31,match(H223,'Kovats n-alkanes'!H$7:H$31,1)),"")</f>
        <v/>
      </c>
      <c r="L223" s="6"/>
      <c r="M223" s="9" t="str">
        <f t="array" ref="M223">iferror(index('Kovats n-alkanes'!B$7:B$31,match(I223,'Kovats n-alkanes'!C$7:C$31,1)),"")</f>
        <v/>
      </c>
    </row>
    <row r="224">
      <c r="D224" s="120"/>
      <c r="F224" s="121"/>
      <c r="H224" s="122"/>
      <c r="J224" s="9" t="str">
        <f t="array" ref="J224">iferror(index('Kovats n-alkanes'!G$7:G$31,match(H224,'Kovats n-alkanes'!H$7:H$31,1)),"")</f>
        <v/>
      </c>
      <c r="L224" s="6"/>
    </row>
    <row r="225">
      <c r="D225" s="120"/>
      <c r="F225" s="121"/>
      <c r="H225" s="122"/>
      <c r="L225" s="6"/>
    </row>
    <row r="226">
      <c r="D226" s="120"/>
      <c r="F226" s="121"/>
      <c r="H226" s="122"/>
      <c r="L226" s="6"/>
    </row>
    <row r="227">
      <c r="D227" s="120"/>
      <c r="F227" s="121"/>
      <c r="H227" s="122"/>
      <c r="L227" s="6"/>
    </row>
    <row r="228">
      <c r="D228" s="120"/>
      <c r="F228" s="121"/>
      <c r="H228" s="122"/>
      <c r="L228" s="6"/>
    </row>
    <row r="229">
      <c r="D229" s="120"/>
      <c r="F229" s="121"/>
      <c r="H229" s="122"/>
      <c r="L229" s="6"/>
    </row>
    <row r="230">
      <c r="D230" s="120"/>
      <c r="F230" s="121"/>
      <c r="H230" s="122"/>
      <c r="L230" s="6"/>
    </row>
    <row r="231">
      <c r="D231" s="120"/>
      <c r="F231" s="121"/>
      <c r="H231" s="122"/>
      <c r="L231" s="6"/>
    </row>
    <row r="232">
      <c r="D232" s="120"/>
      <c r="F232" s="121"/>
      <c r="H232" s="122"/>
      <c r="L232" s="6"/>
    </row>
    <row r="233">
      <c r="D233" s="120"/>
      <c r="F233" s="121"/>
      <c r="H233" s="122"/>
      <c r="L233" s="6"/>
    </row>
    <row r="234">
      <c r="D234" s="120"/>
      <c r="F234" s="121"/>
      <c r="H234" s="122"/>
      <c r="L234" s="6"/>
    </row>
    <row r="235">
      <c r="D235" s="120"/>
      <c r="F235" s="121"/>
      <c r="H235" s="122"/>
      <c r="L235" s="6"/>
    </row>
    <row r="236">
      <c r="D236" s="120"/>
      <c r="F236" s="121"/>
      <c r="H236" s="122"/>
      <c r="L236" s="6"/>
    </row>
    <row r="237">
      <c r="D237" s="120"/>
      <c r="F237" s="121"/>
      <c r="H237" s="122"/>
      <c r="L237" s="6"/>
    </row>
    <row r="238">
      <c r="D238" s="120"/>
      <c r="F238" s="121"/>
      <c r="H238" s="122"/>
      <c r="L238" s="6"/>
    </row>
    <row r="239">
      <c r="D239" s="120"/>
      <c r="F239" s="121"/>
      <c r="H239" s="122"/>
      <c r="L239" s="6"/>
    </row>
    <row r="240">
      <c r="D240" s="120"/>
      <c r="F240" s="121"/>
      <c r="H240" s="122"/>
      <c r="L240" s="6"/>
    </row>
    <row r="241">
      <c r="D241" s="120"/>
      <c r="F241" s="121"/>
      <c r="H241" s="122"/>
      <c r="L241" s="6"/>
    </row>
    <row r="242">
      <c r="D242" s="120"/>
      <c r="F242" s="121"/>
      <c r="H242" s="122"/>
      <c r="L242" s="6"/>
    </row>
    <row r="243">
      <c r="D243" s="120"/>
      <c r="F243" s="121"/>
      <c r="H243" s="122"/>
      <c r="L243" s="6"/>
    </row>
    <row r="244">
      <c r="D244" s="120"/>
      <c r="F244" s="121"/>
      <c r="H244" s="122"/>
      <c r="L244" s="6"/>
    </row>
    <row r="245">
      <c r="D245" s="120"/>
      <c r="F245" s="121"/>
      <c r="H245" s="122"/>
      <c r="L245" s="6"/>
    </row>
    <row r="246">
      <c r="D246" s="120"/>
      <c r="F246" s="121"/>
      <c r="H246" s="122"/>
      <c r="L246" s="6"/>
    </row>
    <row r="247">
      <c r="D247" s="120"/>
      <c r="F247" s="121"/>
      <c r="H247" s="122"/>
      <c r="L247" s="6"/>
    </row>
    <row r="248">
      <c r="D248" s="120"/>
      <c r="F248" s="121"/>
      <c r="H248" s="122"/>
      <c r="L248" s="6"/>
    </row>
    <row r="249">
      <c r="D249" s="120"/>
      <c r="F249" s="121"/>
      <c r="H249" s="122"/>
      <c r="L249" s="6"/>
    </row>
    <row r="250">
      <c r="D250" s="120"/>
      <c r="F250" s="121"/>
      <c r="H250" s="122"/>
      <c r="L250" s="6"/>
    </row>
    <row r="251">
      <c r="D251" s="120"/>
      <c r="F251" s="121"/>
      <c r="H251" s="122"/>
      <c r="L251" s="6"/>
    </row>
    <row r="252">
      <c r="D252" s="120"/>
      <c r="F252" s="121"/>
      <c r="H252" s="122"/>
      <c r="L252" s="6"/>
    </row>
    <row r="253">
      <c r="D253" s="120"/>
      <c r="F253" s="121"/>
      <c r="H253" s="122"/>
      <c r="L253" s="6"/>
    </row>
    <row r="254">
      <c r="D254" s="120"/>
      <c r="F254" s="121"/>
      <c r="H254" s="122"/>
      <c r="L254" s="6"/>
    </row>
    <row r="255">
      <c r="D255" s="120"/>
      <c r="F255" s="121"/>
      <c r="H255" s="122"/>
      <c r="L255" s="6"/>
    </row>
    <row r="256">
      <c r="D256" s="120"/>
      <c r="F256" s="121"/>
      <c r="H256" s="122"/>
      <c r="L256" s="6"/>
    </row>
    <row r="257">
      <c r="D257" s="120"/>
      <c r="F257" s="121"/>
      <c r="H257" s="122"/>
      <c r="L257" s="6"/>
    </row>
    <row r="258">
      <c r="D258" s="120"/>
      <c r="F258" s="121"/>
      <c r="H258" s="122"/>
      <c r="L258" s="6"/>
    </row>
    <row r="259">
      <c r="D259" s="120"/>
      <c r="F259" s="121"/>
      <c r="H259" s="122"/>
      <c r="L259" s="6"/>
    </row>
    <row r="260">
      <c r="D260" s="120"/>
      <c r="F260" s="121"/>
      <c r="H260" s="122"/>
      <c r="L260" s="6"/>
    </row>
    <row r="261">
      <c r="D261" s="120"/>
      <c r="F261" s="121"/>
      <c r="H261" s="122"/>
      <c r="L261" s="6"/>
    </row>
    <row r="262">
      <c r="D262" s="120"/>
      <c r="F262" s="121"/>
      <c r="H262" s="122"/>
      <c r="L262" s="6"/>
    </row>
    <row r="263">
      <c r="D263" s="120"/>
      <c r="F263" s="121"/>
      <c r="H263" s="122"/>
      <c r="L263" s="6"/>
    </row>
    <row r="264">
      <c r="D264" s="120"/>
      <c r="F264" s="121"/>
      <c r="H264" s="122"/>
      <c r="L264" s="6"/>
    </row>
    <row r="265">
      <c r="D265" s="120"/>
      <c r="F265" s="121"/>
      <c r="H265" s="122"/>
      <c r="L265" s="6"/>
    </row>
    <row r="266">
      <c r="D266" s="120"/>
      <c r="F266" s="121"/>
      <c r="H266" s="122"/>
      <c r="L266" s="6"/>
    </row>
    <row r="267">
      <c r="D267" s="120"/>
      <c r="F267" s="121"/>
      <c r="H267" s="122"/>
      <c r="L267" s="6"/>
    </row>
    <row r="268">
      <c r="D268" s="120"/>
      <c r="F268" s="121"/>
      <c r="H268" s="122"/>
      <c r="L268" s="6"/>
    </row>
    <row r="269">
      <c r="D269" s="120"/>
      <c r="F269" s="121"/>
      <c r="H269" s="122"/>
      <c r="L269" s="6"/>
    </row>
    <row r="270">
      <c r="D270" s="120"/>
      <c r="F270" s="121"/>
      <c r="H270" s="122"/>
      <c r="L270" s="6"/>
    </row>
    <row r="271">
      <c r="D271" s="120"/>
      <c r="F271" s="121"/>
      <c r="H271" s="122"/>
      <c r="L271" s="6"/>
    </row>
    <row r="272">
      <c r="D272" s="120"/>
      <c r="F272" s="121"/>
      <c r="H272" s="122"/>
      <c r="L272" s="6"/>
    </row>
    <row r="273">
      <c r="D273" s="120"/>
      <c r="F273" s="121"/>
      <c r="H273" s="122"/>
      <c r="L273" s="6"/>
    </row>
    <row r="274">
      <c r="D274" s="120"/>
      <c r="F274" s="121"/>
      <c r="H274" s="122"/>
      <c r="L274" s="6"/>
    </row>
    <row r="275">
      <c r="D275" s="120"/>
      <c r="F275" s="121"/>
      <c r="H275" s="122"/>
      <c r="L275" s="6"/>
    </row>
    <row r="276">
      <c r="D276" s="120"/>
      <c r="F276" s="121"/>
      <c r="H276" s="122"/>
      <c r="L276" s="6"/>
    </row>
    <row r="277">
      <c r="D277" s="120"/>
      <c r="F277" s="121"/>
      <c r="H277" s="122"/>
      <c r="L277" s="6"/>
    </row>
    <row r="278">
      <c r="D278" s="120"/>
      <c r="F278" s="121"/>
      <c r="H278" s="122"/>
      <c r="L278" s="6"/>
    </row>
    <row r="279">
      <c r="D279" s="120"/>
      <c r="F279" s="121"/>
      <c r="H279" s="122"/>
      <c r="L279" s="6"/>
    </row>
    <row r="280">
      <c r="D280" s="120"/>
      <c r="F280" s="121"/>
      <c r="H280" s="122"/>
      <c r="L280" s="6"/>
    </row>
    <row r="281">
      <c r="D281" s="120"/>
      <c r="F281" s="121"/>
      <c r="H281" s="122"/>
      <c r="L281" s="6"/>
    </row>
    <row r="282">
      <c r="D282" s="120"/>
      <c r="F282" s="121"/>
      <c r="H282" s="122"/>
      <c r="L282" s="6"/>
    </row>
    <row r="283">
      <c r="D283" s="120"/>
      <c r="F283" s="121"/>
      <c r="H283" s="122"/>
      <c r="L283" s="6"/>
    </row>
    <row r="284">
      <c r="D284" s="120"/>
      <c r="F284" s="121"/>
      <c r="H284" s="122"/>
      <c r="L284" s="6"/>
    </row>
    <row r="285">
      <c r="D285" s="120"/>
      <c r="F285" s="121"/>
      <c r="H285" s="122"/>
      <c r="L285" s="6"/>
    </row>
    <row r="286">
      <c r="D286" s="120"/>
      <c r="F286" s="121"/>
      <c r="H286" s="122"/>
      <c r="L286" s="6"/>
    </row>
    <row r="287">
      <c r="D287" s="120"/>
      <c r="F287" s="121"/>
      <c r="H287" s="122"/>
      <c r="L287" s="6"/>
    </row>
    <row r="288">
      <c r="D288" s="120"/>
      <c r="F288" s="121"/>
      <c r="H288" s="122"/>
      <c r="L288" s="6"/>
    </row>
    <row r="289">
      <c r="D289" s="120"/>
      <c r="F289" s="121"/>
      <c r="H289" s="122"/>
      <c r="L289" s="6"/>
    </row>
    <row r="290">
      <c r="D290" s="120"/>
      <c r="F290" s="121"/>
      <c r="H290" s="122"/>
      <c r="L290" s="6"/>
    </row>
    <row r="291">
      <c r="D291" s="120"/>
      <c r="F291" s="121"/>
      <c r="H291" s="122"/>
      <c r="L291" s="6"/>
    </row>
    <row r="292">
      <c r="D292" s="120"/>
      <c r="F292" s="121"/>
      <c r="H292" s="122"/>
      <c r="L292" s="6"/>
    </row>
    <row r="293">
      <c r="D293" s="120"/>
      <c r="F293" s="121"/>
      <c r="H293" s="122"/>
      <c r="L293" s="6"/>
    </row>
    <row r="294">
      <c r="D294" s="120"/>
      <c r="F294" s="121"/>
      <c r="H294" s="122"/>
      <c r="L294" s="6"/>
    </row>
    <row r="295">
      <c r="D295" s="120"/>
      <c r="F295" s="121"/>
      <c r="H295" s="122"/>
      <c r="L295" s="6"/>
    </row>
    <row r="296">
      <c r="D296" s="120"/>
      <c r="F296" s="121"/>
      <c r="H296" s="122"/>
      <c r="L296" s="6"/>
    </row>
    <row r="297">
      <c r="D297" s="120"/>
      <c r="F297" s="121"/>
      <c r="H297" s="122"/>
      <c r="L297" s="6"/>
    </row>
    <row r="298">
      <c r="D298" s="120"/>
      <c r="F298" s="121"/>
      <c r="H298" s="122"/>
      <c r="L298" s="6"/>
    </row>
    <row r="299">
      <c r="D299" s="120"/>
      <c r="F299" s="121"/>
      <c r="H299" s="122"/>
      <c r="L299" s="6"/>
    </row>
    <row r="300">
      <c r="D300" s="120"/>
      <c r="F300" s="121"/>
      <c r="H300" s="122"/>
      <c r="L300" s="6"/>
    </row>
    <row r="301">
      <c r="D301" s="120"/>
      <c r="F301" s="121"/>
      <c r="H301" s="122"/>
      <c r="L301" s="6"/>
    </row>
    <row r="302">
      <c r="D302" s="120"/>
      <c r="F302" s="121"/>
      <c r="H302" s="122"/>
      <c r="L302" s="6"/>
    </row>
    <row r="303">
      <c r="D303" s="120"/>
      <c r="F303" s="121"/>
      <c r="H303" s="122"/>
      <c r="L303" s="6"/>
    </row>
    <row r="304">
      <c r="D304" s="120"/>
      <c r="F304" s="121"/>
      <c r="H304" s="122"/>
      <c r="L304" s="6"/>
    </row>
    <row r="305">
      <c r="D305" s="120"/>
      <c r="F305" s="121"/>
      <c r="H305" s="122"/>
      <c r="L305" s="6"/>
    </row>
    <row r="306">
      <c r="D306" s="120"/>
      <c r="F306" s="121"/>
      <c r="H306" s="122"/>
      <c r="L306" s="6"/>
    </row>
    <row r="307">
      <c r="D307" s="120"/>
      <c r="F307" s="121"/>
      <c r="H307" s="122"/>
      <c r="L307" s="6"/>
    </row>
    <row r="308">
      <c r="D308" s="120"/>
      <c r="F308" s="121"/>
      <c r="H308" s="122"/>
      <c r="L308" s="6"/>
    </row>
    <row r="309">
      <c r="D309" s="120"/>
      <c r="F309" s="121"/>
      <c r="H309" s="122"/>
      <c r="L309" s="6"/>
    </row>
    <row r="310">
      <c r="D310" s="120"/>
      <c r="F310" s="121"/>
      <c r="H310" s="122"/>
      <c r="L310" s="6"/>
    </row>
    <row r="311">
      <c r="D311" s="120"/>
      <c r="F311" s="121"/>
      <c r="H311" s="122"/>
      <c r="L311" s="6"/>
    </row>
    <row r="312">
      <c r="D312" s="120"/>
      <c r="F312" s="121"/>
      <c r="H312" s="122"/>
      <c r="L312" s="6"/>
    </row>
    <row r="313">
      <c r="D313" s="120"/>
      <c r="F313" s="121"/>
      <c r="H313" s="122"/>
      <c r="L313" s="6"/>
    </row>
    <row r="314">
      <c r="D314" s="120"/>
      <c r="F314" s="121"/>
      <c r="H314" s="122"/>
      <c r="L314" s="6"/>
    </row>
    <row r="315">
      <c r="D315" s="120"/>
      <c r="F315" s="121"/>
      <c r="H315" s="122"/>
      <c r="L315" s="6"/>
    </row>
    <row r="316">
      <c r="D316" s="120"/>
      <c r="F316" s="121"/>
      <c r="H316" s="122"/>
      <c r="L316" s="6"/>
    </row>
    <row r="317">
      <c r="D317" s="120"/>
      <c r="F317" s="121"/>
      <c r="H317" s="122"/>
      <c r="L317" s="6"/>
    </row>
    <row r="318">
      <c r="D318" s="120"/>
      <c r="F318" s="121"/>
      <c r="H318" s="122"/>
      <c r="L318" s="6"/>
    </row>
    <row r="319">
      <c r="D319" s="120"/>
      <c r="F319" s="121"/>
      <c r="H319" s="122"/>
      <c r="L319" s="6"/>
    </row>
    <row r="320">
      <c r="D320" s="120"/>
      <c r="F320" s="121"/>
      <c r="H320" s="122"/>
      <c r="L320" s="6"/>
    </row>
    <row r="321">
      <c r="D321" s="120"/>
      <c r="F321" s="121"/>
      <c r="H321" s="122"/>
      <c r="L321" s="6"/>
    </row>
    <row r="322">
      <c r="D322" s="120"/>
      <c r="F322" s="121"/>
      <c r="H322" s="122"/>
      <c r="L322" s="6"/>
    </row>
    <row r="323">
      <c r="D323" s="120"/>
      <c r="F323" s="121"/>
      <c r="H323" s="122"/>
      <c r="L323" s="6"/>
    </row>
    <row r="324">
      <c r="D324" s="120"/>
      <c r="F324" s="121"/>
      <c r="H324" s="122"/>
      <c r="L324" s="6"/>
    </row>
    <row r="325">
      <c r="D325" s="120"/>
      <c r="F325" s="121"/>
      <c r="H325" s="122"/>
      <c r="L325" s="6"/>
    </row>
    <row r="326">
      <c r="D326" s="120"/>
      <c r="F326" s="121"/>
      <c r="H326" s="122"/>
      <c r="L326" s="6"/>
    </row>
    <row r="327">
      <c r="D327" s="120"/>
      <c r="F327" s="121"/>
      <c r="H327" s="122"/>
      <c r="L327" s="6"/>
    </row>
    <row r="328">
      <c r="D328" s="120"/>
      <c r="F328" s="121"/>
      <c r="H328" s="122"/>
      <c r="L328" s="6"/>
    </row>
    <row r="329">
      <c r="D329" s="120"/>
      <c r="F329" s="121"/>
      <c r="H329" s="122"/>
      <c r="L329" s="6"/>
    </row>
    <row r="330">
      <c r="D330" s="120"/>
      <c r="F330" s="121"/>
      <c r="H330" s="122"/>
      <c r="L330" s="6"/>
    </row>
    <row r="331">
      <c r="D331" s="120"/>
      <c r="F331" s="121"/>
      <c r="H331" s="122"/>
      <c r="L331" s="6"/>
    </row>
    <row r="332">
      <c r="D332" s="120"/>
      <c r="F332" s="121"/>
      <c r="H332" s="122"/>
      <c r="L332" s="6"/>
    </row>
    <row r="333">
      <c r="D333" s="120"/>
      <c r="F333" s="121"/>
      <c r="H333" s="122"/>
      <c r="L333" s="6"/>
    </row>
    <row r="334">
      <c r="D334" s="120"/>
      <c r="F334" s="121"/>
      <c r="H334" s="122"/>
      <c r="L334" s="6"/>
    </row>
    <row r="335">
      <c r="D335" s="120"/>
      <c r="F335" s="121"/>
      <c r="H335" s="122"/>
      <c r="L335" s="6"/>
    </row>
    <row r="336">
      <c r="D336" s="120"/>
      <c r="F336" s="121"/>
      <c r="H336" s="122"/>
      <c r="L336" s="6"/>
    </row>
    <row r="337">
      <c r="D337" s="120"/>
      <c r="F337" s="121"/>
      <c r="H337" s="122"/>
      <c r="L337" s="6"/>
    </row>
    <row r="338">
      <c r="D338" s="120"/>
      <c r="F338" s="121"/>
      <c r="H338" s="122"/>
      <c r="L338" s="6"/>
    </row>
    <row r="339">
      <c r="D339" s="120"/>
      <c r="F339" s="121"/>
      <c r="H339" s="122"/>
      <c r="L339" s="6"/>
    </row>
    <row r="340">
      <c r="D340" s="120"/>
      <c r="F340" s="121"/>
      <c r="H340" s="122"/>
      <c r="L340" s="6"/>
    </row>
    <row r="341">
      <c r="D341" s="120"/>
      <c r="F341" s="121"/>
      <c r="H341" s="122"/>
      <c r="L341" s="6"/>
    </row>
    <row r="342">
      <c r="D342" s="120"/>
      <c r="F342" s="121"/>
      <c r="H342" s="122"/>
      <c r="L342" s="6"/>
    </row>
    <row r="343">
      <c r="D343" s="120"/>
      <c r="F343" s="121"/>
      <c r="H343" s="122"/>
      <c r="L343" s="6"/>
    </row>
    <row r="344">
      <c r="D344" s="120"/>
      <c r="F344" s="121"/>
      <c r="H344" s="122"/>
      <c r="L344" s="6"/>
    </row>
    <row r="345">
      <c r="D345" s="120"/>
      <c r="F345" s="121"/>
      <c r="H345" s="122"/>
      <c r="L345" s="6"/>
    </row>
    <row r="346">
      <c r="D346" s="120"/>
      <c r="F346" s="121"/>
      <c r="H346" s="122"/>
      <c r="L346" s="6"/>
    </row>
    <row r="347">
      <c r="D347" s="120"/>
      <c r="F347" s="121"/>
      <c r="H347" s="122"/>
      <c r="L347" s="6"/>
    </row>
    <row r="348">
      <c r="D348" s="120"/>
      <c r="F348" s="121"/>
      <c r="H348" s="122"/>
      <c r="L348" s="6"/>
    </row>
    <row r="349">
      <c r="D349" s="120"/>
      <c r="F349" s="121"/>
      <c r="H349" s="122"/>
      <c r="L349" s="6"/>
    </row>
    <row r="350">
      <c r="D350" s="120"/>
      <c r="F350" s="121"/>
      <c r="H350" s="122"/>
      <c r="L350" s="6"/>
    </row>
    <row r="351">
      <c r="D351" s="120"/>
      <c r="F351" s="121"/>
      <c r="H351" s="122"/>
      <c r="L351" s="6"/>
    </row>
    <row r="352">
      <c r="D352" s="120"/>
      <c r="F352" s="121"/>
      <c r="H352" s="122"/>
      <c r="L352" s="6"/>
    </row>
    <row r="353">
      <c r="D353" s="120"/>
      <c r="F353" s="121"/>
      <c r="H353" s="122"/>
      <c r="L353" s="6"/>
    </row>
    <row r="354">
      <c r="D354" s="120"/>
      <c r="F354" s="121"/>
      <c r="H354" s="122"/>
      <c r="L354" s="6"/>
    </row>
    <row r="355">
      <c r="D355" s="120"/>
      <c r="F355" s="121"/>
      <c r="H355" s="122"/>
      <c r="L355" s="6"/>
    </row>
    <row r="356">
      <c r="D356" s="120"/>
      <c r="F356" s="121"/>
      <c r="H356" s="122"/>
      <c r="L356" s="6"/>
    </row>
    <row r="357">
      <c r="D357" s="120"/>
      <c r="F357" s="121"/>
      <c r="H357" s="122"/>
      <c r="L357" s="6"/>
    </row>
    <row r="358">
      <c r="D358" s="120"/>
      <c r="F358" s="121"/>
      <c r="H358" s="122"/>
      <c r="L358" s="6"/>
    </row>
    <row r="359">
      <c r="D359" s="120"/>
      <c r="F359" s="121"/>
      <c r="H359" s="122"/>
      <c r="L359" s="6"/>
    </row>
    <row r="360">
      <c r="D360" s="120"/>
      <c r="F360" s="121"/>
      <c r="H360" s="122"/>
      <c r="L360" s="6"/>
    </row>
    <row r="361">
      <c r="D361" s="120"/>
      <c r="F361" s="121"/>
      <c r="H361" s="122"/>
      <c r="L361" s="6"/>
    </row>
    <row r="362">
      <c r="D362" s="120"/>
      <c r="F362" s="121"/>
      <c r="H362" s="122"/>
      <c r="L362" s="6"/>
    </row>
    <row r="363">
      <c r="D363" s="120"/>
      <c r="F363" s="121"/>
      <c r="H363" s="122"/>
      <c r="L363" s="6"/>
    </row>
    <row r="364">
      <c r="D364" s="120"/>
      <c r="F364" s="121"/>
      <c r="H364" s="122"/>
      <c r="L364" s="6"/>
    </row>
    <row r="365">
      <c r="D365" s="120"/>
      <c r="F365" s="121"/>
      <c r="H365" s="122"/>
      <c r="L365" s="6"/>
    </row>
    <row r="366">
      <c r="D366" s="120"/>
      <c r="F366" s="121"/>
      <c r="H366" s="122"/>
      <c r="L366" s="6"/>
    </row>
    <row r="367">
      <c r="D367" s="120"/>
      <c r="F367" s="121"/>
      <c r="H367" s="122"/>
      <c r="L367" s="6"/>
    </row>
    <row r="368">
      <c r="D368" s="120"/>
      <c r="F368" s="121"/>
      <c r="H368" s="122"/>
      <c r="L368" s="6"/>
    </row>
    <row r="369">
      <c r="D369" s="120"/>
      <c r="F369" s="121"/>
      <c r="H369" s="122"/>
      <c r="L369" s="6"/>
    </row>
    <row r="370">
      <c r="D370" s="120"/>
      <c r="F370" s="121"/>
      <c r="H370" s="122"/>
      <c r="L370" s="6"/>
    </row>
    <row r="371">
      <c r="D371" s="120"/>
      <c r="F371" s="121"/>
      <c r="H371" s="122"/>
      <c r="L371" s="6"/>
    </row>
    <row r="372">
      <c r="D372" s="120"/>
      <c r="F372" s="121"/>
      <c r="H372" s="122"/>
      <c r="L372" s="6"/>
    </row>
    <row r="373">
      <c r="D373" s="120"/>
      <c r="F373" s="121"/>
      <c r="H373" s="122"/>
      <c r="L373" s="6"/>
    </row>
    <row r="374">
      <c r="D374" s="120"/>
      <c r="F374" s="121"/>
      <c r="H374" s="122"/>
      <c r="L374" s="6"/>
    </row>
    <row r="375">
      <c r="D375" s="120"/>
      <c r="F375" s="121"/>
      <c r="H375" s="122"/>
      <c r="L375" s="6"/>
    </row>
    <row r="376">
      <c r="D376" s="120"/>
      <c r="F376" s="121"/>
      <c r="H376" s="122"/>
      <c r="L376" s="6"/>
    </row>
    <row r="377">
      <c r="D377" s="120"/>
      <c r="F377" s="121"/>
      <c r="H377" s="122"/>
      <c r="L377" s="6"/>
    </row>
    <row r="378">
      <c r="D378" s="120"/>
      <c r="F378" s="121"/>
      <c r="H378" s="122"/>
      <c r="L378" s="6"/>
    </row>
    <row r="379">
      <c r="D379" s="120"/>
      <c r="F379" s="121"/>
      <c r="H379" s="122"/>
      <c r="L379" s="6"/>
    </row>
    <row r="380">
      <c r="D380" s="120"/>
      <c r="F380" s="121"/>
      <c r="H380" s="122"/>
      <c r="L380" s="6"/>
    </row>
    <row r="381">
      <c r="D381" s="120"/>
      <c r="F381" s="121"/>
      <c r="H381" s="122"/>
      <c r="L381" s="6"/>
    </row>
    <row r="382">
      <c r="D382" s="120"/>
      <c r="F382" s="121"/>
      <c r="H382" s="122"/>
      <c r="L382" s="6"/>
    </row>
    <row r="383">
      <c r="D383" s="120"/>
      <c r="F383" s="121"/>
      <c r="H383" s="122"/>
      <c r="L383" s="6"/>
    </row>
    <row r="384">
      <c r="D384" s="120"/>
      <c r="F384" s="121"/>
      <c r="H384" s="122"/>
      <c r="L384" s="6"/>
    </row>
    <row r="385">
      <c r="D385" s="120"/>
      <c r="F385" s="121"/>
      <c r="H385" s="122"/>
      <c r="L385" s="6"/>
    </row>
    <row r="386">
      <c r="D386" s="120"/>
      <c r="F386" s="121"/>
      <c r="H386" s="122"/>
      <c r="L386" s="6"/>
    </row>
    <row r="387">
      <c r="D387" s="120"/>
      <c r="F387" s="121"/>
      <c r="H387" s="122"/>
      <c r="L387" s="6"/>
    </row>
    <row r="388">
      <c r="D388" s="120"/>
      <c r="F388" s="121"/>
      <c r="H388" s="122"/>
      <c r="L388" s="6"/>
    </row>
    <row r="389">
      <c r="D389" s="120"/>
      <c r="F389" s="121"/>
      <c r="H389" s="122"/>
      <c r="L389" s="6"/>
    </row>
    <row r="390">
      <c r="D390" s="120"/>
      <c r="F390" s="121"/>
      <c r="H390" s="122"/>
      <c r="L390" s="6"/>
    </row>
    <row r="391">
      <c r="D391" s="120"/>
      <c r="F391" s="121"/>
      <c r="H391" s="122"/>
      <c r="L391" s="6"/>
    </row>
    <row r="392">
      <c r="D392" s="120"/>
      <c r="F392" s="121"/>
      <c r="H392" s="122"/>
      <c r="L392" s="6"/>
    </row>
    <row r="393">
      <c r="D393" s="120"/>
      <c r="F393" s="121"/>
      <c r="H393" s="122"/>
      <c r="L393" s="6"/>
    </row>
    <row r="394">
      <c r="D394" s="120"/>
      <c r="F394" s="121"/>
      <c r="H394" s="122"/>
      <c r="L394" s="6"/>
    </row>
    <row r="395">
      <c r="D395" s="120"/>
      <c r="F395" s="121"/>
      <c r="H395" s="122"/>
      <c r="L395" s="6"/>
    </row>
    <row r="396">
      <c r="D396" s="120"/>
      <c r="F396" s="121"/>
      <c r="H396" s="122"/>
      <c r="L396" s="6"/>
    </row>
    <row r="397">
      <c r="D397" s="120"/>
      <c r="F397" s="121"/>
      <c r="H397" s="122"/>
      <c r="L397" s="6"/>
    </row>
    <row r="398">
      <c r="D398" s="120"/>
      <c r="F398" s="121"/>
      <c r="H398" s="122"/>
      <c r="L398" s="6"/>
    </row>
    <row r="399">
      <c r="D399" s="120"/>
      <c r="F399" s="121"/>
      <c r="H399" s="122"/>
      <c r="L399" s="6"/>
    </row>
    <row r="400">
      <c r="D400" s="120"/>
      <c r="F400" s="121"/>
      <c r="H400" s="122"/>
      <c r="L400" s="6"/>
    </row>
    <row r="401">
      <c r="D401" s="120"/>
      <c r="F401" s="121"/>
      <c r="H401" s="122"/>
      <c r="L401" s="6"/>
    </row>
    <row r="402">
      <c r="D402" s="120"/>
      <c r="F402" s="121"/>
      <c r="H402" s="122"/>
      <c r="L402" s="6"/>
    </row>
    <row r="403">
      <c r="D403" s="120"/>
      <c r="F403" s="121"/>
      <c r="H403" s="122"/>
      <c r="L403" s="6"/>
    </row>
    <row r="404">
      <c r="D404" s="120"/>
      <c r="F404" s="121"/>
      <c r="H404" s="122"/>
      <c r="L404" s="6"/>
    </row>
    <row r="405">
      <c r="D405" s="120"/>
      <c r="F405" s="121"/>
      <c r="H405" s="122"/>
      <c r="L405" s="6"/>
    </row>
    <row r="406">
      <c r="D406" s="120"/>
      <c r="F406" s="121"/>
      <c r="H406" s="122"/>
      <c r="L406" s="6"/>
    </row>
    <row r="407">
      <c r="D407" s="120"/>
      <c r="F407" s="121"/>
      <c r="H407" s="122"/>
      <c r="L407" s="6"/>
    </row>
    <row r="408">
      <c r="D408" s="120"/>
      <c r="F408" s="121"/>
      <c r="H408" s="122"/>
      <c r="L408" s="6"/>
    </row>
    <row r="409">
      <c r="D409" s="120"/>
      <c r="F409" s="121"/>
      <c r="H409" s="122"/>
      <c r="L409" s="6"/>
    </row>
    <row r="410">
      <c r="D410" s="120"/>
      <c r="F410" s="121"/>
      <c r="H410" s="122"/>
      <c r="L410" s="6"/>
    </row>
    <row r="411">
      <c r="D411" s="120"/>
      <c r="F411" s="121"/>
      <c r="H411" s="122"/>
      <c r="L411" s="6"/>
    </row>
    <row r="412">
      <c r="D412" s="120"/>
      <c r="F412" s="121"/>
      <c r="H412" s="122"/>
      <c r="L412" s="6"/>
    </row>
    <row r="413">
      <c r="D413" s="120"/>
      <c r="F413" s="121"/>
      <c r="H413" s="122"/>
      <c r="L413" s="6"/>
    </row>
    <row r="414">
      <c r="D414" s="120"/>
      <c r="F414" s="121"/>
      <c r="H414" s="122"/>
      <c r="L414" s="6"/>
    </row>
    <row r="415">
      <c r="D415" s="120"/>
      <c r="F415" s="121"/>
      <c r="H415" s="122"/>
      <c r="L415" s="6"/>
    </row>
    <row r="416">
      <c r="D416" s="120"/>
      <c r="F416" s="121"/>
      <c r="H416" s="122"/>
      <c r="L416" s="6"/>
    </row>
    <row r="417">
      <c r="D417" s="120"/>
      <c r="F417" s="121"/>
      <c r="H417" s="122"/>
      <c r="L417" s="6"/>
    </row>
    <row r="418">
      <c r="D418" s="120"/>
      <c r="F418" s="121"/>
      <c r="H418" s="122"/>
      <c r="L418" s="6"/>
    </row>
    <row r="419">
      <c r="D419" s="120"/>
      <c r="F419" s="121"/>
      <c r="H419" s="122"/>
      <c r="L419" s="6"/>
    </row>
    <row r="420">
      <c r="D420" s="120"/>
      <c r="F420" s="121"/>
      <c r="H420" s="122"/>
      <c r="L420" s="6"/>
    </row>
    <row r="421">
      <c r="D421" s="120"/>
      <c r="F421" s="121"/>
      <c r="H421" s="122"/>
      <c r="L421" s="6"/>
    </row>
    <row r="422">
      <c r="D422" s="120"/>
      <c r="F422" s="121"/>
      <c r="H422" s="122"/>
      <c r="L422" s="6"/>
    </row>
    <row r="423">
      <c r="D423" s="120"/>
      <c r="F423" s="121"/>
      <c r="H423" s="122"/>
      <c r="L423" s="6"/>
    </row>
    <row r="424">
      <c r="D424" s="120"/>
      <c r="F424" s="121"/>
      <c r="H424" s="122"/>
      <c r="L424" s="6"/>
    </row>
    <row r="425">
      <c r="D425" s="120"/>
      <c r="F425" s="121"/>
      <c r="H425" s="122"/>
      <c r="L425" s="6"/>
    </row>
    <row r="426">
      <c r="D426" s="120"/>
      <c r="F426" s="121"/>
      <c r="H426" s="122"/>
      <c r="L426" s="6"/>
    </row>
    <row r="427">
      <c r="D427" s="120"/>
      <c r="F427" s="121"/>
      <c r="H427" s="122"/>
      <c r="L427" s="6"/>
    </row>
    <row r="428">
      <c r="D428" s="120"/>
      <c r="F428" s="121"/>
      <c r="H428" s="122"/>
      <c r="L428" s="6"/>
    </row>
    <row r="429">
      <c r="D429" s="120"/>
      <c r="F429" s="121"/>
      <c r="H429" s="122"/>
      <c r="L429" s="6"/>
    </row>
    <row r="430">
      <c r="D430" s="120"/>
      <c r="F430" s="121"/>
      <c r="H430" s="122"/>
      <c r="L430" s="6"/>
    </row>
    <row r="431">
      <c r="D431" s="120"/>
      <c r="F431" s="121"/>
      <c r="H431" s="122"/>
      <c r="L431" s="6"/>
    </row>
    <row r="432">
      <c r="D432" s="120"/>
      <c r="F432" s="121"/>
      <c r="H432" s="122"/>
      <c r="L432" s="6"/>
    </row>
    <row r="433">
      <c r="D433" s="120"/>
      <c r="F433" s="121"/>
      <c r="H433" s="122"/>
      <c r="L433" s="6"/>
    </row>
    <row r="434">
      <c r="D434" s="120"/>
      <c r="F434" s="121"/>
      <c r="H434" s="122"/>
      <c r="L434" s="6"/>
    </row>
    <row r="435">
      <c r="D435" s="120"/>
      <c r="F435" s="121"/>
      <c r="H435" s="122"/>
      <c r="L435" s="6"/>
    </row>
    <row r="436">
      <c r="D436" s="120"/>
      <c r="F436" s="121"/>
      <c r="H436" s="122"/>
      <c r="L436" s="6"/>
    </row>
    <row r="437">
      <c r="D437" s="120"/>
      <c r="F437" s="121"/>
      <c r="H437" s="122"/>
      <c r="L437" s="6"/>
    </row>
    <row r="438">
      <c r="D438" s="120"/>
      <c r="F438" s="121"/>
      <c r="H438" s="122"/>
      <c r="L438" s="6"/>
    </row>
    <row r="439">
      <c r="D439" s="120"/>
      <c r="F439" s="121"/>
      <c r="H439" s="122"/>
      <c r="L439" s="6"/>
    </row>
    <row r="440">
      <c r="D440" s="120"/>
      <c r="F440" s="121"/>
      <c r="H440" s="122"/>
      <c r="L440" s="6"/>
    </row>
    <row r="441">
      <c r="D441" s="120"/>
      <c r="F441" s="121"/>
      <c r="H441" s="122"/>
      <c r="L441" s="6"/>
    </row>
    <row r="442">
      <c r="D442" s="120"/>
      <c r="F442" s="121"/>
      <c r="H442" s="122"/>
      <c r="L442" s="6"/>
    </row>
    <row r="443">
      <c r="D443" s="120"/>
      <c r="F443" s="121"/>
      <c r="H443" s="122"/>
      <c r="L443" s="6"/>
    </row>
    <row r="444">
      <c r="D444" s="120"/>
      <c r="F444" s="121"/>
      <c r="H444" s="122"/>
      <c r="L444" s="6"/>
    </row>
    <row r="445">
      <c r="D445" s="120"/>
      <c r="F445" s="121"/>
      <c r="H445" s="122"/>
      <c r="L445" s="6"/>
    </row>
    <row r="446">
      <c r="D446" s="120"/>
      <c r="F446" s="121"/>
      <c r="H446" s="122"/>
      <c r="L446" s="6"/>
    </row>
    <row r="447">
      <c r="D447" s="120"/>
      <c r="F447" s="121"/>
      <c r="H447" s="122"/>
      <c r="L447" s="6"/>
    </row>
    <row r="448">
      <c r="D448" s="120"/>
      <c r="F448" s="121"/>
      <c r="H448" s="122"/>
      <c r="L448" s="6"/>
    </row>
    <row r="449">
      <c r="D449" s="120"/>
      <c r="F449" s="121"/>
      <c r="H449" s="122"/>
      <c r="L449" s="6"/>
    </row>
    <row r="450">
      <c r="D450" s="120"/>
      <c r="F450" s="121"/>
      <c r="H450" s="122"/>
      <c r="L450" s="6"/>
    </row>
    <row r="451">
      <c r="D451" s="120"/>
      <c r="F451" s="121"/>
      <c r="H451" s="122"/>
      <c r="L451" s="6"/>
    </row>
    <row r="452">
      <c r="D452" s="120"/>
      <c r="F452" s="121"/>
      <c r="H452" s="122"/>
      <c r="L452" s="6"/>
    </row>
    <row r="453">
      <c r="D453" s="120"/>
      <c r="F453" s="121"/>
      <c r="H453" s="122"/>
      <c r="L453" s="6"/>
    </row>
    <row r="454">
      <c r="D454" s="120"/>
      <c r="F454" s="121"/>
      <c r="H454" s="122"/>
      <c r="L454" s="6"/>
    </row>
    <row r="455">
      <c r="D455" s="120"/>
      <c r="F455" s="121"/>
      <c r="H455" s="122"/>
      <c r="L455" s="6"/>
    </row>
    <row r="456">
      <c r="D456" s="120"/>
      <c r="F456" s="121"/>
      <c r="H456" s="122"/>
      <c r="L456" s="6"/>
    </row>
    <row r="457">
      <c r="D457" s="120"/>
      <c r="F457" s="121"/>
      <c r="H457" s="122"/>
      <c r="L457" s="6"/>
    </row>
    <row r="458">
      <c r="D458" s="120"/>
      <c r="F458" s="121"/>
      <c r="H458" s="122"/>
      <c r="L458" s="6"/>
    </row>
    <row r="459">
      <c r="D459" s="120"/>
      <c r="F459" s="121"/>
      <c r="H459" s="122"/>
      <c r="L459" s="6"/>
    </row>
    <row r="460">
      <c r="D460" s="120"/>
      <c r="F460" s="121"/>
      <c r="H460" s="122"/>
      <c r="L460" s="6"/>
    </row>
    <row r="461">
      <c r="D461" s="120"/>
      <c r="F461" s="121"/>
      <c r="H461" s="122"/>
      <c r="L461" s="6"/>
    </row>
    <row r="462">
      <c r="D462" s="120"/>
      <c r="F462" s="121"/>
      <c r="H462" s="122"/>
      <c r="L462" s="6"/>
    </row>
    <row r="463">
      <c r="D463" s="120"/>
      <c r="F463" s="121"/>
      <c r="H463" s="122"/>
      <c r="L463" s="6"/>
    </row>
    <row r="464">
      <c r="D464" s="120"/>
      <c r="F464" s="121"/>
      <c r="H464" s="122"/>
      <c r="L464" s="6"/>
    </row>
    <row r="465">
      <c r="D465" s="120"/>
      <c r="F465" s="121"/>
      <c r="H465" s="122"/>
      <c r="L465" s="6"/>
    </row>
    <row r="466">
      <c r="D466" s="120"/>
      <c r="F466" s="121"/>
      <c r="H466" s="122"/>
      <c r="L466" s="6"/>
    </row>
    <row r="467">
      <c r="D467" s="120"/>
      <c r="F467" s="121"/>
      <c r="H467" s="122"/>
      <c r="L467" s="6"/>
    </row>
    <row r="468">
      <c r="D468" s="120"/>
      <c r="F468" s="121"/>
      <c r="H468" s="122"/>
      <c r="L468" s="6"/>
    </row>
    <row r="469">
      <c r="D469" s="120"/>
      <c r="F469" s="121"/>
      <c r="H469" s="122"/>
      <c r="L469" s="6"/>
    </row>
    <row r="470">
      <c r="D470" s="120"/>
      <c r="F470" s="121"/>
      <c r="H470" s="122"/>
      <c r="L470" s="6"/>
    </row>
    <row r="471">
      <c r="D471" s="120"/>
      <c r="F471" s="121"/>
      <c r="H471" s="122"/>
      <c r="L471" s="6"/>
    </row>
    <row r="472">
      <c r="D472" s="120"/>
      <c r="F472" s="121"/>
      <c r="H472" s="122"/>
      <c r="L472" s="6"/>
    </row>
    <row r="473">
      <c r="D473" s="120"/>
      <c r="F473" s="121"/>
      <c r="H473" s="122"/>
      <c r="L473" s="6"/>
    </row>
    <row r="474">
      <c r="D474" s="120"/>
      <c r="F474" s="121"/>
      <c r="H474" s="122"/>
      <c r="L474" s="6"/>
    </row>
    <row r="475">
      <c r="D475" s="120"/>
      <c r="F475" s="121"/>
      <c r="H475" s="122"/>
      <c r="L475" s="6"/>
    </row>
    <row r="476">
      <c r="D476" s="120"/>
      <c r="F476" s="121"/>
      <c r="H476" s="122"/>
      <c r="L476" s="6"/>
    </row>
    <row r="477">
      <c r="D477" s="120"/>
      <c r="F477" s="121"/>
      <c r="H477" s="122"/>
      <c r="L477" s="6"/>
    </row>
    <row r="478">
      <c r="D478" s="120"/>
      <c r="F478" s="121"/>
      <c r="H478" s="122"/>
      <c r="L478" s="6"/>
    </row>
    <row r="479">
      <c r="D479" s="120"/>
      <c r="F479" s="121"/>
      <c r="H479" s="122"/>
      <c r="L479" s="6"/>
    </row>
    <row r="480">
      <c r="D480" s="120"/>
      <c r="F480" s="121"/>
      <c r="H480" s="122"/>
      <c r="L480" s="6"/>
    </row>
    <row r="481">
      <c r="D481" s="120"/>
      <c r="F481" s="121"/>
      <c r="H481" s="122"/>
      <c r="L481" s="6"/>
    </row>
    <row r="482">
      <c r="D482" s="120"/>
      <c r="F482" s="121"/>
      <c r="H482" s="122"/>
      <c r="L482" s="6"/>
    </row>
    <row r="483">
      <c r="D483" s="120"/>
      <c r="F483" s="121"/>
      <c r="H483" s="122"/>
      <c r="L483" s="6"/>
    </row>
    <row r="484">
      <c r="D484" s="120"/>
      <c r="F484" s="121"/>
      <c r="H484" s="122"/>
      <c r="L484" s="6"/>
    </row>
    <row r="485">
      <c r="D485" s="120"/>
      <c r="F485" s="121"/>
      <c r="H485" s="122"/>
      <c r="L485" s="6"/>
    </row>
    <row r="486">
      <c r="D486" s="120"/>
      <c r="F486" s="121"/>
      <c r="H486" s="122"/>
      <c r="L486" s="6"/>
    </row>
    <row r="487">
      <c r="D487" s="120"/>
      <c r="F487" s="121"/>
      <c r="H487" s="122"/>
      <c r="L487" s="6"/>
    </row>
    <row r="488">
      <c r="D488" s="120"/>
      <c r="F488" s="121"/>
      <c r="H488" s="122"/>
      <c r="L488" s="6"/>
    </row>
    <row r="489">
      <c r="D489" s="120"/>
      <c r="F489" s="121"/>
      <c r="H489" s="122"/>
      <c r="L489" s="6"/>
    </row>
    <row r="490">
      <c r="D490" s="120"/>
      <c r="F490" s="121"/>
      <c r="H490" s="122"/>
      <c r="L490" s="6"/>
    </row>
    <row r="491">
      <c r="D491" s="120"/>
      <c r="F491" s="121"/>
      <c r="H491" s="122"/>
      <c r="L491" s="6"/>
    </row>
    <row r="492">
      <c r="D492" s="120"/>
      <c r="F492" s="121"/>
      <c r="H492" s="122"/>
      <c r="L492" s="6"/>
    </row>
    <row r="493">
      <c r="D493" s="120"/>
      <c r="F493" s="121"/>
      <c r="H493" s="122"/>
      <c r="L493" s="6"/>
    </row>
    <row r="494">
      <c r="D494" s="120"/>
      <c r="F494" s="121"/>
      <c r="H494" s="122"/>
      <c r="L494" s="6"/>
    </row>
    <row r="495">
      <c r="D495" s="120"/>
      <c r="F495" s="121"/>
      <c r="H495" s="122"/>
      <c r="L495" s="6"/>
    </row>
    <row r="496">
      <c r="D496" s="120"/>
      <c r="F496" s="121"/>
      <c r="H496" s="122"/>
      <c r="L496" s="6"/>
    </row>
    <row r="497">
      <c r="D497" s="120"/>
      <c r="F497" s="121"/>
      <c r="H497" s="122"/>
      <c r="L497" s="6"/>
    </row>
    <row r="498">
      <c r="D498" s="120"/>
      <c r="F498" s="121"/>
      <c r="H498" s="122"/>
      <c r="L498" s="6"/>
    </row>
    <row r="499">
      <c r="D499" s="120"/>
      <c r="F499" s="121"/>
      <c r="H499" s="122"/>
      <c r="L499" s="6"/>
    </row>
    <row r="500">
      <c r="D500" s="120"/>
      <c r="F500" s="121"/>
      <c r="H500" s="122"/>
      <c r="L500" s="6"/>
    </row>
    <row r="501">
      <c r="D501" s="120"/>
      <c r="F501" s="121"/>
      <c r="H501" s="122"/>
      <c r="L501" s="6"/>
    </row>
    <row r="502">
      <c r="D502" s="120"/>
      <c r="F502" s="121"/>
      <c r="H502" s="122"/>
      <c r="L502" s="6"/>
    </row>
    <row r="503">
      <c r="D503" s="120"/>
      <c r="F503" s="121"/>
      <c r="H503" s="122"/>
      <c r="L503" s="6"/>
    </row>
    <row r="504">
      <c r="D504" s="120"/>
      <c r="F504" s="121"/>
      <c r="H504" s="122"/>
      <c r="L504" s="6"/>
    </row>
    <row r="505">
      <c r="D505" s="120"/>
      <c r="F505" s="121"/>
      <c r="H505" s="122"/>
      <c r="L505" s="6"/>
    </row>
    <row r="506">
      <c r="D506" s="120"/>
      <c r="F506" s="121"/>
      <c r="H506" s="122"/>
      <c r="L506" s="6"/>
    </row>
    <row r="507">
      <c r="D507" s="120"/>
      <c r="F507" s="121"/>
      <c r="H507" s="122"/>
      <c r="L507" s="6"/>
    </row>
    <row r="508">
      <c r="D508" s="120"/>
      <c r="F508" s="121"/>
      <c r="H508" s="122"/>
      <c r="L508" s="6"/>
    </row>
    <row r="509">
      <c r="D509" s="120"/>
      <c r="F509" s="121"/>
      <c r="H509" s="122"/>
      <c r="L509" s="6"/>
    </row>
    <row r="510">
      <c r="D510" s="120"/>
      <c r="F510" s="121"/>
      <c r="H510" s="122"/>
      <c r="L510" s="6"/>
    </row>
    <row r="511">
      <c r="D511" s="120"/>
      <c r="F511" s="121"/>
      <c r="H511" s="122"/>
      <c r="L511" s="6"/>
    </row>
    <row r="512">
      <c r="D512" s="120"/>
      <c r="F512" s="121"/>
      <c r="H512" s="122"/>
      <c r="L512" s="6"/>
    </row>
    <row r="513">
      <c r="D513" s="120"/>
      <c r="F513" s="121"/>
      <c r="H513" s="122"/>
      <c r="L513" s="6"/>
    </row>
    <row r="514">
      <c r="D514" s="120"/>
      <c r="F514" s="121"/>
      <c r="H514" s="122"/>
      <c r="L514" s="6"/>
    </row>
    <row r="515">
      <c r="D515" s="120"/>
      <c r="F515" s="121"/>
      <c r="H515" s="122"/>
      <c r="L515" s="6"/>
    </row>
    <row r="516">
      <c r="D516" s="120"/>
      <c r="F516" s="121"/>
      <c r="H516" s="122"/>
      <c r="L516" s="6"/>
    </row>
    <row r="517">
      <c r="D517" s="120"/>
      <c r="F517" s="121"/>
      <c r="H517" s="122"/>
      <c r="L517" s="6"/>
    </row>
    <row r="518">
      <c r="D518" s="120"/>
      <c r="F518" s="121"/>
      <c r="H518" s="122"/>
      <c r="L518" s="6"/>
    </row>
    <row r="519">
      <c r="D519" s="120"/>
      <c r="F519" s="121"/>
      <c r="H519" s="122"/>
      <c r="L519" s="6"/>
    </row>
    <row r="520">
      <c r="D520" s="120"/>
      <c r="F520" s="121"/>
      <c r="H520" s="122"/>
      <c r="L520" s="6"/>
    </row>
    <row r="521">
      <c r="D521" s="120"/>
      <c r="F521" s="121"/>
      <c r="H521" s="122"/>
      <c r="L521" s="6"/>
    </row>
    <row r="522">
      <c r="D522" s="120"/>
      <c r="F522" s="121"/>
      <c r="H522" s="122"/>
      <c r="L522" s="6"/>
    </row>
    <row r="523">
      <c r="D523" s="120"/>
      <c r="F523" s="121"/>
      <c r="H523" s="122"/>
      <c r="L523" s="6"/>
    </row>
    <row r="524">
      <c r="D524" s="120"/>
      <c r="F524" s="121"/>
      <c r="H524" s="122"/>
      <c r="L524" s="6"/>
    </row>
    <row r="525">
      <c r="D525" s="120"/>
      <c r="F525" s="121"/>
      <c r="H525" s="122"/>
      <c r="L525" s="6"/>
    </row>
    <row r="526">
      <c r="D526" s="120"/>
      <c r="F526" s="121"/>
      <c r="H526" s="122"/>
      <c r="L526" s="6"/>
    </row>
    <row r="527">
      <c r="D527" s="120"/>
      <c r="F527" s="121"/>
      <c r="H527" s="122"/>
      <c r="L527" s="6"/>
    </row>
    <row r="528">
      <c r="D528" s="120"/>
      <c r="F528" s="121"/>
      <c r="H528" s="122"/>
      <c r="L528" s="6"/>
    </row>
    <row r="529">
      <c r="D529" s="120"/>
      <c r="F529" s="121"/>
      <c r="H529" s="122"/>
      <c r="L529" s="6"/>
    </row>
    <row r="530">
      <c r="D530" s="120"/>
      <c r="F530" s="121"/>
      <c r="H530" s="122"/>
      <c r="L530" s="6"/>
    </row>
    <row r="531">
      <c r="D531" s="120"/>
      <c r="F531" s="121"/>
      <c r="H531" s="122"/>
      <c r="L531" s="6"/>
    </row>
    <row r="532">
      <c r="D532" s="120"/>
      <c r="F532" s="121"/>
      <c r="H532" s="122"/>
      <c r="L532" s="6"/>
    </row>
    <row r="533">
      <c r="D533" s="120"/>
      <c r="F533" s="121"/>
      <c r="H533" s="122"/>
      <c r="L533" s="6"/>
    </row>
    <row r="534">
      <c r="D534" s="120"/>
      <c r="F534" s="121"/>
      <c r="H534" s="122"/>
      <c r="L534" s="6"/>
    </row>
    <row r="535">
      <c r="D535" s="120"/>
      <c r="F535" s="121"/>
      <c r="H535" s="122"/>
      <c r="L535" s="6"/>
    </row>
    <row r="536">
      <c r="D536" s="120"/>
      <c r="F536" s="121"/>
      <c r="H536" s="122"/>
      <c r="L536" s="6"/>
    </row>
    <row r="537">
      <c r="D537" s="120"/>
      <c r="F537" s="121"/>
      <c r="H537" s="122"/>
      <c r="L537" s="6"/>
    </row>
    <row r="538">
      <c r="D538" s="120"/>
      <c r="F538" s="121"/>
      <c r="H538" s="122"/>
      <c r="L538" s="6"/>
    </row>
    <row r="539">
      <c r="D539" s="120"/>
      <c r="F539" s="121"/>
      <c r="H539" s="122"/>
      <c r="L539" s="6"/>
    </row>
    <row r="540">
      <c r="D540" s="120"/>
      <c r="F540" s="121"/>
      <c r="H540" s="122"/>
      <c r="L540" s="6"/>
    </row>
    <row r="541">
      <c r="D541" s="120"/>
      <c r="F541" s="121"/>
      <c r="H541" s="122"/>
      <c r="L541" s="6"/>
    </row>
    <row r="542">
      <c r="D542" s="120"/>
      <c r="F542" s="121"/>
      <c r="H542" s="122"/>
      <c r="L542" s="6"/>
    </row>
    <row r="543">
      <c r="D543" s="120"/>
      <c r="F543" s="121"/>
      <c r="H543" s="122"/>
      <c r="L543" s="6"/>
    </row>
    <row r="544">
      <c r="D544" s="120"/>
      <c r="F544" s="121"/>
      <c r="H544" s="122"/>
      <c r="L544" s="6"/>
    </row>
    <row r="545">
      <c r="D545" s="120"/>
      <c r="F545" s="121"/>
      <c r="H545" s="122"/>
      <c r="L545" s="6"/>
    </row>
    <row r="546">
      <c r="D546" s="120"/>
      <c r="F546" s="121"/>
      <c r="H546" s="122"/>
      <c r="L546" s="6"/>
    </row>
    <row r="547">
      <c r="D547" s="120"/>
      <c r="F547" s="121"/>
      <c r="H547" s="122"/>
      <c r="L547" s="6"/>
    </row>
    <row r="548">
      <c r="D548" s="120"/>
      <c r="F548" s="121"/>
      <c r="H548" s="122"/>
      <c r="L548" s="6"/>
    </row>
    <row r="549">
      <c r="D549" s="120"/>
      <c r="F549" s="121"/>
      <c r="H549" s="122"/>
      <c r="L549" s="6"/>
    </row>
    <row r="550">
      <c r="D550" s="120"/>
      <c r="F550" s="121"/>
      <c r="H550" s="122"/>
      <c r="L550" s="6"/>
    </row>
    <row r="551">
      <c r="D551" s="120"/>
      <c r="F551" s="121"/>
      <c r="H551" s="122"/>
      <c r="L551" s="6"/>
    </row>
    <row r="552">
      <c r="D552" s="120"/>
      <c r="F552" s="121"/>
      <c r="H552" s="122"/>
      <c r="L552" s="6"/>
    </row>
    <row r="553">
      <c r="D553" s="120"/>
      <c r="F553" s="121"/>
      <c r="H553" s="122"/>
      <c r="L553" s="6"/>
    </row>
    <row r="554">
      <c r="D554" s="120"/>
      <c r="F554" s="121"/>
      <c r="H554" s="122"/>
      <c r="L554" s="6"/>
    </row>
    <row r="555">
      <c r="D555" s="120"/>
      <c r="F555" s="121"/>
      <c r="H555" s="122"/>
      <c r="L555" s="6"/>
    </row>
    <row r="556">
      <c r="D556" s="120"/>
      <c r="F556" s="121"/>
      <c r="H556" s="122"/>
      <c r="L556" s="6"/>
    </row>
    <row r="557">
      <c r="D557" s="120"/>
      <c r="F557" s="121"/>
      <c r="H557" s="122"/>
      <c r="L557" s="6"/>
    </row>
    <row r="558">
      <c r="D558" s="120"/>
      <c r="F558" s="121"/>
      <c r="H558" s="122"/>
      <c r="L558" s="6"/>
    </row>
    <row r="559">
      <c r="D559" s="120"/>
      <c r="F559" s="121"/>
      <c r="H559" s="122"/>
      <c r="L559" s="6"/>
    </row>
    <row r="560">
      <c r="D560" s="120"/>
      <c r="F560" s="121"/>
      <c r="H560" s="122"/>
      <c r="L560" s="6"/>
    </row>
    <row r="561">
      <c r="D561" s="120"/>
      <c r="F561" s="121"/>
      <c r="H561" s="122"/>
      <c r="L561" s="6"/>
    </row>
    <row r="562">
      <c r="D562" s="120"/>
      <c r="F562" s="121"/>
      <c r="H562" s="122"/>
      <c r="L562" s="6"/>
    </row>
    <row r="563">
      <c r="D563" s="120"/>
      <c r="F563" s="121"/>
      <c r="H563" s="122"/>
      <c r="L563" s="6"/>
    </row>
    <row r="564">
      <c r="D564" s="120"/>
      <c r="F564" s="121"/>
      <c r="H564" s="122"/>
      <c r="L564" s="6"/>
    </row>
    <row r="565">
      <c r="D565" s="120"/>
      <c r="F565" s="121"/>
      <c r="H565" s="122"/>
      <c r="L565" s="6"/>
    </row>
    <row r="566">
      <c r="D566" s="120"/>
      <c r="F566" s="121"/>
      <c r="H566" s="122"/>
      <c r="L566" s="6"/>
    </row>
    <row r="567">
      <c r="D567" s="120"/>
      <c r="F567" s="121"/>
      <c r="H567" s="122"/>
      <c r="L567" s="6"/>
    </row>
    <row r="568">
      <c r="D568" s="120"/>
      <c r="F568" s="121"/>
      <c r="H568" s="122"/>
      <c r="L568" s="6"/>
    </row>
    <row r="569">
      <c r="D569" s="120"/>
      <c r="F569" s="121"/>
      <c r="H569" s="122"/>
      <c r="L569" s="6"/>
    </row>
    <row r="570">
      <c r="D570" s="120"/>
      <c r="F570" s="121"/>
      <c r="H570" s="122"/>
      <c r="L570" s="6"/>
    </row>
    <row r="571">
      <c r="D571" s="120"/>
      <c r="F571" s="121"/>
      <c r="H571" s="122"/>
      <c r="L571" s="6"/>
    </row>
    <row r="572">
      <c r="D572" s="120"/>
      <c r="F572" s="121"/>
      <c r="H572" s="122"/>
      <c r="L572" s="6"/>
    </row>
    <row r="573">
      <c r="D573" s="120"/>
      <c r="F573" s="121"/>
      <c r="H573" s="122"/>
      <c r="L573" s="6"/>
    </row>
    <row r="574">
      <c r="D574" s="120"/>
      <c r="F574" s="121"/>
      <c r="H574" s="122"/>
      <c r="L574" s="6"/>
    </row>
    <row r="575">
      <c r="D575" s="120"/>
      <c r="F575" s="121"/>
      <c r="H575" s="122"/>
      <c r="L575" s="6"/>
    </row>
    <row r="576">
      <c r="D576" s="120"/>
      <c r="F576" s="121"/>
      <c r="H576" s="122"/>
      <c r="L576" s="6"/>
    </row>
    <row r="577">
      <c r="D577" s="120"/>
      <c r="F577" s="121"/>
      <c r="H577" s="122"/>
      <c r="L577" s="6"/>
    </row>
    <row r="578">
      <c r="D578" s="120"/>
      <c r="F578" s="121"/>
      <c r="H578" s="122"/>
      <c r="L578" s="6"/>
    </row>
    <row r="579">
      <c r="D579" s="120"/>
      <c r="F579" s="121"/>
      <c r="H579" s="122"/>
      <c r="L579" s="6"/>
    </row>
    <row r="580">
      <c r="D580" s="120"/>
      <c r="F580" s="121"/>
      <c r="H580" s="122"/>
      <c r="L580" s="6"/>
    </row>
    <row r="581">
      <c r="D581" s="120"/>
      <c r="F581" s="121"/>
      <c r="H581" s="122"/>
      <c r="L581" s="6"/>
    </row>
    <row r="582">
      <c r="D582" s="120"/>
      <c r="F582" s="121"/>
      <c r="H582" s="122"/>
      <c r="L582" s="6"/>
    </row>
    <row r="583">
      <c r="D583" s="120"/>
      <c r="F583" s="121"/>
      <c r="H583" s="122"/>
      <c r="L583" s="6"/>
    </row>
    <row r="584">
      <c r="D584" s="120"/>
      <c r="F584" s="121"/>
      <c r="H584" s="122"/>
      <c r="L584" s="6"/>
    </row>
    <row r="585">
      <c r="D585" s="120"/>
      <c r="F585" s="121"/>
      <c r="H585" s="122"/>
      <c r="L585" s="6"/>
    </row>
    <row r="586">
      <c r="D586" s="120"/>
      <c r="F586" s="121"/>
      <c r="H586" s="122"/>
      <c r="L586" s="6"/>
    </row>
    <row r="587">
      <c r="D587" s="120"/>
      <c r="F587" s="121"/>
      <c r="H587" s="122"/>
      <c r="L587" s="6"/>
    </row>
    <row r="588">
      <c r="D588" s="120"/>
      <c r="F588" s="121"/>
      <c r="H588" s="122"/>
      <c r="L588" s="6"/>
    </row>
    <row r="589">
      <c r="D589" s="120"/>
      <c r="F589" s="121"/>
      <c r="H589" s="122"/>
      <c r="L589" s="6"/>
    </row>
    <row r="590">
      <c r="D590" s="120"/>
      <c r="F590" s="121"/>
      <c r="H590" s="122"/>
      <c r="L590" s="6"/>
    </row>
    <row r="591">
      <c r="D591" s="120"/>
      <c r="F591" s="121"/>
      <c r="H591" s="122"/>
      <c r="L591" s="6"/>
    </row>
    <row r="592">
      <c r="D592" s="120"/>
      <c r="F592" s="121"/>
      <c r="H592" s="122"/>
      <c r="L592" s="6"/>
    </row>
    <row r="593">
      <c r="D593" s="120"/>
      <c r="F593" s="121"/>
      <c r="H593" s="122"/>
      <c r="L593" s="6"/>
    </row>
    <row r="594">
      <c r="D594" s="120"/>
      <c r="F594" s="121"/>
      <c r="H594" s="122"/>
      <c r="L594" s="6"/>
    </row>
    <row r="595">
      <c r="D595" s="120"/>
      <c r="F595" s="121"/>
      <c r="H595" s="122"/>
      <c r="L595" s="6"/>
    </row>
    <row r="596">
      <c r="D596" s="120"/>
      <c r="F596" s="121"/>
      <c r="H596" s="122"/>
      <c r="L596" s="6"/>
    </row>
    <row r="597">
      <c r="D597" s="120"/>
      <c r="F597" s="121"/>
      <c r="H597" s="122"/>
      <c r="L597" s="6"/>
    </row>
    <row r="598">
      <c r="D598" s="120"/>
      <c r="F598" s="121"/>
      <c r="H598" s="122"/>
      <c r="L598" s="6"/>
    </row>
    <row r="599">
      <c r="D599" s="120"/>
      <c r="F599" s="121"/>
      <c r="H599" s="122"/>
      <c r="L599" s="6"/>
    </row>
    <row r="600">
      <c r="D600" s="120"/>
      <c r="F600" s="121"/>
      <c r="H600" s="122"/>
      <c r="L600" s="6"/>
    </row>
    <row r="601">
      <c r="D601" s="120"/>
      <c r="F601" s="121"/>
      <c r="H601" s="122"/>
      <c r="L601" s="6"/>
    </row>
    <row r="602">
      <c r="D602" s="120"/>
      <c r="F602" s="121"/>
      <c r="H602" s="122"/>
      <c r="L602" s="6"/>
    </row>
    <row r="603">
      <c r="D603" s="120"/>
      <c r="F603" s="121"/>
      <c r="H603" s="122"/>
      <c r="L603" s="6"/>
    </row>
    <row r="604">
      <c r="D604" s="120"/>
      <c r="F604" s="121"/>
      <c r="H604" s="122"/>
      <c r="L604" s="6"/>
    </row>
    <row r="605">
      <c r="D605" s="120"/>
      <c r="F605" s="121"/>
      <c r="H605" s="122"/>
      <c r="L605" s="6"/>
    </row>
    <row r="606">
      <c r="D606" s="120"/>
      <c r="F606" s="121"/>
      <c r="H606" s="122"/>
      <c r="L606" s="6"/>
    </row>
    <row r="607">
      <c r="D607" s="120"/>
      <c r="F607" s="121"/>
      <c r="H607" s="122"/>
      <c r="L607" s="6"/>
    </row>
    <row r="608">
      <c r="D608" s="120"/>
      <c r="F608" s="121"/>
      <c r="H608" s="122"/>
      <c r="L608" s="6"/>
    </row>
    <row r="609">
      <c r="D609" s="120"/>
      <c r="F609" s="121"/>
      <c r="H609" s="122"/>
      <c r="L609" s="6"/>
    </row>
    <row r="610">
      <c r="D610" s="120"/>
      <c r="F610" s="121"/>
      <c r="H610" s="122"/>
      <c r="L610" s="6"/>
    </row>
    <row r="611">
      <c r="D611" s="120"/>
      <c r="F611" s="121"/>
      <c r="H611" s="122"/>
      <c r="L611" s="6"/>
    </row>
    <row r="612">
      <c r="D612" s="120"/>
      <c r="F612" s="121"/>
      <c r="H612" s="122"/>
      <c r="L612" s="6"/>
    </row>
    <row r="613">
      <c r="D613" s="120"/>
      <c r="F613" s="121"/>
      <c r="H613" s="122"/>
      <c r="L613" s="6"/>
    </row>
    <row r="614">
      <c r="D614" s="120"/>
      <c r="F614" s="121"/>
      <c r="H614" s="122"/>
      <c r="L614" s="6"/>
    </row>
    <row r="615">
      <c r="D615" s="120"/>
      <c r="F615" s="121"/>
      <c r="H615" s="122"/>
      <c r="L615" s="6"/>
    </row>
    <row r="616">
      <c r="D616" s="120"/>
      <c r="F616" s="121"/>
      <c r="H616" s="122"/>
      <c r="L616" s="6"/>
    </row>
    <row r="617">
      <c r="D617" s="120"/>
      <c r="F617" s="121"/>
      <c r="H617" s="122"/>
      <c r="L617" s="6"/>
    </row>
    <row r="618">
      <c r="D618" s="120"/>
      <c r="F618" s="121"/>
      <c r="H618" s="122"/>
      <c r="L618" s="6"/>
    </row>
    <row r="619">
      <c r="D619" s="120"/>
      <c r="F619" s="121"/>
      <c r="H619" s="122"/>
      <c r="L619" s="6"/>
    </row>
    <row r="620">
      <c r="D620" s="120"/>
      <c r="F620" s="121"/>
      <c r="H620" s="122"/>
      <c r="L620" s="6"/>
    </row>
    <row r="621">
      <c r="D621" s="120"/>
      <c r="F621" s="121"/>
      <c r="H621" s="122"/>
      <c r="L621" s="6"/>
    </row>
    <row r="622">
      <c r="D622" s="120"/>
      <c r="F622" s="121"/>
      <c r="H622" s="122"/>
      <c r="L622" s="6"/>
    </row>
    <row r="623">
      <c r="D623" s="120"/>
      <c r="F623" s="121"/>
      <c r="H623" s="122"/>
      <c r="L623" s="6"/>
    </row>
    <row r="624">
      <c r="D624" s="120"/>
      <c r="F624" s="121"/>
      <c r="H624" s="122"/>
      <c r="L624" s="6"/>
    </row>
    <row r="625">
      <c r="D625" s="120"/>
      <c r="F625" s="121"/>
      <c r="H625" s="122"/>
      <c r="L625" s="6"/>
    </row>
    <row r="626">
      <c r="D626" s="120"/>
      <c r="F626" s="121"/>
      <c r="H626" s="122"/>
      <c r="L626" s="6"/>
    </row>
    <row r="627">
      <c r="D627" s="120"/>
      <c r="F627" s="121"/>
      <c r="H627" s="122"/>
      <c r="L627" s="6"/>
    </row>
    <row r="628">
      <c r="D628" s="120"/>
      <c r="F628" s="121"/>
      <c r="H628" s="122"/>
      <c r="L628" s="6"/>
    </row>
    <row r="629">
      <c r="D629" s="120"/>
      <c r="F629" s="121"/>
      <c r="H629" s="122"/>
      <c r="L629" s="6"/>
    </row>
    <row r="630">
      <c r="D630" s="120"/>
      <c r="F630" s="121"/>
      <c r="H630" s="122"/>
      <c r="L630" s="6"/>
    </row>
    <row r="631">
      <c r="D631" s="120"/>
      <c r="F631" s="121"/>
      <c r="H631" s="122"/>
      <c r="L631" s="6"/>
    </row>
    <row r="632">
      <c r="D632" s="120"/>
      <c r="F632" s="121"/>
      <c r="H632" s="122"/>
      <c r="L632" s="6"/>
    </row>
    <row r="633">
      <c r="D633" s="120"/>
      <c r="F633" s="121"/>
      <c r="H633" s="122"/>
      <c r="L633" s="6"/>
    </row>
    <row r="634">
      <c r="D634" s="120"/>
      <c r="F634" s="121"/>
      <c r="H634" s="122"/>
      <c r="L634" s="6"/>
    </row>
    <row r="635">
      <c r="D635" s="120"/>
      <c r="F635" s="121"/>
      <c r="H635" s="122"/>
      <c r="L635" s="6"/>
    </row>
    <row r="636">
      <c r="D636" s="120"/>
      <c r="F636" s="121"/>
      <c r="H636" s="122"/>
      <c r="L636" s="6"/>
    </row>
    <row r="637">
      <c r="D637" s="120"/>
      <c r="F637" s="121"/>
      <c r="H637" s="122"/>
      <c r="L637" s="6"/>
    </row>
    <row r="638">
      <c r="D638" s="120"/>
      <c r="F638" s="121"/>
      <c r="H638" s="122"/>
      <c r="L638" s="6"/>
    </row>
    <row r="639">
      <c r="D639" s="120"/>
      <c r="F639" s="121"/>
      <c r="H639" s="122"/>
      <c r="L639" s="6"/>
    </row>
    <row r="640">
      <c r="D640" s="120"/>
      <c r="F640" s="121"/>
      <c r="H640" s="122"/>
      <c r="L640" s="6"/>
    </row>
    <row r="641">
      <c r="D641" s="120"/>
      <c r="F641" s="121"/>
      <c r="H641" s="122"/>
      <c r="L641" s="6"/>
    </row>
    <row r="642">
      <c r="D642" s="120"/>
      <c r="F642" s="121"/>
      <c r="H642" s="122"/>
      <c r="L642" s="6"/>
    </row>
    <row r="643">
      <c r="D643" s="120"/>
      <c r="F643" s="121"/>
      <c r="H643" s="122"/>
      <c r="L643" s="6"/>
    </row>
    <row r="644">
      <c r="D644" s="120"/>
      <c r="F644" s="121"/>
      <c r="H644" s="122"/>
      <c r="L644" s="6"/>
    </row>
    <row r="645">
      <c r="D645" s="120"/>
      <c r="F645" s="121"/>
      <c r="H645" s="122"/>
      <c r="L645" s="6"/>
    </row>
    <row r="646">
      <c r="D646" s="120"/>
      <c r="F646" s="121"/>
      <c r="H646" s="122"/>
      <c r="L646" s="6"/>
    </row>
    <row r="647">
      <c r="D647" s="120"/>
      <c r="F647" s="121"/>
      <c r="H647" s="122"/>
      <c r="L647" s="6"/>
    </row>
    <row r="648">
      <c r="D648" s="120"/>
      <c r="F648" s="121"/>
      <c r="H648" s="122"/>
      <c r="L648" s="6"/>
    </row>
    <row r="649">
      <c r="D649" s="120"/>
      <c r="F649" s="121"/>
      <c r="H649" s="122"/>
      <c r="L649" s="6"/>
    </row>
    <row r="650">
      <c r="D650" s="120"/>
      <c r="F650" s="121"/>
      <c r="H650" s="122"/>
      <c r="L650" s="6"/>
    </row>
    <row r="651">
      <c r="D651" s="120"/>
      <c r="F651" s="121"/>
      <c r="H651" s="122"/>
      <c r="L651" s="6"/>
    </row>
    <row r="652">
      <c r="D652" s="120"/>
      <c r="F652" s="121"/>
      <c r="H652" s="122"/>
      <c r="L652" s="6"/>
    </row>
    <row r="653">
      <c r="D653" s="120"/>
      <c r="F653" s="121"/>
      <c r="H653" s="122"/>
      <c r="L653" s="6"/>
    </row>
    <row r="654">
      <c r="D654" s="120"/>
      <c r="F654" s="121"/>
      <c r="H654" s="122"/>
      <c r="L654" s="6"/>
    </row>
    <row r="655">
      <c r="D655" s="120"/>
      <c r="F655" s="121"/>
      <c r="H655" s="122"/>
      <c r="L655" s="6"/>
    </row>
    <row r="656">
      <c r="D656" s="120"/>
      <c r="F656" s="121"/>
      <c r="H656" s="122"/>
      <c r="L656" s="6"/>
    </row>
    <row r="657">
      <c r="D657" s="120"/>
      <c r="F657" s="121"/>
      <c r="H657" s="122"/>
      <c r="L657" s="6"/>
    </row>
    <row r="658">
      <c r="D658" s="120"/>
      <c r="F658" s="121"/>
      <c r="H658" s="122"/>
      <c r="L658" s="6"/>
    </row>
    <row r="659">
      <c r="D659" s="120"/>
      <c r="F659" s="121"/>
      <c r="H659" s="122"/>
      <c r="L659" s="6"/>
    </row>
    <row r="660">
      <c r="D660" s="120"/>
      <c r="F660" s="121"/>
      <c r="H660" s="122"/>
      <c r="L660" s="6"/>
    </row>
    <row r="661">
      <c r="D661" s="120"/>
      <c r="F661" s="121"/>
      <c r="H661" s="122"/>
      <c r="L661" s="6"/>
    </row>
    <row r="662">
      <c r="D662" s="120"/>
      <c r="F662" s="121"/>
      <c r="H662" s="122"/>
      <c r="L662" s="6"/>
    </row>
    <row r="663">
      <c r="D663" s="120"/>
      <c r="F663" s="121"/>
      <c r="H663" s="122"/>
      <c r="L663" s="6"/>
    </row>
    <row r="664">
      <c r="D664" s="120"/>
      <c r="F664" s="121"/>
      <c r="H664" s="122"/>
      <c r="L664" s="6"/>
    </row>
    <row r="665">
      <c r="D665" s="120"/>
      <c r="F665" s="121"/>
      <c r="H665" s="122"/>
      <c r="L665" s="6"/>
    </row>
    <row r="666">
      <c r="D666" s="120"/>
      <c r="F666" s="121"/>
      <c r="H666" s="122"/>
      <c r="L666" s="6"/>
    </row>
    <row r="667">
      <c r="D667" s="120"/>
      <c r="F667" s="121"/>
      <c r="H667" s="122"/>
      <c r="L667" s="6"/>
    </row>
    <row r="668">
      <c r="D668" s="120"/>
      <c r="F668" s="121"/>
      <c r="H668" s="122"/>
      <c r="L668" s="6"/>
    </row>
    <row r="669">
      <c r="D669" s="120"/>
      <c r="F669" s="121"/>
      <c r="H669" s="122"/>
      <c r="L669" s="6"/>
    </row>
    <row r="670">
      <c r="D670" s="120"/>
      <c r="F670" s="121"/>
      <c r="H670" s="122"/>
      <c r="L670" s="6"/>
    </row>
    <row r="671">
      <c r="D671" s="120"/>
      <c r="F671" s="121"/>
      <c r="H671" s="122"/>
      <c r="L671" s="6"/>
    </row>
    <row r="672">
      <c r="D672" s="120"/>
      <c r="F672" s="121"/>
      <c r="H672" s="122"/>
      <c r="L672" s="6"/>
    </row>
    <row r="673">
      <c r="D673" s="120"/>
      <c r="F673" s="121"/>
      <c r="H673" s="122"/>
      <c r="L673" s="6"/>
    </row>
    <row r="674">
      <c r="D674" s="120"/>
      <c r="F674" s="121"/>
      <c r="H674" s="122"/>
      <c r="L674" s="6"/>
    </row>
    <row r="675">
      <c r="D675" s="120"/>
      <c r="F675" s="121"/>
      <c r="H675" s="122"/>
      <c r="L675" s="6"/>
    </row>
    <row r="676">
      <c r="D676" s="120"/>
      <c r="F676" s="121"/>
      <c r="H676" s="122"/>
      <c r="L676" s="6"/>
    </row>
    <row r="677">
      <c r="D677" s="120"/>
      <c r="F677" s="121"/>
      <c r="H677" s="122"/>
      <c r="L677" s="6"/>
    </row>
    <row r="678">
      <c r="D678" s="120"/>
      <c r="F678" s="121"/>
      <c r="H678" s="122"/>
      <c r="L678" s="6"/>
    </row>
    <row r="679">
      <c r="D679" s="120"/>
      <c r="F679" s="121"/>
      <c r="H679" s="122"/>
      <c r="L679" s="6"/>
    </row>
    <row r="680">
      <c r="D680" s="120"/>
      <c r="F680" s="121"/>
      <c r="H680" s="122"/>
      <c r="L680" s="6"/>
    </row>
    <row r="681">
      <c r="D681" s="120"/>
      <c r="F681" s="121"/>
      <c r="H681" s="122"/>
      <c r="L681" s="6"/>
    </row>
    <row r="682">
      <c r="D682" s="120"/>
      <c r="F682" s="121"/>
      <c r="H682" s="122"/>
      <c r="L682" s="6"/>
    </row>
    <row r="683">
      <c r="D683" s="120"/>
      <c r="F683" s="121"/>
      <c r="H683" s="122"/>
      <c r="L683" s="6"/>
    </row>
    <row r="684">
      <c r="D684" s="120"/>
      <c r="F684" s="121"/>
      <c r="H684" s="122"/>
      <c r="L684" s="6"/>
    </row>
    <row r="685">
      <c r="D685" s="120"/>
      <c r="F685" s="121"/>
      <c r="H685" s="122"/>
      <c r="L685" s="6"/>
    </row>
    <row r="686">
      <c r="D686" s="120"/>
      <c r="F686" s="121"/>
      <c r="H686" s="122"/>
      <c r="L686" s="6"/>
    </row>
    <row r="687">
      <c r="D687" s="120"/>
      <c r="F687" s="121"/>
      <c r="H687" s="122"/>
      <c r="L687" s="6"/>
    </row>
    <row r="688">
      <c r="D688" s="120"/>
      <c r="F688" s="121"/>
      <c r="H688" s="122"/>
      <c r="L688" s="6"/>
    </row>
    <row r="689">
      <c r="D689" s="120"/>
      <c r="F689" s="121"/>
      <c r="H689" s="122"/>
      <c r="L689" s="6"/>
    </row>
    <row r="690">
      <c r="D690" s="120"/>
      <c r="F690" s="121"/>
      <c r="H690" s="122"/>
      <c r="L690" s="6"/>
    </row>
    <row r="691">
      <c r="D691" s="120"/>
      <c r="F691" s="121"/>
      <c r="H691" s="122"/>
      <c r="L691" s="6"/>
    </row>
    <row r="692">
      <c r="D692" s="120"/>
      <c r="F692" s="121"/>
      <c r="H692" s="122"/>
      <c r="L692" s="6"/>
    </row>
    <row r="693">
      <c r="D693" s="120"/>
      <c r="F693" s="121"/>
      <c r="H693" s="122"/>
      <c r="L693" s="6"/>
    </row>
    <row r="694">
      <c r="D694" s="120"/>
      <c r="F694" s="121"/>
      <c r="H694" s="122"/>
      <c r="L694" s="6"/>
    </row>
    <row r="695">
      <c r="D695" s="120"/>
      <c r="F695" s="121"/>
      <c r="H695" s="122"/>
      <c r="L695" s="6"/>
    </row>
    <row r="696">
      <c r="D696" s="120"/>
      <c r="F696" s="121"/>
      <c r="H696" s="122"/>
      <c r="L696" s="6"/>
    </row>
    <row r="697">
      <c r="D697" s="120"/>
      <c r="F697" s="121"/>
      <c r="H697" s="122"/>
      <c r="L697" s="6"/>
    </row>
    <row r="698">
      <c r="D698" s="120"/>
      <c r="F698" s="121"/>
      <c r="H698" s="122"/>
      <c r="L698" s="6"/>
    </row>
    <row r="699">
      <c r="D699" s="120"/>
      <c r="F699" s="121"/>
      <c r="H699" s="122"/>
      <c r="L699" s="6"/>
    </row>
    <row r="700">
      <c r="D700" s="120"/>
      <c r="F700" s="121"/>
      <c r="H700" s="122"/>
      <c r="L700" s="6"/>
    </row>
    <row r="701">
      <c r="D701" s="120"/>
      <c r="F701" s="121"/>
      <c r="H701" s="122"/>
      <c r="L701" s="6"/>
    </row>
    <row r="702">
      <c r="D702" s="120"/>
      <c r="F702" s="121"/>
      <c r="H702" s="122"/>
      <c r="L702" s="6"/>
    </row>
    <row r="703">
      <c r="D703" s="120"/>
      <c r="F703" s="121"/>
      <c r="H703" s="122"/>
      <c r="L703" s="6"/>
    </row>
    <row r="704">
      <c r="D704" s="120"/>
      <c r="F704" s="121"/>
      <c r="H704" s="122"/>
      <c r="L704" s="6"/>
    </row>
    <row r="705">
      <c r="D705" s="120"/>
      <c r="F705" s="121"/>
      <c r="H705" s="122"/>
      <c r="L705" s="6"/>
    </row>
    <row r="706">
      <c r="D706" s="120"/>
      <c r="F706" s="121"/>
      <c r="H706" s="122"/>
      <c r="L706" s="6"/>
    </row>
    <row r="707">
      <c r="D707" s="120"/>
      <c r="F707" s="121"/>
      <c r="H707" s="122"/>
      <c r="L707" s="6"/>
    </row>
    <row r="708">
      <c r="D708" s="120"/>
      <c r="F708" s="121"/>
      <c r="H708" s="122"/>
      <c r="L708" s="6"/>
    </row>
    <row r="709">
      <c r="D709" s="120"/>
      <c r="F709" s="121"/>
      <c r="H709" s="122"/>
      <c r="L709" s="6"/>
    </row>
    <row r="710">
      <c r="D710" s="120"/>
      <c r="F710" s="121"/>
      <c r="H710" s="122"/>
      <c r="L710" s="6"/>
    </row>
    <row r="711">
      <c r="D711" s="120"/>
      <c r="F711" s="121"/>
      <c r="H711" s="122"/>
      <c r="L711" s="6"/>
    </row>
    <row r="712">
      <c r="D712" s="120"/>
      <c r="F712" s="121"/>
      <c r="H712" s="122"/>
      <c r="L712" s="6"/>
    </row>
    <row r="713">
      <c r="D713" s="120"/>
      <c r="F713" s="121"/>
      <c r="H713" s="122"/>
      <c r="L713" s="6"/>
    </row>
    <row r="714">
      <c r="D714" s="120"/>
      <c r="F714" s="121"/>
      <c r="H714" s="122"/>
      <c r="L714" s="6"/>
    </row>
    <row r="715">
      <c r="D715" s="120"/>
      <c r="F715" s="121"/>
      <c r="H715" s="122"/>
      <c r="L715" s="6"/>
    </row>
    <row r="716">
      <c r="D716" s="120"/>
      <c r="F716" s="121"/>
      <c r="H716" s="122"/>
      <c r="L716" s="6"/>
    </row>
    <row r="717">
      <c r="D717" s="120"/>
      <c r="F717" s="121"/>
      <c r="H717" s="122"/>
      <c r="L717" s="6"/>
    </row>
    <row r="718">
      <c r="D718" s="120"/>
      <c r="F718" s="121"/>
      <c r="H718" s="122"/>
      <c r="L718" s="6"/>
    </row>
    <row r="719">
      <c r="D719" s="120"/>
      <c r="F719" s="121"/>
      <c r="H719" s="122"/>
      <c r="L719" s="6"/>
    </row>
    <row r="720">
      <c r="D720" s="120"/>
      <c r="F720" s="121"/>
      <c r="H720" s="122"/>
      <c r="L720" s="6"/>
    </row>
    <row r="721">
      <c r="D721" s="120"/>
      <c r="F721" s="121"/>
      <c r="H721" s="122"/>
      <c r="L721" s="6"/>
    </row>
    <row r="722">
      <c r="D722" s="120"/>
      <c r="F722" s="121"/>
      <c r="H722" s="122"/>
      <c r="L722" s="6"/>
    </row>
    <row r="723">
      <c r="D723" s="120"/>
      <c r="F723" s="121"/>
      <c r="H723" s="122"/>
      <c r="L723" s="6"/>
    </row>
    <row r="724">
      <c r="D724" s="120"/>
      <c r="F724" s="121"/>
      <c r="H724" s="122"/>
      <c r="L724" s="6"/>
    </row>
    <row r="725">
      <c r="D725" s="120"/>
      <c r="F725" s="121"/>
      <c r="H725" s="122"/>
      <c r="L725" s="6"/>
    </row>
    <row r="726">
      <c r="D726" s="120"/>
      <c r="F726" s="121"/>
      <c r="H726" s="122"/>
      <c r="L726" s="6"/>
    </row>
    <row r="727">
      <c r="D727" s="120"/>
      <c r="F727" s="121"/>
      <c r="H727" s="122"/>
      <c r="L727" s="6"/>
    </row>
    <row r="728">
      <c r="D728" s="120"/>
      <c r="F728" s="121"/>
      <c r="H728" s="122"/>
      <c r="L728" s="6"/>
    </row>
    <row r="729">
      <c r="D729" s="120"/>
      <c r="F729" s="121"/>
      <c r="H729" s="122"/>
      <c r="L729" s="6"/>
    </row>
    <row r="730">
      <c r="D730" s="120"/>
      <c r="F730" s="121"/>
      <c r="H730" s="122"/>
      <c r="L730" s="6"/>
    </row>
    <row r="731">
      <c r="D731" s="120"/>
      <c r="F731" s="121"/>
      <c r="H731" s="122"/>
      <c r="L731" s="6"/>
    </row>
    <row r="732">
      <c r="D732" s="120"/>
      <c r="F732" s="121"/>
      <c r="H732" s="122"/>
      <c r="L732" s="6"/>
    </row>
    <row r="733">
      <c r="D733" s="120"/>
      <c r="F733" s="121"/>
      <c r="H733" s="122"/>
      <c r="L733" s="6"/>
    </row>
    <row r="734">
      <c r="D734" s="120"/>
      <c r="F734" s="121"/>
      <c r="H734" s="122"/>
      <c r="L734" s="6"/>
    </row>
    <row r="735">
      <c r="D735" s="120"/>
      <c r="F735" s="121"/>
      <c r="H735" s="122"/>
      <c r="L735" s="6"/>
    </row>
    <row r="736">
      <c r="D736" s="120"/>
      <c r="F736" s="121"/>
      <c r="H736" s="122"/>
      <c r="L736" s="6"/>
    </row>
    <row r="737">
      <c r="D737" s="120"/>
      <c r="F737" s="121"/>
      <c r="H737" s="122"/>
      <c r="L737" s="6"/>
    </row>
    <row r="738">
      <c r="D738" s="120"/>
      <c r="F738" s="121"/>
      <c r="H738" s="122"/>
      <c r="L738" s="6"/>
    </row>
    <row r="739">
      <c r="D739" s="120"/>
      <c r="F739" s="121"/>
      <c r="H739" s="122"/>
      <c r="L739" s="6"/>
    </row>
    <row r="740">
      <c r="D740" s="120"/>
      <c r="F740" s="121"/>
      <c r="H740" s="122"/>
      <c r="L740" s="6"/>
    </row>
    <row r="741">
      <c r="D741" s="120"/>
      <c r="F741" s="121"/>
      <c r="H741" s="122"/>
      <c r="L741" s="6"/>
    </row>
    <row r="742">
      <c r="D742" s="120"/>
      <c r="F742" s="121"/>
      <c r="H742" s="122"/>
      <c r="L742" s="6"/>
    </row>
    <row r="743">
      <c r="D743" s="120"/>
      <c r="F743" s="121"/>
      <c r="H743" s="122"/>
      <c r="L743" s="6"/>
    </row>
    <row r="744">
      <c r="D744" s="120"/>
      <c r="F744" s="121"/>
      <c r="H744" s="122"/>
      <c r="L744" s="6"/>
    </row>
    <row r="745">
      <c r="D745" s="120"/>
      <c r="F745" s="121"/>
      <c r="H745" s="122"/>
      <c r="L745" s="6"/>
    </row>
    <row r="746">
      <c r="D746" s="120"/>
      <c r="F746" s="121"/>
      <c r="H746" s="122"/>
      <c r="L746" s="6"/>
    </row>
    <row r="747">
      <c r="D747" s="120"/>
      <c r="F747" s="121"/>
      <c r="H747" s="122"/>
      <c r="L747" s="6"/>
    </row>
    <row r="748">
      <c r="D748" s="120"/>
      <c r="F748" s="121"/>
      <c r="H748" s="122"/>
      <c r="L748" s="6"/>
    </row>
    <row r="749">
      <c r="D749" s="120"/>
      <c r="F749" s="121"/>
      <c r="H749" s="122"/>
      <c r="L749" s="6"/>
    </row>
    <row r="750">
      <c r="D750" s="120"/>
      <c r="F750" s="121"/>
      <c r="H750" s="122"/>
      <c r="L750" s="6"/>
    </row>
    <row r="751">
      <c r="D751" s="120"/>
      <c r="F751" s="121"/>
      <c r="H751" s="122"/>
      <c r="L751" s="6"/>
    </row>
    <row r="752">
      <c r="D752" s="120"/>
      <c r="F752" s="121"/>
      <c r="H752" s="122"/>
      <c r="L752" s="6"/>
    </row>
    <row r="753">
      <c r="D753" s="120"/>
      <c r="F753" s="121"/>
      <c r="H753" s="122"/>
      <c r="L753" s="6"/>
    </row>
    <row r="754">
      <c r="D754" s="120"/>
      <c r="F754" s="121"/>
      <c r="H754" s="122"/>
      <c r="L754" s="6"/>
    </row>
    <row r="755">
      <c r="D755" s="120"/>
      <c r="F755" s="121"/>
      <c r="H755" s="122"/>
      <c r="L755" s="6"/>
    </row>
    <row r="756">
      <c r="D756" s="120"/>
      <c r="F756" s="121"/>
      <c r="H756" s="122"/>
      <c r="L756" s="6"/>
    </row>
    <row r="757">
      <c r="D757" s="120"/>
      <c r="F757" s="121"/>
      <c r="H757" s="122"/>
      <c r="L757" s="6"/>
    </row>
    <row r="758">
      <c r="D758" s="120"/>
      <c r="F758" s="121"/>
      <c r="H758" s="122"/>
      <c r="L758" s="6"/>
    </row>
    <row r="759">
      <c r="D759" s="120"/>
      <c r="F759" s="121"/>
      <c r="H759" s="122"/>
      <c r="L759" s="6"/>
    </row>
    <row r="760">
      <c r="D760" s="120"/>
      <c r="F760" s="121"/>
      <c r="H760" s="122"/>
      <c r="L760" s="6"/>
    </row>
    <row r="761">
      <c r="D761" s="120"/>
      <c r="F761" s="121"/>
      <c r="H761" s="122"/>
      <c r="L761" s="6"/>
    </row>
    <row r="762">
      <c r="D762" s="120"/>
      <c r="F762" s="121"/>
      <c r="H762" s="122"/>
      <c r="L762" s="6"/>
    </row>
    <row r="763">
      <c r="D763" s="120"/>
      <c r="F763" s="121"/>
      <c r="H763" s="122"/>
      <c r="L763" s="6"/>
    </row>
    <row r="764">
      <c r="D764" s="120"/>
      <c r="F764" s="121"/>
      <c r="H764" s="122"/>
      <c r="L764" s="6"/>
    </row>
    <row r="765">
      <c r="D765" s="120"/>
      <c r="F765" s="121"/>
      <c r="H765" s="122"/>
      <c r="L765" s="6"/>
    </row>
    <row r="766">
      <c r="D766" s="120"/>
      <c r="F766" s="121"/>
      <c r="H766" s="122"/>
      <c r="L766" s="6"/>
    </row>
    <row r="767">
      <c r="D767" s="120"/>
      <c r="F767" s="121"/>
      <c r="H767" s="122"/>
      <c r="L767" s="6"/>
    </row>
    <row r="768">
      <c r="D768" s="120"/>
      <c r="F768" s="121"/>
      <c r="H768" s="122"/>
      <c r="L768" s="6"/>
    </row>
    <row r="769">
      <c r="D769" s="120"/>
      <c r="F769" s="121"/>
      <c r="H769" s="122"/>
      <c r="L769" s="6"/>
    </row>
    <row r="770">
      <c r="D770" s="120"/>
      <c r="F770" s="121"/>
      <c r="H770" s="122"/>
      <c r="L770" s="6"/>
    </row>
    <row r="771">
      <c r="D771" s="120"/>
      <c r="F771" s="121"/>
      <c r="H771" s="122"/>
      <c r="L771" s="6"/>
    </row>
    <row r="772">
      <c r="D772" s="120"/>
      <c r="F772" s="121"/>
      <c r="H772" s="122"/>
      <c r="L772" s="6"/>
    </row>
    <row r="773">
      <c r="D773" s="120"/>
      <c r="F773" s="121"/>
      <c r="H773" s="122"/>
      <c r="L773" s="6"/>
    </row>
    <row r="774">
      <c r="D774" s="120"/>
      <c r="F774" s="121"/>
      <c r="H774" s="122"/>
      <c r="L774" s="6"/>
    </row>
    <row r="775">
      <c r="D775" s="120"/>
      <c r="F775" s="121"/>
      <c r="H775" s="122"/>
      <c r="L775" s="6"/>
    </row>
    <row r="776">
      <c r="D776" s="120"/>
      <c r="F776" s="121"/>
      <c r="H776" s="122"/>
      <c r="L776" s="6"/>
    </row>
    <row r="777">
      <c r="D777" s="120"/>
      <c r="F777" s="121"/>
      <c r="H777" s="122"/>
      <c r="L777" s="6"/>
    </row>
    <row r="778">
      <c r="D778" s="120"/>
      <c r="F778" s="121"/>
      <c r="H778" s="122"/>
      <c r="L778" s="6"/>
    </row>
    <row r="779">
      <c r="D779" s="120"/>
      <c r="F779" s="121"/>
      <c r="H779" s="122"/>
      <c r="L779" s="6"/>
    </row>
    <row r="780">
      <c r="D780" s="120"/>
      <c r="F780" s="121"/>
      <c r="H780" s="122"/>
      <c r="L780" s="6"/>
    </row>
    <row r="781">
      <c r="D781" s="120"/>
      <c r="F781" s="121"/>
      <c r="H781" s="122"/>
      <c r="L781" s="6"/>
    </row>
    <row r="782">
      <c r="D782" s="120"/>
      <c r="F782" s="121"/>
      <c r="H782" s="122"/>
      <c r="L782" s="6"/>
    </row>
    <row r="783">
      <c r="D783" s="120"/>
      <c r="F783" s="121"/>
      <c r="H783" s="122"/>
      <c r="L783" s="6"/>
    </row>
    <row r="784">
      <c r="D784" s="120"/>
      <c r="F784" s="121"/>
      <c r="H784" s="122"/>
      <c r="L784" s="6"/>
    </row>
    <row r="785">
      <c r="D785" s="120"/>
      <c r="F785" s="121"/>
      <c r="H785" s="122"/>
      <c r="L785" s="6"/>
    </row>
    <row r="786">
      <c r="D786" s="120"/>
      <c r="F786" s="121"/>
      <c r="H786" s="122"/>
      <c r="L786" s="6"/>
    </row>
    <row r="787">
      <c r="D787" s="120"/>
      <c r="F787" s="121"/>
      <c r="H787" s="122"/>
      <c r="L787" s="6"/>
    </row>
    <row r="788">
      <c r="D788" s="120"/>
      <c r="F788" s="121"/>
      <c r="H788" s="122"/>
      <c r="L788" s="6"/>
    </row>
    <row r="789">
      <c r="D789" s="120"/>
      <c r="F789" s="121"/>
      <c r="H789" s="122"/>
      <c r="L789" s="6"/>
    </row>
    <row r="790">
      <c r="D790" s="120"/>
      <c r="F790" s="121"/>
      <c r="H790" s="122"/>
      <c r="L790" s="6"/>
    </row>
    <row r="791">
      <c r="D791" s="120"/>
      <c r="F791" s="121"/>
      <c r="H791" s="122"/>
      <c r="L791" s="6"/>
    </row>
    <row r="792">
      <c r="D792" s="120"/>
      <c r="F792" s="121"/>
      <c r="H792" s="122"/>
      <c r="L792" s="6"/>
    </row>
    <row r="793">
      <c r="D793" s="120"/>
      <c r="F793" s="121"/>
      <c r="H793" s="122"/>
      <c r="L793" s="6"/>
    </row>
    <row r="794">
      <c r="D794" s="120"/>
      <c r="F794" s="121"/>
      <c r="H794" s="122"/>
      <c r="L794" s="6"/>
    </row>
    <row r="795">
      <c r="D795" s="120"/>
      <c r="F795" s="121"/>
      <c r="H795" s="122"/>
      <c r="L795" s="6"/>
    </row>
    <row r="796">
      <c r="D796" s="120"/>
      <c r="F796" s="121"/>
      <c r="H796" s="122"/>
      <c r="L796" s="6"/>
    </row>
    <row r="797">
      <c r="D797" s="120"/>
      <c r="F797" s="121"/>
      <c r="H797" s="122"/>
      <c r="L797" s="6"/>
    </row>
    <row r="798">
      <c r="D798" s="120"/>
      <c r="F798" s="121"/>
      <c r="H798" s="122"/>
      <c r="L798" s="6"/>
    </row>
    <row r="799">
      <c r="D799" s="120"/>
      <c r="F799" s="121"/>
      <c r="H799" s="122"/>
      <c r="L799" s="6"/>
    </row>
    <row r="800">
      <c r="D800" s="120"/>
      <c r="F800" s="121"/>
      <c r="H800" s="122"/>
      <c r="L800" s="6"/>
    </row>
    <row r="801">
      <c r="D801" s="120"/>
      <c r="F801" s="121"/>
      <c r="H801" s="122"/>
      <c r="L801" s="6"/>
    </row>
    <row r="802">
      <c r="D802" s="120"/>
      <c r="F802" s="121"/>
      <c r="H802" s="122"/>
      <c r="L802" s="6"/>
    </row>
    <row r="803">
      <c r="D803" s="120"/>
      <c r="F803" s="121"/>
      <c r="H803" s="122"/>
      <c r="L803" s="6"/>
    </row>
    <row r="804">
      <c r="D804" s="120"/>
      <c r="F804" s="121"/>
      <c r="H804" s="122"/>
      <c r="L804" s="6"/>
    </row>
    <row r="805">
      <c r="D805" s="120"/>
      <c r="F805" s="121"/>
      <c r="H805" s="122"/>
      <c r="L805" s="6"/>
    </row>
    <row r="806">
      <c r="D806" s="120"/>
      <c r="F806" s="121"/>
      <c r="H806" s="122"/>
      <c r="L806" s="6"/>
    </row>
    <row r="807">
      <c r="D807" s="120"/>
      <c r="F807" s="121"/>
      <c r="H807" s="122"/>
      <c r="L807" s="6"/>
    </row>
    <row r="808">
      <c r="D808" s="120"/>
      <c r="F808" s="121"/>
      <c r="H808" s="122"/>
      <c r="L808" s="6"/>
    </row>
    <row r="809">
      <c r="D809" s="120"/>
      <c r="F809" s="121"/>
      <c r="H809" s="122"/>
      <c r="L809" s="6"/>
    </row>
    <row r="810">
      <c r="D810" s="120"/>
      <c r="F810" s="121"/>
      <c r="H810" s="122"/>
      <c r="L810" s="6"/>
    </row>
    <row r="811">
      <c r="D811" s="120"/>
      <c r="F811" s="121"/>
      <c r="H811" s="122"/>
      <c r="L811" s="6"/>
    </row>
    <row r="812">
      <c r="D812" s="120"/>
      <c r="F812" s="121"/>
      <c r="H812" s="122"/>
      <c r="L812" s="6"/>
    </row>
    <row r="813">
      <c r="D813" s="120"/>
      <c r="F813" s="121"/>
      <c r="H813" s="122"/>
      <c r="L813" s="6"/>
    </row>
    <row r="814">
      <c r="D814" s="120"/>
      <c r="F814" s="121"/>
      <c r="H814" s="122"/>
      <c r="L814" s="6"/>
    </row>
    <row r="815">
      <c r="D815" s="120"/>
      <c r="F815" s="121"/>
      <c r="H815" s="122"/>
      <c r="L815" s="6"/>
    </row>
    <row r="816">
      <c r="D816" s="120"/>
      <c r="F816" s="121"/>
      <c r="H816" s="122"/>
      <c r="L816" s="6"/>
    </row>
    <row r="817">
      <c r="D817" s="120"/>
      <c r="F817" s="121"/>
      <c r="H817" s="122"/>
      <c r="L817" s="6"/>
    </row>
    <row r="818">
      <c r="D818" s="120"/>
      <c r="F818" s="121"/>
      <c r="H818" s="122"/>
      <c r="L818" s="6"/>
    </row>
    <row r="819">
      <c r="D819" s="120"/>
      <c r="F819" s="121"/>
      <c r="H819" s="122"/>
      <c r="L819" s="6"/>
    </row>
    <row r="820">
      <c r="D820" s="120"/>
      <c r="F820" s="121"/>
      <c r="H820" s="122"/>
      <c r="L820" s="6"/>
    </row>
    <row r="821">
      <c r="D821" s="120"/>
      <c r="F821" s="121"/>
      <c r="H821" s="122"/>
      <c r="L821" s="6"/>
    </row>
    <row r="822">
      <c r="D822" s="120"/>
      <c r="F822" s="121"/>
      <c r="H822" s="122"/>
      <c r="L822" s="6"/>
    </row>
    <row r="823">
      <c r="D823" s="120"/>
      <c r="F823" s="121"/>
      <c r="H823" s="122"/>
      <c r="L823" s="6"/>
    </row>
    <row r="824">
      <c r="D824" s="120"/>
      <c r="F824" s="121"/>
      <c r="H824" s="122"/>
      <c r="L824" s="6"/>
    </row>
    <row r="825">
      <c r="D825" s="120"/>
      <c r="F825" s="121"/>
      <c r="H825" s="122"/>
      <c r="L825" s="6"/>
    </row>
    <row r="826">
      <c r="D826" s="120"/>
      <c r="F826" s="121"/>
      <c r="H826" s="122"/>
      <c r="L826" s="6"/>
    </row>
    <row r="827">
      <c r="D827" s="120"/>
      <c r="F827" s="121"/>
      <c r="H827" s="122"/>
      <c r="L827" s="6"/>
    </row>
    <row r="828">
      <c r="D828" s="120"/>
      <c r="F828" s="121"/>
      <c r="H828" s="122"/>
      <c r="L828" s="6"/>
    </row>
    <row r="829">
      <c r="D829" s="120"/>
      <c r="F829" s="121"/>
      <c r="H829" s="122"/>
      <c r="L829" s="6"/>
    </row>
    <row r="830">
      <c r="D830" s="120"/>
      <c r="F830" s="121"/>
      <c r="H830" s="122"/>
      <c r="L830" s="6"/>
    </row>
    <row r="831">
      <c r="D831" s="120"/>
      <c r="F831" s="121"/>
      <c r="H831" s="122"/>
      <c r="L831" s="6"/>
    </row>
    <row r="832">
      <c r="D832" s="120"/>
      <c r="F832" s="121"/>
      <c r="H832" s="122"/>
      <c r="L832" s="6"/>
    </row>
    <row r="833">
      <c r="D833" s="120"/>
      <c r="F833" s="121"/>
      <c r="H833" s="122"/>
      <c r="L833" s="6"/>
    </row>
    <row r="834">
      <c r="D834" s="120"/>
      <c r="F834" s="121"/>
      <c r="H834" s="122"/>
      <c r="L834" s="6"/>
    </row>
    <row r="835">
      <c r="D835" s="120"/>
      <c r="F835" s="121"/>
      <c r="H835" s="122"/>
      <c r="L835" s="6"/>
    </row>
    <row r="836">
      <c r="D836" s="120"/>
      <c r="F836" s="121"/>
      <c r="H836" s="122"/>
      <c r="L836" s="6"/>
    </row>
    <row r="837">
      <c r="D837" s="120"/>
      <c r="F837" s="121"/>
      <c r="H837" s="122"/>
      <c r="L837" s="6"/>
    </row>
    <row r="838">
      <c r="D838" s="120"/>
      <c r="F838" s="121"/>
      <c r="H838" s="122"/>
      <c r="L838" s="6"/>
    </row>
    <row r="839">
      <c r="D839" s="120"/>
      <c r="F839" s="121"/>
      <c r="H839" s="122"/>
      <c r="L839" s="6"/>
    </row>
    <row r="840">
      <c r="D840" s="120"/>
      <c r="F840" s="121"/>
      <c r="H840" s="122"/>
      <c r="L840" s="6"/>
    </row>
    <row r="841">
      <c r="D841" s="120"/>
      <c r="F841" s="121"/>
      <c r="H841" s="122"/>
      <c r="L841" s="6"/>
    </row>
    <row r="842">
      <c r="D842" s="120"/>
      <c r="F842" s="121"/>
      <c r="H842" s="122"/>
      <c r="L842" s="6"/>
    </row>
    <row r="843">
      <c r="D843" s="120"/>
      <c r="F843" s="121"/>
      <c r="H843" s="122"/>
      <c r="L843" s="6"/>
    </row>
    <row r="844">
      <c r="D844" s="120"/>
      <c r="F844" s="121"/>
      <c r="H844" s="122"/>
      <c r="L844" s="6"/>
    </row>
    <row r="845">
      <c r="D845" s="120"/>
      <c r="F845" s="121"/>
      <c r="H845" s="122"/>
      <c r="L845" s="6"/>
    </row>
    <row r="846">
      <c r="D846" s="120"/>
      <c r="F846" s="121"/>
      <c r="H846" s="122"/>
      <c r="L846" s="6"/>
    </row>
    <row r="847">
      <c r="D847" s="120"/>
      <c r="F847" s="121"/>
      <c r="H847" s="122"/>
      <c r="L847" s="6"/>
    </row>
    <row r="848">
      <c r="D848" s="120"/>
      <c r="F848" s="121"/>
      <c r="H848" s="122"/>
      <c r="L848" s="6"/>
    </row>
    <row r="849">
      <c r="D849" s="120"/>
      <c r="F849" s="121"/>
      <c r="H849" s="122"/>
      <c r="L849" s="6"/>
    </row>
    <row r="850">
      <c r="D850" s="120"/>
      <c r="F850" s="121"/>
      <c r="H850" s="122"/>
      <c r="L850" s="6"/>
    </row>
    <row r="851">
      <c r="D851" s="120"/>
      <c r="F851" s="121"/>
      <c r="H851" s="122"/>
      <c r="L851" s="6"/>
    </row>
    <row r="852">
      <c r="D852" s="120"/>
      <c r="F852" s="121"/>
      <c r="H852" s="122"/>
      <c r="L852" s="6"/>
    </row>
    <row r="853">
      <c r="D853" s="120"/>
      <c r="F853" s="121"/>
      <c r="H853" s="122"/>
      <c r="L853" s="6"/>
    </row>
    <row r="854">
      <c r="D854" s="120"/>
      <c r="F854" s="121"/>
      <c r="H854" s="122"/>
      <c r="L854" s="6"/>
    </row>
    <row r="855">
      <c r="D855" s="120"/>
      <c r="F855" s="121"/>
      <c r="H855" s="122"/>
      <c r="L855" s="6"/>
    </row>
    <row r="856">
      <c r="D856" s="120"/>
      <c r="F856" s="121"/>
      <c r="H856" s="122"/>
      <c r="L856" s="6"/>
    </row>
    <row r="857">
      <c r="D857" s="120"/>
      <c r="F857" s="121"/>
      <c r="H857" s="122"/>
      <c r="L857" s="6"/>
    </row>
    <row r="858">
      <c r="D858" s="120"/>
      <c r="F858" s="121"/>
      <c r="H858" s="122"/>
      <c r="L858" s="6"/>
    </row>
    <row r="859">
      <c r="D859" s="120"/>
      <c r="F859" s="121"/>
      <c r="H859" s="122"/>
      <c r="L859" s="6"/>
    </row>
    <row r="860">
      <c r="D860" s="120"/>
      <c r="F860" s="121"/>
      <c r="H860" s="122"/>
      <c r="L860" s="6"/>
    </row>
    <row r="861">
      <c r="D861" s="120"/>
      <c r="F861" s="121"/>
      <c r="H861" s="122"/>
      <c r="L861" s="6"/>
    </row>
    <row r="862">
      <c r="D862" s="120"/>
      <c r="F862" s="121"/>
      <c r="H862" s="122"/>
      <c r="L862" s="6"/>
    </row>
    <row r="863">
      <c r="D863" s="120"/>
      <c r="F863" s="121"/>
      <c r="H863" s="122"/>
      <c r="L863" s="6"/>
    </row>
    <row r="864">
      <c r="D864" s="120"/>
      <c r="F864" s="121"/>
      <c r="H864" s="122"/>
      <c r="L864" s="6"/>
    </row>
    <row r="865">
      <c r="D865" s="120"/>
      <c r="F865" s="121"/>
      <c r="H865" s="122"/>
      <c r="L865" s="6"/>
    </row>
    <row r="866">
      <c r="D866" s="120"/>
      <c r="F866" s="121"/>
      <c r="H866" s="122"/>
      <c r="L866" s="6"/>
    </row>
    <row r="867">
      <c r="D867" s="120"/>
      <c r="F867" s="121"/>
      <c r="H867" s="122"/>
      <c r="L867" s="6"/>
    </row>
    <row r="868">
      <c r="D868" s="120"/>
      <c r="F868" s="121"/>
      <c r="H868" s="122"/>
      <c r="L868" s="6"/>
    </row>
    <row r="869">
      <c r="D869" s="120"/>
      <c r="F869" s="121"/>
      <c r="H869" s="122"/>
      <c r="L869" s="6"/>
    </row>
    <row r="870">
      <c r="D870" s="120"/>
      <c r="F870" s="121"/>
      <c r="H870" s="122"/>
      <c r="L870" s="6"/>
    </row>
    <row r="871">
      <c r="D871" s="120"/>
      <c r="F871" s="121"/>
      <c r="H871" s="122"/>
      <c r="L871" s="6"/>
    </row>
    <row r="872">
      <c r="D872" s="120"/>
      <c r="F872" s="121"/>
      <c r="H872" s="122"/>
      <c r="L872" s="6"/>
    </row>
    <row r="873">
      <c r="D873" s="120"/>
      <c r="F873" s="121"/>
      <c r="H873" s="122"/>
      <c r="L873" s="6"/>
    </row>
    <row r="874">
      <c r="D874" s="120"/>
      <c r="F874" s="121"/>
      <c r="H874" s="122"/>
      <c r="L874" s="6"/>
    </row>
    <row r="875">
      <c r="D875" s="120"/>
      <c r="F875" s="121"/>
      <c r="H875" s="122"/>
      <c r="L875" s="6"/>
    </row>
    <row r="876">
      <c r="D876" s="120"/>
      <c r="F876" s="121"/>
      <c r="H876" s="122"/>
      <c r="L876" s="6"/>
    </row>
    <row r="877">
      <c r="D877" s="120"/>
      <c r="F877" s="121"/>
      <c r="H877" s="122"/>
      <c r="L877" s="6"/>
    </row>
    <row r="878">
      <c r="D878" s="120"/>
      <c r="F878" s="121"/>
      <c r="H878" s="122"/>
      <c r="L878" s="6"/>
    </row>
    <row r="879">
      <c r="D879" s="120"/>
      <c r="F879" s="121"/>
      <c r="H879" s="122"/>
      <c r="L879" s="6"/>
    </row>
    <row r="880">
      <c r="D880" s="120"/>
      <c r="F880" s="121"/>
      <c r="H880" s="122"/>
      <c r="L880" s="6"/>
    </row>
    <row r="881">
      <c r="D881" s="120"/>
      <c r="F881" s="121"/>
      <c r="H881" s="122"/>
      <c r="L881" s="6"/>
    </row>
    <row r="882">
      <c r="D882" s="120"/>
      <c r="F882" s="121"/>
      <c r="H882" s="122"/>
      <c r="L882" s="6"/>
    </row>
    <row r="883">
      <c r="D883" s="120"/>
      <c r="F883" s="121"/>
      <c r="H883" s="122"/>
      <c r="L883" s="6"/>
    </row>
    <row r="884">
      <c r="D884" s="120"/>
      <c r="F884" s="121"/>
      <c r="H884" s="122"/>
      <c r="L884" s="6"/>
    </row>
    <row r="885">
      <c r="D885" s="120"/>
      <c r="F885" s="121"/>
      <c r="H885" s="122"/>
      <c r="L885" s="6"/>
    </row>
    <row r="886">
      <c r="D886" s="120"/>
      <c r="F886" s="121"/>
      <c r="H886" s="122"/>
      <c r="L886" s="6"/>
    </row>
    <row r="887">
      <c r="D887" s="120"/>
      <c r="F887" s="121"/>
      <c r="H887" s="122"/>
      <c r="L887" s="6"/>
    </row>
    <row r="888">
      <c r="D888" s="120"/>
      <c r="F888" s="121"/>
      <c r="H888" s="122"/>
      <c r="L888" s="6"/>
    </row>
    <row r="889">
      <c r="D889" s="120"/>
      <c r="F889" s="121"/>
      <c r="H889" s="122"/>
      <c r="L889" s="6"/>
    </row>
    <row r="890">
      <c r="D890" s="120"/>
      <c r="F890" s="121"/>
      <c r="H890" s="122"/>
      <c r="L890" s="6"/>
    </row>
    <row r="891">
      <c r="D891" s="120"/>
      <c r="F891" s="121"/>
      <c r="H891" s="122"/>
      <c r="L891" s="6"/>
    </row>
    <row r="892">
      <c r="D892" s="120"/>
      <c r="F892" s="121"/>
      <c r="H892" s="122"/>
      <c r="L892" s="6"/>
    </row>
    <row r="893">
      <c r="D893" s="120"/>
      <c r="F893" s="121"/>
      <c r="H893" s="122"/>
      <c r="L893" s="6"/>
    </row>
    <row r="894">
      <c r="D894" s="120"/>
      <c r="F894" s="121"/>
      <c r="H894" s="122"/>
      <c r="L894" s="6"/>
    </row>
    <row r="895">
      <c r="D895" s="120"/>
      <c r="F895" s="121"/>
      <c r="H895" s="122"/>
      <c r="L895" s="6"/>
    </row>
    <row r="896">
      <c r="D896" s="120"/>
      <c r="F896" s="121"/>
      <c r="H896" s="122"/>
      <c r="L896" s="6"/>
    </row>
    <row r="897">
      <c r="D897" s="120"/>
      <c r="F897" s="121"/>
      <c r="H897" s="122"/>
      <c r="L897" s="6"/>
    </row>
    <row r="898">
      <c r="D898" s="120"/>
      <c r="F898" s="121"/>
      <c r="H898" s="122"/>
      <c r="L898" s="6"/>
    </row>
    <row r="899">
      <c r="D899" s="120"/>
      <c r="F899" s="121"/>
      <c r="H899" s="122"/>
      <c r="L899" s="6"/>
    </row>
    <row r="900">
      <c r="D900" s="120"/>
      <c r="F900" s="121"/>
      <c r="H900" s="122"/>
      <c r="L900" s="6"/>
    </row>
    <row r="901">
      <c r="D901" s="120"/>
      <c r="F901" s="121"/>
      <c r="H901" s="122"/>
      <c r="L901" s="6"/>
    </row>
    <row r="902">
      <c r="D902" s="120"/>
      <c r="F902" s="121"/>
      <c r="H902" s="122"/>
      <c r="L902" s="6"/>
    </row>
    <row r="903">
      <c r="D903" s="120"/>
      <c r="F903" s="121"/>
      <c r="H903" s="122"/>
      <c r="L903" s="6"/>
    </row>
    <row r="904">
      <c r="D904" s="120"/>
      <c r="F904" s="121"/>
      <c r="H904" s="122"/>
      <c r="L904" s="6"/>
    </row>
    <row r="905">
      <c r="D905" s="120"/>
      <c r="F905" s="121"/>
      <c r="H905" s="122"/>
      <c r="L905" s="6"/>
    </row>
    <row r="906">
      <c r="D906" s="120"/>
      <c r="F906" s="121"/>
      <c r="H906" s="122"/>
      <c r="L906" s="6"/>
    </row>
    <row r="907">
      <c r="D907" s="120"/>
      <c r="F907" s="121"/>
      <c r="H907" s="122"/>
      <c r="L907" s="6"/>
    </row>
    <row r="908">
      <c r="D908" s="120"/>
      <c r="F908" s="121"/>
      <c r="H908" s="122"/>
      <c r="L908" s="6"/>
    </row>
    <row r="909">
      <c r="D909" s="120"/>
      <c r="F909" s="121"/>
      <c r="H909" s="122"/>
      <c r="L909" s="6"/>
    </row>
    <row r="910">
      <c r="D910" s="120"/>
      <c r="F910" s="121"/>
      <c r="H910" s="122"/>
      <c r="L910" s="6"/>
    </row>
    <row r="911">
      <c r="D911" s="120"/>
      <c r="F911" s="121"/>
      <c r="H911" s="122"/>
      <c r="L911" s="6"/>
    </row>
    <row r="912">
      <c r="D912" s="120"/>
      <c r="F912" s="121"/>
      <c r="H912" s="122"/>
      <c r="L912" s="6"/>
    </row>
    <row r="913">
      <c r="D913" s="120"/>
      <c r="F913" s="121"/>
      <c r="H913" s="122"/>
      <c r="L913" s="6"/>
    </row>
    <row r="914">
      <c r="D914" s="120"/>
      <c r="F914" s="121"/>
      <c r="H914" s="122"/>
      <c r="L914" s="6"/>
    </row>
    <row r="915">
      <c r="D915" s="120"/>
      <c r="F915" s="121"/>
      <c r="H915" s="122"/>
      <c r="L915" s="6"/>
    </row>
    <row r="916">
      <c r="D916" s="120"/>
      <c r="F916" s="121"/>
      <c r="H916" s="122"/>
      <c r="L916" s="6"/>
    </row>
    <row r="917">
      <c r="D917" s="120"/>
      <c r="F917" s="121"/>
      <c r="H917" s="122"/>
      <c r="L917" s="6"/>
    </row>
    <row r="918">
      <c r="D918" s="120"/>
      <c r="F918" s="121"/>
      <c r="H918" s="122"/>
      <c r="L918" s="6"/>
    </row>
    <row r="919">
      <c r="D919" s="120"/>
      <c r="F919" s="121"/>
      <c r="H919" s="122"/>
      <c r="L919" s="6"/>
    </row>
    <row r="920">
      <c r="D920" s="120"/>
      <c r="F920" s="121"/>
      <c r="H920" s="122"/>
      <c r="L920" s="6"/>
    </row>
    <row r="921">
      <c r="D921" s="120"/>
      <c r="F921" s="121"/>
      <c r="H921" s="122"/>
      <c r="L921" s="6"/>
    </row>
    <row r="922">
      <c r="D922" s="120"/>
      <c r="F922" s="121"/>
      <c r="H922" s="122"/>
      <c r="L922" s="6"/>
    </row>
    <row r="923">
      <c r="D923" s="120"/>
      <c r="F923" s="121"/>
      <c r="H923" s="122"/>
      <c r="L923" s="6"/>
    </row>
    <row r="924">
      <c r="D924" s="120"/>
      <c r="F924" s="121"/>
      <c r="H924" s="122"/>
      <c r="L924" s="6"/>
    </row>
    <row r="925">
      <c r="D925" s="120"/>
      <c r="F925" s="121"/>
      <c r="H925" s="122"/>
      <c r="L925" s="6"/>
    </row>
    <row r="926">
      <c r="D926" s="120"/>
      <c r="F926" s="121"/>
      <c r="H926" s="122"/>
      <c r="L926" s="6"/>
    </row>
    <row r="927">
      <c r="D927" s="120"/>
      <c r="F927" s="121"/>
      <c r="H927" s="122"/>
      <c r="L927" s="6"/>
    </row>
    <row r="928">
      <c r="D928" s="120"/>
      <c r="F928" s="121"/>
      <c r="H928" s="122"/>
      <c r="L928" s="6"/>
    </row>
    <row r="929">
      <c r="D929" s="120"/>
      <c r="F929" s="121"/>
      <c r="H929" s="122"/>
      <c r="L929" s="6"/>
    </row>
    <row r="930">
      <c r="D930" s="120"/>
      <c r="F930" s="121"/>
      <c r="H930" s="122"/>
      <c r="L930" s="6"/>
    </row>
    <row r="931">
      <c r="D931" s="120"/>
      <c r="F931" s="121"/>
      <c r="H931" s="122"/>
      <c r="L931" s="6"/>
    </row>
    <row r="932">
      <c r="D932" s="120"/>
      <c r="F932" s="121"/>
      <c r="H932" s="122"/>
      <c r="L932" s="6"/>
    </row>
    <row r="933">
      <c r="D933" s="120"/>
      <c r="F933" s="121"/>
      <c r="H933" s="122"/>
      <c r="L933" s="6"/>
    </row>
    <row r="934">
      <c r="D934" s="120"/>
      <c r="F934" s="121"/>
      <c r="H934" s="122"/>
      <c r="L934" s="6"/>
    </row>
    <row r="935">
      <c r="D935" s="120"/>
      <c r="F935" s="121"/>
      <c r="H935" s="122"/>
      <c r="L935" s="6"/>
    </row>
    <row r="936">
      <c r="D936" s="120"/>
      <c r="F936" s="121"/>
      <c r="H936" s="122"/>
      <c r="L936" s="6"/>
    </row>
    <row r="937">
      <c r="D937" s="120"/>
      <c r="F937" s="121"/>
      <c r="H937" s="122"/>
      <c r="L937" s="6"/>
    </row>
    <row r="938">
      <c r="D938" s="120"/>
      <c r="F938" s="121"/>
      <c r="H938" s="122"/>
      <c r="L938" s="6"/>
    </row>
    <row r="939">
      <c r="D939" s="120"/>
      <c r="F939" s="121"/>
      <c r="H939" s="122"/>
      <c r="L939" s="6"/>
    </row>
    <row r="940">
      <c r="D940" s="120"/>
      <c r="F940" s="121"/>
      <c r="H940" s="122"/>
      <c r="L940" s="6"/>
    </row>
    <row r="941">
      <c r="D941" s="120"/>
      <c r="F941" s="121"/>
      <c r="H941" s="122"/>
      <c r="L941" s="6"/>
    </row>
    <row r="942">
      <c r="D942" s="120"/>
      <c r="F942" s="121"/>
      <c r="H942" s="122"/>
      <c r="L942" s="6"/>
    </row>
    <row r="943">
      <c r="D943" s="120"/>
      <c r="F943" s="121"/>
      <c r="H943" s="122"/>
      <c r="L943" s="6"/>
    </row>
    <row r="944">
      <c r="D944" s="120"/>
      <c r="F944" s="121"/>
      <c r="H944" s="122"/>
      <c r="L944" s="6"/>
    </row>
    <row r="945">
      <c r="D945" s="120"/>
      <c r="F945" s="121"/>
      <c r="H945" s="122"/>
      <c r="L945" s="6"/>
    </row>
    <row r="946">
      <c r="D946" s="120"/>
      <c r="F946" s="121"/>
      <c r="H946" s="122"/>
      <c r="L946" s="6"/>
    </row>
    <row r="947">
      <c r="D947" s="120"/>
      <c r="F947" s="121"/>
      <c r="H947" s="122"/>
      <c r="L947" s="6"/>
    </row>
    <row r="948">
      <c r="D948" s="120"/>
      <c r="F948" s="121"/>
      <c r="H948" s="122"/>
      <c r="L948" s="6"/>
    </row>
    <row r="949">
      <c r="D949" s="120"/>
      <c r="F949" s="121"/>
      <c r="H949" s="122"/>
      <c r="L949" s="6"/>
    </row>
    <row r="950">
      <c r="D950" s="120"/>
      <c r="F950" s="121"/>
      <c r="H950" s="122"/>
      <c r="L950" s="6"/>
    </row>
    <row r="951">
      <c r="D951" s="120"/>
      <c r="F951" s="121"/>
      <c r="H951" s="122"/>
      <c r="L951" s="6"/>
    </row>
    <row r="952">
      <c r="D952" s="120"/>
      <c r="F952" s="121"/>
      <c r="H952" s="122"/>
      <c r="L952" s="6"/>
    </row>
    <row r="953">
      <c r="D953" s="120"/>
      <c r="F953" s="121"/>
      <c r="H953" s="122"/>
      <c r="L953" s="6"/>
    </row>
    <row r="954">
      <c r="D954" s="120"/>
      <c r="F954" s="121"/>
      <c r="H954" s="122"/>
      <c r="L954" s="6"/>
    </row>
    <row r="955">
      <c r="D955" s="120"/>
      <c r="F955" s="121"/>
      <c r="H955" s="122"/>
      <c r="L955" s="6"/>
    </row>
    <row r="956">
      <c r="D956" s="120"/>
      <c r="F956" s="121"/>
      <c r="H956" s="122"/>
      <c r="L956" s="6"/>
    </row>
    <row r="957">
      <c r="D957" s="120"/>
      <c r="F957" s="121"/>
      <c r="H957" s="122"/>
      <c r="L957" s="6"/>
    </row>
    <row r="958">
      <c r="D958" s="120"/>
      <c r="F958" s="121"/>
      <c r="H958" s="122"/>
      <c r="L958" s="6"/>
    </row>
    <row r="959">
      <c r="D959" s="120"/>
      <c r="F959" s="121"/>
      <c r="H959" s="122"/>
      <c r="L959" s="6"/>
    </row>
    <row r="960">
      <c r="D960" s="120"/>
      <c r="F960" s="121"/>
      <c r="H960" s="122"/>
      <c r="L960" s="6"/>
    </row>
    <row r="961">
      <c r="D961" s="120"/>
      <c r="F961" s="121"/>
      <c r="H961" s="122"/>
      <c r="L961" s="6"/>
    </row>
    <row r="962">
      <c r="D962" s="120"/>
      <c r="F962" s="121"/>
      <c r="H962" s="122"/>
      <c r="L962" s="6"/>
    </row>
    <row r="963">
      <c r="D963" s="120"/>
      <c r="F963" s="121"/>
      <c r="H963" s="122"/>
      <c r="L963" s="6"/>
    </row>
    <row r="964">
      <c r="D964" s="120"/>
      <c r="F964" s="121"/>
      <c r="H964" s="122"/>
      <c r="L964" s="6"/>
    </row>
    <row r="965">
      <c r="D965" s="120"/>
      <c r="F965" s="121"/>
      <c r="H965" s="122"/>
      <c r="L965" s="6"/>
    </row>
    <row r="966">
      <c r="D966" s="120"/>
      <c r="F966" s="121"/>
      <c r="H966" s="122"/>
      <c r="L966" s="6"/>
    </row>
    <row r="967">
      <c r="D967" s="120"/>
      <c r="F967" s="121"/>
      <c r="H967" s="122"/>
      <c r="L967" s="6"/>
    </row>
    <row r="968">
      <c r="D968" s="120"/>
      <c r="F968" s="121"/>
      <c r="H968" s="122"/>
      <c r="L968" s="6"/>
    </row>
    <row r="969">
      <c r="D969" s="120"/>
      <c r="F969" s="121"/>
      <c r="H969" s="122"/>
      <c r="L969" s="6"/>
    </row>
    <row r="970">
      <c r="D970" s="120"/>
      <c r="F970" s="121"/>
      <c r="H970" s="122"/>
      <c r="L970" s="6"/>
    </row>
    <row r="971">
      <c r="D971" s="120"/>
      <c r="F971" s="121"/>
      <c r="H971" s="122"/>
      <c r="L971" s="6"/>
    </row>
    <row r="972">
      <c r="D972" s="120"/>
      <c r="F972" s="121"/>
      <c r="H972" s="122"/>
      <c r="L972" s="6"/>
    </row>
    <row r="973">
      <c r="D973" s="120"/>
      <c r="F973" s="121"/>
      <c r="H973" s="122"/>
      <c r="L973" s="6"/>
    </row>
    <row r="974">
      <c r="D974" s="120"/>
      <c r="F974" s="121"/>
      <c r="H974" s="122"/>
      <c r="L974" s="6"/>
    </row>
    <row r="975">
      <c r="D975" s="120"/>
      <c r="F975" s="121"/>
      <c r="H975" s="122"/>
      <c r="L975" s="6"/>
    </row>
    <row r="976">
      <c r="D976" s="120"/>
      <c r="F976" s="121"/>
      <c r="H976" s="122"/>
      <c r="L976" s="6"/>
    </row>
    <row r="977">
      <c r="D977" s="120"/>
      <c r="F977" s="121"/>
      <c r="H977" s="122"/>
      <c r="L977" s="6"/>
    </row>
    <row r="978">
      <c r="D978" s="120"/>
      <c r="F978" s="121"/>
      <c r="H978" s="122"/>
      <c r="L978" s="6"/>
    </row>
    <row r="979">
      <c r="D979" s="120"/>
      <c r="F979" s="121"/>
      <c r="H979" s="122"/>
      <c r="L979" s="6"/>
    </row>
    <row r="980">
      <c r="D980" s="120"/>
      <c r="F980" s="121"/>
      <c r="H980" s="122"/>
      <c r="L980" s="6"/>
    </row>
    <row r="981">
      <c r="D981" s="120"/>
      <c r="F981" s="121"/>
      <c r="H981" s="122"/>
      <c r="L981" s="6"/>
    </row>
    <row r="982">
      <c r="D982" s="120"/>
      <c r="F982" s="121"/>
      <c r="H982" s="122"/>
      <c r="L982" s="6"/>
    </row>
    <row r="983">
      <c r="D983" s="120"/>
      <c r="F983" s="121"/>
      <c r="H983" s="122"/>
      <c r="L983" s="6"/>
    </row>
    <row r="984">
      <c r="D984" s="120"/>
      <c r="F984" s="121"/>
      <c r="H984" s="122"/>
      <c r="L984" s="6"/>
    </row>
    <row r="985">
      <c r="D985" s="120"/>
      <c r="F985" s="121"/>
      <c r="H985" s="122"/>
      <c r="L985" s="6"/>
    </row>
    <row r="986">
      <c r="D986" s="120"/>
      <c r="F986" s="121"/>
      <c r="H986" s="122"/>
      <c r="L986" s="6"/>
    </row>
    <row r="987">
      <c r="D987" s="120"/>
      <c r="F987" s="121"/>
      <c r="H987" s="122"/>
      <c r="L987" s="6"/>
    </row>
    <row r="988">
      <c r="D988" s="120"/>
      <c r="F988" s="121"/>
      <c r="H988" s="122"/>
      <c r="L988" s="6"/>
    </row>
    <row r="989">
      <c r="D989" s="120"/>
      <c r="F989" s="121"/>
      <c r="H989" s="122"/>
      <c r="L989" s="6"/>
    </row>
    <row r="990">
      <c r="D990" s="120"/>
      <c r="F990" s="121"/>
      <c r="H990" s="122"/>
      <c r="L990" s="6"/>
    </row>
    <row r="991">
      <c r="D991" s="120"/>
      <c r="F991" s="121"/>
      <c r="H991" s="122"/>
      <c r="L991" s="6"/>
    </row>
    <row r="992">
      <c r="D992" s="120"/>
      <c r="F992" s="121"/>
      <c r="H992" s="122"/>
      <c r="L992" s="6"/>
    </row>
    <row r="993">
      <c r="D993" s="120"/>
      <c r="F993" s="121"/>
      <c r="H993" s="122"/>
      <c r="L993" s="6"/>
    </row>
    <row r="994">
      <c r="D994" s="120"/>
      <c r="F994" s="121"/>
      <c r="H994" s="122"/>
      <c r="L994" s="6"/>
    </row>
    <row r="995">
      <c r="D995" s="120"/>
      <c r="F995" s="121"/>
      <c r="H995" s="122"/>
      <c r="L995" s="6"/>
    </row>
    <row r="996">
      <c r="D996" s="120"/>
      <c r="F996" s="121"/>
      <c r="H996" s="122"/>
      <c r="L996" s="6"/>
    </row>
    <row r="997">
      <c r="D997" s="120"/>
      <c r="F997" s="121"/>
      <c r="H997" s="122"/>
      <c r="L997" s="6"/>
    </row>
    <row r="998">
      <c r="D998" s="120"/>
      <c r="F998" s="121"/>
      <c r="H998" s="122"/>
      <c r="L998" s="6"/>
    </row>
    <row r="999">
      <c r="D999" s="120"/>
      <c r="F999" s="121"/>
      <c r="H999" s="122"/>
      <c r="L999" s="6"/>
    </row>
    <row r="1000">
      <c r="D1000" s="120"/>
      <c r="F1000" s="121"/>
      <c r="H1000" s="122"/>
      <c r="L1000" s="6"/>
    </row>
    <row r="1001">
      <c r="D1001" s="120"/>
      <c r="F1001" s="121"/>
      <c r="H1001" s="122"/>
      <c r="L1001" s="6"/>
    </row>
    <row r="1002">
      <c r="D1002" s="120"/>
      <c r="F1002" s="121"/>
      <c r="H1002" s="122"/>
      <c r="L1002" s="6"/>
    </row>
    <row r="1003">
      <c r="D1003" s="120"/>
      <c r="F1003" s="121"/>
      <c r="H1003" s="122"/>
      <c r="L1003" s="6"/>
    </row>
    <row r="1004">
      <c r="D1004" s="120"/>
      <c r="F1004" s="121"/>
      <c r="H1004" s="122"/>
      <c r="L1004" s="6"/>
    </row>
    <row r="1005">
      <c r="D1005" s="120"/>
      <c r="F1005" s="121"/>
      <c r="H1005" s="122"/>
      <c r="L1005" s="6"/>
    </row>
    <row r="1006">
      <c r="D1006" s="120"/>
      <c r="F1006" s="121"/>
      <c r="H1006" s="122"/>
      <c r="L1006" s="6"/>
    </row>
    <row r="1007">
      <c r="D1007" s="120"/>
      <c r="F1007" s="121"/>
      <c r="H1007" s="122"/>
      <c r="L1007" s="6"/>
    </row>
  </sheetData>
  <mergeCells count="8">
    <mergeCell ref="D1:E1"/>
    <mergeCell ref="D2:E2"/>
    <mergeCell ref="D3:E3"/>
    <mergeCell ref="D4:E4"/>
    <mergeCell ref="D5:E5"/>
    <mergeCell ref="P6:Q6"/>
    <mergeCell ref="S6:U6"/>
    <mergeCell ref="AB6:A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11" width="7.29"/>
    <col customWidth="1" min="12" max="12" width="12.0"/>
    <col customWidth="1" min="13" max="14" width="7.29"/>
    <col customWidth="1" min="15" max="15" width="10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42" width="17.57"/>
  </cols>
  <sheetData>
    <row r="1">
      <c r="D1" s="2" t="s">
        <v>0</v>
      </c>
      <c r="F1" s="3" t="s">
        <v>1</v>
      </c>
      <c r="G1" s="4"/>
      <c r="H1" s="5"/>
      <c r="L1" s="6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>
      <c r="A2" s="9"/>
      <c r="B2" s="9"/>
      <c r="C2" s="9"/>
      <c r="D2" s="12" t="s">
        <v>8</v>
      </c>
      <c r="F2" s="14" t="s">
        <v>12</v>
      </c>
      <c r="G2" s="4"/>
      <c r="H2" s="5"/>
      <c r="I2" s="9"/>
      <c r="J2" s="9"/>
      <c r="K2" s="9"/>
      <c r="L2" s="15"/>
      <c r="M2" s="9"/>
      <c r="N2" s="9"/>
      <c r="O2" s="9"/>
      <c r="P2" s="4"/>
      <c r="Q2" s="4"/>
      <c r="R2" s="17"/>
      <c r="S2" s="17"/>
      <c r="T2" s="18"/>
      <c r="U2" s="20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>
      <c r="A3" s="9"/>
      <c r="B3" s="9"/>
      <c r="C3" s="9"/>
      <c r="D3" s="12" t="s">
        <v>16</v>
      </c>
      <c r="F3" s="14" t="s">
        <v>17</v>
      </c>
      <c r="G3" s="23"/>
      <c r="H3" s="24"/>
      <c r="I3" s="9"/>
      <c r="J3" s="9"/>
      <c r="K3" s="9"/>
      <c r="L3" s="15"/>
      <c r="M3" s="9"/>
      <c r="N3" s="9"/>
      <c r="O3" s="9"/>
      <c r="P3" s="23"/>
      <c r="Q3" s="23"/>
      <c r="R3" s="26"/>
      <c r="S3" s="17"/>
      <c r="T3" s="18"/>
      <c r="U3" s="20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>
      <c r="A4" s="9"/>
      <c r="B4" s="9"/>
      <c r="C4" s="9"/>
      <c r="D4" s="12" t="s">
        <v>21</v>
      </c>
      <c r="F4" s="14" t="s">
        <v>22</v>
      </c>
      <c r="G4" s="23"/>
      <c r="H4" s="24"/>
      <c r="I4" s="9"/>
      <c r="J4" s="9"/>
      <c r="K4" s="9"/>
      <c r="L4" s="15"/>
      <c r="M4" s="9"/>
      <c r="N4" s="9"/>
      <c r="O4" s="9"/>
      <c r="P4" s="23"/>
      <c r="Q4" s="23"/>
      <c r="R4" s="26"/>
      <c r="S4" s="17" t="s">
        <v>24</v>
      </c>
      <c r="T4" s="18"/>
      <c r="U4" s="20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</row>
    <row r="5">
      <c r="A5" s="31"/>
      <c r="B5" s="31"/>
      <c r="C5" s="31"/>
      <c r="D5" s="11" t="s">
        <v>27</v>
      </c>
      <c r="F5" s="33" t="s">
        <v>28</v>
      </c>
      <c r="G5" s="31"/>
      <c r="H5" s="34"/>
      <c r="I5" s="31"/>
      <c r="J5" s="25"/>
      <c r="K5" s="25"/>
      <c r="L5" s="36"/>
      <c r="M5" s="25"/>
      <c r="N5" s="25"/>
      <c r="O5" s="25"/>
      <c r="P5" s="10"/>
      <c r="Q5" s="10"/>
      <c r="R5" s="26"/>
      <c r="S5" s="38"/>
      <c r="T5" s="2"/>
      <c r="U5" s="2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</row>
    <row r="6">
      <c r="A6" s="31"/>
      <c r="B6" s="31"/>
      <c r="C6" s="31"/>
      <c r="D6" s="39"/>
      <c r="E6" s="10"/>
      <c r="F6" s="40"/>
      <c r="G6" s="31"/>
      <c r="H6" s="34"/>
      <c r="I6" s="31"/>
      <c r="J6" s="25"/>
      <c r="K6" s="25"/>
      <c r="L6" s="36"/>
      <c r="M6" s="25"/>
      <c r="N6" s="25"/>
      <c r="O6" s="25"/>
      <c r="P6" s="10" t="s">
        <v>29</v>
      </c>
      <c r="R6" s="26"/>
      <c r="S6" s="10" t="s">
        <v>30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>
      <c r="A7" s="41" t="s">
        <v>4</v>
      </c>
      <c r="B7" s="10" t="s">
        <v>5</v>
      </c>
      <c r="C7" s="10" t="s">
        <v>6</v>
      </c>
      <c r="D7" s="11" t="s">
        <v>7</v>
      </c>
      <c r="E7" s="10" t="s">
        <v>9</v>
      </c>
      <c r="F7" s="43" t="s">
        <v>31</v>
      </c>
      <c r="G7" s="10" t="s">
        <v>32</v>
      </c>
      <c r="H7" s="44" t="s">
        <v>34</v>
      </c>
      <c r="I7" s="31" t="s">
        <v>15</v>
      </c>
      <c r="J7" s="25" t="s">
        <v>18</v>
      </c>
      <c r="K7" s="25" t="s">
        <v>19</v>
      </c>
      <c r="L7" s="36" t="s">
        <v>36</v>
      </c>
      <c r="M7" s="25" t="s">
        <v>18</v>
      </c>
      <c r="N7" s="25" t="s">
        <v>19</v>
      </c>
      <c r="O7" s="25" t="s">
        <v>20</v>
      </c>
      <c r="P7" s="46" t="s">
        <v>37</v>
      </c>
      <c r="Q7" s="46" t="s">
        <v>39</v>
      </c>
      <c r="R7" s="38"/>
      <c r="S7" s="48" t="s">
        <v>40</v>
      </c>
      <c r="T7" s="48" t="s">
        <v>41</v>
      </c>
      <c r="U7" s="48" t="s">
        <v>42</v>
      </c>
      <c r="V7" s="48" t="s">
        <v>40</v>
      </c>
      <c r="W7" s="48" t="s">
        <v>41</v>
      </c>
      <c r="X7" s="48" t="s">
        <v>42</v>
      </c>
      <c r="Y7" s="48" t="s">
        <v>40</v>
      </c>
      <c r="Z7" s="48" t="s">
        <v>41</v>
      </c>
      <c r="AA7" s="48" t="s">
        <v>42</v>
      </c>
      <c r="AB7" s="48" t="s">
        <v>40</v>
      </c>
      <c r="AC7" s="48" t="s">
        <v>41</v>
      </c>
      <c r="AD7" s="48" t="s">
        <v>42</v>
      </c>
      <c r="AE7" s="48" t="s">
        <v>40</v>
      </c>
      <c r="AF7" s="48" t="s">
        <v>41</v>
      </c>
      <c r="AG7" s="48" t="s">
        <v>42</v>
      </c>
      <c r="AH7" s="48" t="s">
        <v>40</v>
      </c>
      <c r="AI7" s="48" t="s">
        <v>41</v>
      </c>
      <c r="AJ7" s="48" t="s">
        <v>42</v>
      </c>
      <c r="AK7" s="48" t="s">
        <v>40</v>
      </c>
      <c r="AL7" s="48" t="s">
        <v>41</v>
      </c>
      <c r="AM7" s="48" t="s">
        <v>42</v>
      </c>
      <c r="AN7" s="48" t="s">
        <v>40</v>
      </c>
      <c r="AO7" s="48" t="s">
        <v>41</v>
      </c>
      <c r="AP7" s="48" t="s">
        <v>42</v>
      </c>
    </row>
    <row r="8">
      <c r="A8" s="50">
        <f>if(ISNUMBER(H9),1,"")</f>
        <v>1</v>
      </c>
      <c r="B8" s="53" t="s">
        <v>45</v>
      </c>
      <c r="E8" s="30" t="s">
        <v>38</v>
      </c>
      <c r="H8" s="54">
        <f t="shared" ref="H8:H13" si="1">AVERAGE(W8,T8,Z8,AC8,AF8,AI8,AL8,AO8)</f>
        <v>2.9275</v>
      </c>
      <c r="I8" s="55">
        <v>4.364</v>
      </c>
      <c r="J8" s="28">
        <f t="array" ref="J8">if(Q8 = 1, iferror(index('Kovats n-alkanes'!G$7:G$40,match(H9,'Kovats n-alkanes'!H$7:H$40,1))),iferror(index('Kovats n-alkanes'!I$7:I$40,match(H9,'Kovats n-alkanes'!J$7:J$40,1))))</f>
        <v>10</v>
      </c>
      <c r="K8" s="9">
        <f t="shared" ref="K8:K49" si="2">if(J8="","",J8+1)</f>
        <v>11</v>
      </c>
      <c r="L8" s="63">
        <f>if(Q8=1,iferror(100*(J8+(H9-vlookup(J8,'Kovats n-alkanes'!G$7:H$40,2,TRUE))/(vlookup(K8,'Kovats n-alkanes'!G$7:H$40,2,TRUE)-vlookup(J8,'Kovats n-alkanes'!G$7:H$40,2,TRUE))),H9),iferror(100*(J8+(H9-vlookup(J8,'Kovats n-alkanes'!I$7:J$40,2,TRUE))/(vlookup(K8,'Kovats n-alkanes'!I$7:J$40,2,TRUE)-vlookup(J8,'Kovats n-alkanes'!I$7:J$40,2,TRUE))),H9))</f>
        <v>1010.990883</v>
      </c>
      <c r="M8" s="42" t="str">
        <f t="array" ref="M8">if(P8 = 1, iferror(index('Kovats n-alkanes'!B$7:B$40,match(I8,'Kovats n-alkanes'!C$7:C$40,1))),iferror(index('Kovats n-alkanes'!D$7:D$40,match(I8,'Kovats n-alkanes'!E$7:E$40,1))))</f>
        <v/>
      </c>
      <c r="N8" s="9" t="str">
        <f t="shared" ref="N8:N13" si="3">if(M8="","",M8+1)</f>
        <v/>
      </c>
      <c r="O8" s="63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>4.364</v>
      </c>
      <c r="P8" s="20">
        <v>2.0</v>
      </c>
      <c r="Q8" s="20">
        <v>1.0</v>
      </c>
      <c r="R8" s="66"/>
      <c r="S8" s="67" t="s">
        <v>68</v>
      </c>
      <c r="T8" s="70">
        <v>2.92</v>
      </c>
      <c r="U8" s="70">
        <v>-1.81198</v>
      </c>
      <c r="V8" s="69"/>
      <c r="W8" s="69"/>
      <c r="X8" s="69"/>
      <c r="Y8" s="69"/>
      <c r="Z8" s="69"/>
      <c r="AA8" s="69"/>
      <c r="AB8" s="69"/>
      <c r="AC8" s="69"/>
      <c r="AD8" s="69"/>
      <c r="AE8" s="67" t="s">
        <v>72</v>
      </c>
      <c r="AF8" s="70">
        <v>2.93</v>
      </c>
      <c r="AG8" s="70">
        <v>-0.103</v>
      </c>
      <c r="AH8" s="69"/>
      <c r="AI8" s="69"/>
      <c r="AJ8" s="69"/>
      <c r="AK8" s="67" t="s">
        <v>73</v>
      </c>
      <c r="AL8" s="70">
        <v>2.89</v>
      </c>
      <c r="AM8" s="70">
        <v>-1.71661</v>
      </c>
      <c r="AN8" s="67" t="s">
        <v>74</v>
      </c>
      <c r="AO8" s="70">
        <v>2.97</v>
      </c>
      <c r="AP8" s="70">
        <v>-0.6485</v>
      </c>
    </row>
    <row r="9">
      <c r="A9" s="50">
        <f t="shared" ref="A9:A14" si="4">if(ISNUMBER(H9),A8+1,"")</f>
        <v>2</v>
      </c>
      <c r="B9" s="53" t="s">
        <v>78</v>
      </c>
      <c r="C9" s="18"/>
      <c r="D9" s="57"/>
      <c r="E9" s="30" t="s">
        <v>38</v>
      </c>
      <c r="F9" s="72"/>
      <c r="G9" s="50"/>
      <c r="H9" s="54">
        <f t="shared" si="1"/>
        <v>2.915714286</v>
      </c>
      <c r="I9" s="55">
        <v>4.518</v>
      </c>
      <c r="J9" s="28">
        <f t="array" ref="J9">if(Q9 = 1, iferror(index('Kovats n-alkanes'!G$7:G$40,match(H10,'Kovats n-alkanes'!H$7:H$40,1))),iferror(index('Kovats n-alkanes'!I$7:I$40,match(H10,'Kovats n-alkanes'!J$7:J$40,1))))</f>
        <v>10</v>
      </c>
      <c r="K9" s="9">
        <f t="shared" si="2"/>
        <v>11</v>
      </c>
      <c r="L9" s="63">
        <f>if(Q9=1,iferror(100*(J9+(H10-vlookup(J9,'Kovats n-alkanes'!G$7:H$40,2,TRUE))/(vlookup(K9,'Kovats n-alkanes'!G$7:H$40,2,TRUE)-vlookup(J9,'Kovats n-alkanes'!G$7:H$40,2,TRUE))),H10),iferror(100*(J9+(H10-vlookup(J9,'Kovats n-alkanes'!I$7:J$40,2,TRUE))/(vlookup(K9,'Kovats n-alkanes'!I$7:J$40,2,TRUE)-vlookup(J9,'Kovats n-alkanes'!I$7:J$40,2,TRUE))),H10))</f>
        <v>1027.506014</v>
      </c>
      <c r="M9" s="42" t="str">
        <f t="array" ref="M9">if(P9 = 1, iferror(index('Kovats n-alkanes'!B$7:B$40,match(I9,'Kovats n-alkanes'!C$7:C$40,1))),iferror(index('Kovats n-alkanes'!D$7:D$40,match(I9,'Kovats n-alkanes'!E$7:E$40,1))))</f>
        <v/>
      </c>
      <c r="N9" s="9" t="str">
        <f t="shared" si="3"/>
        <v/>
      </c>
      <c r="O9" s="63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>4.518</v>
      </c>
      <c r="P9" s="20">
        <v>2.0</v>
      </c>
      <c r="Q9" s="20">
        <v>1.0</v>
      </c>
      <c r="R9" s="75"/>
      <c r="S9" s="67" t="s">
        <v>68</v>
      </c>
      <c r="T9" s="70">
        <v>2.96</v>
      </c>
      <c r="U9" s="70">
        <v>-3.14713</v>
      </c>
      <c r="V9" s="67" t="s">
        <v>91</v>
      </c>
      <c r="W9" s="70">
        <v>2.99</v>
      </c>
      <c r="X9" s="70">
        <v>-1.10626</v>
      </c>
      <c r="Y9" s="69"/>
      <c r="Z9" s="69"/>
      <c r="AA9" s="69"/>
      <c r="AB9" s="67" t="s">
        <v>92</v>
      </c>
      <c r="AC9" s="70">
        <v>2.55</v>
      </c>
      <c r="AD9" s="70">
        <v>0.320435</v>
      </c>
      <c r="AE9" s="67" t="s">
        <v>72</v>
      </c>
      <c r="AF9" s="70">
        <v>2.99</v>
      </c>
      <c r="AG9" s="70">
        <v>0.25177</v>
      </c>
      <c r="AH9" s="67" t="s">
        <v>93</v>
      </c>
      <c r="AI9" s="70">
        <v>2.95</v>
      </c>
      <c r="AJ9" s="70">
        <v>-0.30899</v>
      </c>
      <c r="AK9" s="67" t="s">
        <v>73</v>
      </c>
      <c r="AL9" s="70">
        <v>2.94</v>
      </c>
      <c r="AM9" s="70">
        <v>-0.22888</v>
      </c>
      <c r="AN9" s="67" t="s">
        <v>74</v>
      </c>
      <c r="AO9" s="70">
        <v>3.03</v>
      </c>
      <c r="AP9" s="70">
        <v>1.64032</v>
      </c>
    </row>
    <row r="10">
      <c r="A10" s="50">
        <f t="shared" si="4"/>
        <v>3</v>
      </c>
      <c r="B10" s="53" t="s">
        <v>46</v>
      </c>
      <c r="C10" s="18"/>
      <c r="D10" s="76"/>
      <c r="E10" s="30" t="s">
        <v>38</v>
      </c>
      <c r="F10" s="77"/>
      <c r="G10" s="50"/>
      <c r="H10" s="54">
        <f t="shared" si="1"/>
        <v>3.102857143</v>
      </c>
      <c r="I10" s="55">
        <v>6.58</v>
      </c>
      <c r="J10" s="28">
        <f t="array" ref="J10">if(Q10 = 1, iferror(index('Kovats n-alkanes'!G$7:G$40,match(H15,'Kovats n-alkanes'!H$7:H$40,1))),iferror(index('Kovats n-alkanes'!I$7:I$40,match(H15,'Kovats n-alkanes'!J$7:J$40,1))))</f>
        <v>11</v>
      </c>
      <c r="K10" s="9">
        <f t="shared" si="2"/>
        <v>12</v>
      </c>
      <c r="L10" s="63">
        <f>if(Q10=1,iferror(100*(J10+(H15-vlookup(J10,'Kovats n-alkanes'!G$7:H$40,2,TRUE))/(vlookup(K10,'Kovats n-alkanes'!G$7:H$40,2,TRUE)-vlookup(J10,'Kovats n-alkanes'!G$7:H$40,2,TRUE))),H15),iferror(100*(J10+(H15-vlookup(J10,'Kovats n-alkanes'!I$7:J$40,2,TRUE))/(vlookup(K10,'Kovats n-alkanes'!I$7:J$40,2,TRUE)-vlookup(J10,'Kovats n-alkanes'!I$7:J$40,2,TRUE))),H15))</f>
        <v>1177.835108</v>
      </c>
      <c r="M10" s="42">
        <f t="array" ref="M10">if(P10 = 1, iferror(index('Kovats n-alkanes'!B$7:B$40,match(I10,'Kovats n-alkanes'!C$7:C$40,1))),iferror(index('Kovats n-alkanes'!D$7:D$40,match(I10,'Kovats n-alkanes'!E$7:E$40,1))))</f>
        <v>10</v>
      </c>
      <c r="N10" s="9">
        <f t="shared" si="3"/>
        <v>11</v>
      </c>
      <c r="O10" s="63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>1019.490255</v>
      </c>
      <c r="P10" s="20">
        <v>2.0</v>
      </c>
      <c r="Q10" s="20">
        <v>1.0</v>
      </c>
      <c r="R10" s="75"/>
      <c r="S10" s="67" t="s">
        <v>68</v>
      </c>
      <c r="T10" s="70">
        <v>3.08</v>
      </c>
      <c r="U10" s="70">
        <v>-1.96457</v>
      </c>
      <c r="V10" s="67" t="s">
        <v>91</v>
      </c>
      <c r="W10" s="70">
        <v>3.17</v>
      </c>
      <c r="X10" s="70">
        <v>0.801086</v>
      </c>
      <c r="Y10" s="67" t="s">
        <v>113</v>
      </c>
      <c r="Z10" s="70">
        <v>3.0</v>
      </c>
      <c r="AA10" s="70">
        <v>0.324249</v>
      </c>
      <c r="AB10" s="69"/>
      <c r="AC10" s="69"/>
      <c r="AD10" s="69"/>
      <c r="AE10" s="67" t="s">
        <v>72</v>
      </c>
      <c r="AF10" s="70">
        <v>3.12</v>
      </c>
      <c r="AG10" s="70">
        <v>0.099182</v>
      </c>
      <c r="AH10" s="67" t="s">
        <v>93</v>
      </c>
      <c r="AI10" s="70">
        <v>3.1</v>
      </c>
      <c r="AJ10" s="70">
        <v>-0.14496</v>
      </c>
      <c r="AK10" s="67" t="s">
        <v>73</v>
      </c>
      <c r="AL10" s="70">
        <v>3.11</v>
      </c>
      <c r="AM10" s="70">
        <v>-0.57221</v>
      </c>
      <c r="AN10" s="67" t="s">
        <v>74</v>
      </c>
      <c r="AO10" s="70">
        <v>3.14</v>
      </c>
      <c r="AP10" s="70">
        <v>-0.76294</v>
      </c>
    </row>
    <row r="11">
      <c r="A11" s="50">
        <f t="shared" si="4"/>
        <v>4</v>
      </c>
      <c r="B11" s="4" t="s">
        <v>44</v>
      </c>
      <c r="H11" s="54">
        <f t="shared" si="1"/>
        <v>3.37</v>
      </c>
      <c r="I11" s="55">
        <v>7.041</v>
      </c>
      <c r="J11" s="28">
        <f t="array" ref="J11">if(Q11 = 1, iferror(index('Kovats n-alkanes'!G$7:G$40,match(H17,'Kovats n-alkanes'!H$7:H$40,1))),iferror(index('Kovats n-alkanes'!I$7:I$40,match(H17,'Kovats n-alkanes'!J$7:J$40,1))))</f>
        <v>11</v>
      </c>
      <c r="K11" s="9">
        <f t="shared" si="2"/>
        <v>12</v>
      </c>
      <c r="L11" s="63">
        <f>if(Q11=1,iferror(100*(J11+(H17-vlookup(J11,'Kovats n-alkanes'!G$7:H$40,2,TRUE))/(vlookup(K11,'Kovats n-alkanes'!G$7:H$40,2,TRUE)-vlookup(J11,'Kovats n-alkanes'!G$7:H$40,2,TRUE))),H17),iferror(100*(J11+(H17-vlookup(J11,'Kovats n-alkanes'!I$7:J$40,2,TRUE))/(vlookup(K11,'Kovats n-alkanes'!I$7:J$40,2,TRUE)-vlookup(J11,'Kovats n-alkanes'!I$7:J$40,2,TRUE))),H17))</f>
        <v>1198.072944</v>
      </c>
      <c r="M11" s="42">
        <f t="array" ref="M11">if(P11 = 1, iferror(index('Kovats n-alkanes'!B$7:B$40,match(I11,'Kovats n-alkanes'!C$7:C$40,1))),iferror(index('Kovats n-alkanes'!D$7:D$40,match(I11,'Kovats n-alkanes'!E$7:E$40,1))))</f>
        <v>10</v>
      </c>
      <c r="N11" s="9">
        <f t="shared" si="3"/>
        <v>11</v>
      </c>
      <c r="O11" s="63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>1054.047976</v>
      </c>
      <c r="P11" s="20">
        <v>2.0</v>
      </c>
      <c r="Q11" s="20">
        <v>1.0</v>
      </c>
      <c r="R11" s="75"/>
      <c r="S11" s="69"/>
      <c r="T11" s="69"/>
      <c r="U11" s="69"/>
      <c r="V11" s="67" t="s">
        <v>91</v>
      </c>
      <c r="W11" s="70">
        <v>3.37</v>
      </c>
      <c r="X11" s="70">
        <v>0.686646</v>
      </c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</row>
    <row r="12">
      <c r="A12" s="50">
        <f t="shared" si="4"/>
        <v>5</v>
      </c>
      <c r="B12" s="4" t="s">
        <v>77</v>
      </c>
      <c r="H12" s="54">
        <f t="shared" si="1"/>
        <v>4.46</v>
      </c>
      <c r="I12" s="55">
        <v>7.077</v>
      </c>
      <c r="J12" s="28">
        <f t="array" ref="J12">if(Q12 = 1, iferror(index('Kovats n-alkanes'!G$7:G$40,match(H18,'Kovats n-alkanes'!H$7:H$40,1))),iferror(index('Kovats n-alkanes'!I$7:I$40,match(H18,'Kovats n-alkanes'!J$7:J$40,1))))</f>
        <v>12</v>
      </c>
      <c r="K12" s="9">
        <f t="shared" si="2"/>
        <v>13</v>
      </c>
      <c r="L12" s="63">
        <f>if(Q12=1,iferror(100*(J12+(H18-vlookup(J12,'Kovats n-alkanes'!G$7:H$40,2,TRUE))/(vlookup(K12,'Kovats n-alkanes'!G$7:H$40,2,TRUE)-vlookup(J12,'Kovats n-alkanes'!G$7:H$40,2,TRUE))),H18),iferror(100*(J12+(H18-vlookup(J12,'Kovats n-alkanes'!I$7:J$40,2,TRUE))/(vlookup(K12,'Kovats n-alkanes'!I$7:J$40,2,TRUE)-vlookup(J12,'Kovats n-alkanes'!I$7:J$40,2,TRUE))),H18))</f>
        <v>1206.925339</v>
      </c>
      <c r="M12" s="42">
        <f t="array" ref="M12">if(P12 = 1, iferror(index('Kovats n-alkanes'!B$7:B$40,match(I12,'Kovats n-alkanes'!C$7:C$40,1))),iferror(index('Kovats n-alkanes'!D$7:D$40,match(I12,'Kovats n-alkanes'!E$7:E$40,1))))</f>
        <v>10</v>
      </c>
      <c r="N12" s="9">
        <f t="shared" si="3"/>
        <v>11</v>
      </c>
      <c r="O12" s="63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>1056.746627</v>
      </c>
      <c r="P12" s="20">
        <v>2.0</v>
      </c>
      <c r="Q12" s="20">
        <v>1.0</v>
      </c>
      <c r="R12" s="75"/>
      <c r="S12" s="69"/>
      <c r="T12" s="69"/>
      <c r="U12" s="69"/>
      <c r="V12" s="69"/>
      <c r="W12" s="69"/>
      <c r="X12" s="69"/>
      <c r="Y12" s="67" t="s">
        <v>113</v>
      </c>
      <c r="Z12" s="70">
        <v>4.46</v>
      </c>
      <c r="AA12" s="70">
        <v>0.247955</v>
      </c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</row>
    <row r="13">
      <c r="A13" s="50">
        <f t="shared" si="4"/>
        <v>6</v>
      </c>
      <c r="B13" s="88" t="s">
        <v>138</v>
      </c>
      <c r="E13" s="30" t="s">
        <v>64</v>
      </c>
      <c r="H13" s="54">
        <f t="shared" si="1"/>
        <v>4.686666667</v>
      </c>
      <c r="I13" s="55">
        <v>7.237</v>
      </c>
      <c r="J13" s="28">
        <f t="array" ref="J13">if(Q13 = 1, iferror(index('Kovats n-alkanes'!G$7:G$40,match(H19,'Kovats n-alkanes'!H$7:H$40,1))),iferror(index('Kovats n-alkanes'!I$7:I$40,match(H19,'Kovats n-alkanes'!J$7:J$40,1))))</f>
        <v>12</v>
      </c>
      <c r="K13" s="9">
        <f t="shared" si="2"/>
        <v>13</v>
      </c>
      <c r="L13" s="63">
        <f>if(Q13=1,iferror(100*(J13+(H19-vlookup(J13,'Kovats n-alkanes'!G$7:H$40,2,TRUE))/(vlookup(K13,'Kovats n-alkanes'!G$7:H$40,2,TRUE)-vlookup(J13,'Kovats n-alkanes'!G$7:H$40,2,TRUE))),H19),iferror(100*(J13+(H19-vlookup(J13,'Kovats n-alkanes'!I$7:J$40,2,TRUE))/(vlookup(K13,'Kovats n-alkanes'!I$7:J$40,2,TRUE)-vlookup(J13,'Kovats n-alkanes'!I$7:J$40,2,TRUE))),H19))</f>
        <v>1217.577677</v>
      </c>
      <c r="M13" s="42">
        <f t="array" ref="M13">if(P13 = 1, iferror(index('Kovats n-alkanes'!B$7:B$40,match(I13,'Kovats n-alkanes'!C$7:C$40,1))),iferror(index('Kovats n-alkanes'!D$7:D$40,match(I13,'Kovats n-alkanes'!E$7:E$40,1))))</f>
        <v>10</v>
      </c>
      <c r="N13" s="9">
        <f t="shared" si="3"/>
        <v>11</v>
      </c>
      <c r="O13" s="63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>1068.74063</v>
      </c>
      <c r="P13" s="20">
        <v>2.0</v>
      </c>
      <c r="Q13" s="20">
        <v>1.0</v>
      </c>
      <c r="R13" s="75"/>
      <c r="S13" s="69"/>
      <c r="T13" s="69"/>
      <c r="U13" s="69"/>
      <c r="V13" s="67" t="s">
        <v>91</v>
      </c>
      <c r="W13" s="70">
        <v>4.68</v>
      </c>
      <c r="X13" s="70">
        <v>-1.18256</v>
      </c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7" t="s">
        <v>73</v>
      </c>
      <c r="AL13" s="70">
        <v>4.68</v>
      </c>
      <c r="AM13" s="70">
        <v>-0.57221</v>
      </c>
      <c r="AN13" s="67" t="s">
        <v>74</v>
      </c>
      <c r="AO13" s="70">
        <v>4.7</v>
      </c>
      <c r="AP13" s="70">
        <v>-0.76294</v>
      </c>
    </row>
    <row r="14">
      <c r="A14" s="50">
        <f t="shared" si="4"/>
        <v>7</v>
      </c>
      <c r="B14" s="53" t="s">
        <v>75</v>
      </c>
      <c r="C14" s="9"/>
      <c r="D14" s="86"/>
      <c r="E14" s="30" t="s">
        <v>67</v>
      </c>
      <c r="F14" s="77"/>
      <c r="G14" s="50"/>
      <c r="H14" s="54">
        <f>AVERAGE(W14,T14,Z14,AA14,AF14,AI14,AL14,AO14)</f>
        <v>3.71619825</v>
      </c>
      <c r="I14" s="30">
        <v>6.537</v>
      </c>
      <c r="J14" s="28">
        <f t="array" ref="J14">if(Q14 = 1, iferror(index('Kovats n-alkanes'!G$7:G$40,match(H20,'Kovats n-alkanes'!H$7:H$40,1))),iferror(index('Kovats n-alkanes'!I$7:I$40,match(H20,'Kovats n-alkanes'!J$7:J$40,1))))</f>
        <v>11</v>
      </c>
      <c r="K14" s="9">
        <f t="shared" si="2"/>
        <v>12</v>
      </c>
      <c r="L14" s="63">
        <f>if(Q14=1,iferror(100*(J14+(H20-vlookup(J14,'Kovats n-alkanes'!G$7:H$40,2,TRUE))/(vlookup(K14,'Kovats n-alkanes'!G$7:H$40,2,TRUE)-vlookup(J14,'Kovats n-alkanes'!G$7:H$40,2,TRUE))),H20),iferror(100*(J14+(H20-vlookup(J14,'Kovats n-alkanes'!I$7:J$40,2,TRUE))/(vlookup(K14,'Kovats n-alkanes'!I$7:J$40,2,TRUE)-vlookup(J14,'Kovats n-alkanes'!I$7:J$40,2,TRUE))),H20))</f>
        <v>1128.069294</v>
      </c>
      <c r="M14" s="42"/>
      <c r="N14" s="9"/>
      <c r="O14" s="63"/>
      <c r="P14" s="20"/>
      <c r="Q14" s="20"/>
      <c r="R14" s="75"/>
      <c r="S14" s="67" t="s">
        <v>68</v>
      </c>
      <c r="T14" s="70">
        <v>4.88</v>
      </c>
      <c r="U14" s="70">
        <v>0.629425</v>
      </c>
      <c r="V14" s="67" t="s">
        <v>91</v>
      </c>
      <c r="W14" s="70">
        <v>4.9</v>
      </c>
      <c r="X14" s="70">
        <v>0.991821</v>
      </c>
      <c r="Y14" s="67" t="s">
        <v>113</v>
      </c>
      <c r="Z14" s="94">
        <v>4.87117</v>
      </c>
      <c r="AA14" s="94">
        <v>0.213623</v>
      </c>
      <c r="AB14" s="95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</row>
    <row r="15">
      <c r="A15" s="50">
        <f>if(ISNUMBER(H15),A13+1,"")</f>
        <v>7</v>
      </c>
      <c r="B15" s="53" t="s">
        <v>155</v>
      </c>
      <c r="C15" s="9"/>
      <c r="D15" s="91"/>
      <c r="E15" s="30" t="s">
        <v>81</v>
      </c>
      <c r="F15" s="77"/>
      <c r="G15" s="50"/>
      <c r="H15" s="54">
        <f t="shared" ref="H15:H49" si="5">AVERAGE(W15,T15,Z15,AC15,AF15,AI15,AL15,AO15)</f>
        <v>4.9275</v>
      </c>
      <c r="I15" s="55">
        <v>8.023</v>
      </c>
      <c r="J15" s="28">
        <f t="array" ref="J15">if(Q15 = 1, iferror(index('Kovats n-alkanes'!G$7:G$40,match(H21,'Kovats n-alkanes'!H$7:H$40,1))),iferror(index('Kovats n-alkanes'!I$7:I$40,match(H21,'Kovats n-alkanes'!J$7:J$40,1))))</f>
        <v>12</v>
      </c>
      <c r="K15" s="9">
        <f t="shared" si="2"/>
        <v>13</v>
      </c>
      <c r="L15" s="63">
        <f>if(Q15=1,iferror(100*(J15+(H21-vlookup(J15,'Kovats n-alkanes'!G$7:H$40,2,TRUE))/(vlookup(K15,'Kovats n-alkanes'!G$7:H$40,2,TRUE)-vlookup(J15,'Kovats n-alkanes'!G$7:H$40,2,TRUE))),H21),iferror(100*(J15+(H21-vlookup(J15,'Kovats n-alkanes'!I$7:J$40,2,TRUE))/(vlookup(K15,'Kovats n-alkanes'!I$7:J$40,2,TRUE)-vlookup(J15,'Kovats n-alkanes'!I$7:J$40,2,TRUE))),H21))</f>
        <v>1238.976621</v>
      </c>
      <c r="M15" s="42">
        <f t="array" ref="M15">if(P15 = 1, iferror(index('Kovats n-alkanes'!B$7:B$40,match(I15,'Kovats n-alkanes'!C$7:C$40,1))),iferror(index('Kovats n-alkanes'!D$7:D$40,match(I15,'Kovats n-alkanes'!E$7:E$40,1))))</f>
        <v>11</v>
      </c>
      <c r="N15" s="9">
        <f t="shared" ref="N15:N28" si="6">if(M15="","",M15+1)</f>
        <v>12</v>
      </c>
      <c r="O15" s="63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>1125.696379</v>
      </c>
      <c r="P15" s="20">
        <v>2.0</v>
      </c>
      <c r="Q15" s="20">
        <v>1.0</v>
      </c>
      <c r="R15" s="75"/>
      <c r="S15" s="67" t="s">
        <v>68</v>
      </c>
      <c r="T15" s="70">
        <v>4.94</v>
      </c>
      <c r="U15" s="70">
        <v>1.98364</v>
      </c>
      <c r="V15" s="67" t="s">
        <v>91</v>
      </c>
      <c r="W15" s="70">
        <v>4.95</v>
      </c>
      <c r="X15" s="70">
        <v>1.14441</v>
      </c>
      <c r="Y15" s="69"/>
      <c r="Z15" s="69"/>
      <c r="AA15" s="69"/>
      <c r="AB15" s="69"/>
      <c r="AC15" s="69"/>
      <c r="AD15" s="69"/>
      <c r="AE15" s="69"/>
      <c r="AF15" s="69"/>
      <c r="AG15" s="69"/>
      <c r="AH15" s="67" t="s">
        <v>93</v>
      </c>
      <c r="AI15" s="70">
        <v>4.91</v>
      </c>
      <c r="AJ15" s="70">
        <v>-0.07629</v>
      </c>
      <c r="AK15" s="69"/>
      <c r="AL15" s="69"/>
      <c r="AM15" s="69"/>
      <c r="AN15" s="67" t="s">
        <v>74</v>
      </c>
      <c r="AO15" s="70">
        <v>4.91</v>
      </c>
      <c r="AP15" s="70">
        <v>-0.72479</v>
      </c>
    </row>
    <row r="16">
      <c r="A16" s="50">
        <f t="shared" ref="A16:A49" si="7">if(ISNUMBER(H16),A15+1,"")</f>
        <v>8</v>
      </c>
      <c r="B16" s="53" t="s">
        <v>84</v>
      </c>
      <c r="C16" s="9"/>
      <c r="D16" s="92"/>
      <c r="E16" s="30" t="s">
        <v>38</v>
      </c>
      <c r="F16" s="77"/>
      <c r="G16" s="50"/>
      <c r="H16" s="54">
        <f t="shared" si="5"/>
        <v>5.25</v>
      </c>
      <c r="I16" s="55">
        <v>8.039</v>
      </c>
      <c r="J16" s="28">
        <f t="array" ref="J16">if(Q16 = 1, iferror(index('Kovats n-alkanes'!G$7:G$40,match(H22,'Kovats n-alkanes'!H$7:H$40,1))),iferror(index('Kovats n-alkanes'!I$7:I$40,match(H22,'Kovats n-alkanes'!J$7:J$40,1))))</f>
        <v>12</v>
      </c>
      <c r="K16" s="9">
        <f t="shared" si="2"/>
        <v>13</v>
      </c>
      <c r="L16" s="63">
        <f>if(Q16=1,iferror(100*(J16+(H22-vlookup(J16,'Kovats n-alkanes'!G$7:H$40,2,TRUE))/(vlookup(K16,'Kovats n-alkanes'!G$7:H$40,2,TRUE)-vlookup(J16,'Kovats n-alkanes'!G$7:H$40,2,TRUE))),H22),iferror(100*(J16+(H22-vlookup(J16,'Kovats n-alkanes'!I$7:J$40,2,TRUE))/(vlookup(K16,'Kovats n-alkanes'!I$7:J$40,2,TRUE)-vlookup(J16,'Kovats n-alkanes'!I$7:J$40,2,TRUE))),H22))</f>
        <v>1267.634238</v>
      </c>
      <c r="M16" s="42">
        <f t="array" ref="M16">if(P16 = 1, iferror(index('Kovats n-alkanes'!B$7:B$40,match(I16,'Kovats n-alkanes'!C$7:C$40,1))),iferror(index('Kovats n-alkanes'!D$7:D$40,match(I16,'Kovats n-alkanes'!E$7:E$40,1))))</f>
        <v>11</v>
      </c>
      <c r="N16" s="9">
        <f t="shared" si="6"/>
        <v>12</v>
      </c>
      <c r="O16" s="63">
        <f>if(P16=1,iferror(100*(M16+(I16-vlookup(M16,'Kovats n-alkanes'!B$7:C$40,2,TRUE))/(vlookup(N16,'Kovats n-alkanes'!B$7:C$40,2,TRUE)-vlookup(M16,'Kovats n-alkanes'!B$7:C$40,2,TRUE))),I16),iferror(100*(M16+(I16-vlookup(M16,'Kovats n-alkanes'!D$7:E$40,2,TRUE))/(vlookup(N16,'Kovats n-alkanes'!D$7:E$40,2,TRUE)-vlookup(M16,'Kovats n-alkanes'!D$7:E$40,2,TRUE))),I16))</f>
        <v>1126.810585</v>
      </c>
      <c r="P16" s="20">
        <v>2.0</v>
      </c>
      <c r="Q16" s="20">
        <v>1.0</v>
      </c>
      <c r="R16" s="75"/>
      <c r="S16" s="67" t="s">
        <v>68</v>
      </c>
      <c r="T16" s="70">
        <v>5.25</v>
      </c>
      <c r="U16" s="70">
        <v>2.1553</v>
      </c>
      <c r="V16" s="69"/>
      <c r="W16" s="69"/>
      <c r="X16" s="69"/>
      <c r="Y16" s="69"/>
      <c r="Z16" s="69"/>
      <c r="AA16" s="69"/>
      <c r="AB16" s="69"/>
      <c r="AC16" s="69"/>
      <c r="AD16" s="69"/>
      <c r="AE16" s="67" t="s">
        <v>72</v>
      </c>
      <c r="AF16" s="70">
        <v>5.27</v>
      </c>
      <c r="AG16" s="70">
        <v>0.335693</v>
      </c>
      <c r="AH16" s="69"/>
      <c r="AI16" s="69"/>
      <c r="AJ16" s="69"/>
      <c r="AK16" s="69"/>
      <c r="AL16" s="69"/>
      <c r="AM16" s="69"/>
      <c r="AN16" s="67" t="s">
        <v>74</v>
      </c>
      <c r="AO16" s="70">
        <v>5.23</v>
      </c>
      <c r="AP16" s="70">
        <v>-2.17438</v>
      </c>
    </row>
    <row r="17">
      <c r="A17" s="50">
        <f t="shared" si="7"/>
        <v>9</v>
      </c>
      <c r="B17" s="53" t="s">
        <v>177</v>
      </c>
      <c r="C17" s="9"/>
      <c r="D17" s="92"/>
      <c r="E17" s="30" t="s">
        <v>64</v>
      </c>
      <c r="F17" s="77"/>
      <c r="G17" s="50"/>
      <c r="H17" s="54">
        <f t="shared" si="5"/>
        <v>5.188333333</v>
      </c>
      <c r="I17" s="55">
        <v>8.272</v>
      </c>
      <c r="J17" s="28">
        <f t="array" ref="J17">if(Q17 = 1, iferror(index('Kovats n-alkanes'!G$7:G$40,match(H23,'Kovats n-alkanes'!H$7:H$40,1))),iferror(index('Kovats n-alkanes'!I$7:I$40,match(H23,'Kovats n-alkanes'!J$7:J$40,1))))</f>
        <v>12</v>
      </c>
      <c r="K17" s="9">
        <f t="shared" si="2"/>
        <v>13</v>
      </c>
      <c r="L17" s="63">
        <f>if(Q17=1,iferror(100*(J17+(H23-vlookup(J17,'Kovats n-alkanes'!G$7:H$40,2,TRUE))/(vlookup(K17,'Kovats n-alkanes'!G$7:H$40,2,TRUE)-vlookup(J17,'Kovats n-alkanes'!G$7:H$40,2,TRUE))),H23),iferror(100*(J17+(H23-vlookup(J17,'Kovats n-alkanes'!I$7:J$40,2,TRUE))/(vlookup(K17,'Kovats n-alkanes'!I$7:J$40,2,TRUE)-vlookup(J17,'Kovats n-alkanes'!I$7:J$40,2,TRUE))),H23))</f>
        <v>1271.404977</v>
      </c>
      <c r="M17" s="42">
        <f t="array" ref="M17">if(P17 = 1, iferror(index('Kovats n-alkanes'!B$7:B$40,match(I17,'Kovats n-alkanes'!C$7:C$40,1))),iferror(index('Kovats n-alkanes'!D$7:D$40,match(I17,'Kovats n-alkanes'!E$7:E$40,1))))</f>
        <v>11</v>
      </c>
      <c r="N17" s="9">
        <f t="shared" si="6"/>
        <v>12</v>
      </c>
      <c r="O17" s="63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>1143.036212</v>
      </c>
      <c r="P17" s="20">
        <v>2.0</v>
      </c>
      <c r="Q17" s="20">
        <v>1.0</v>
      </c>
      <c r="R17" s="75"/>
      <c r="S17" s="69"/>
      <c r="T17" s="69"/>
      <c r="U17" s="69"/>
      <c r="V17" s="67" t="s">
        <v>91</v>
      </c>
      <c r="W17" s="70">
        <v>5.26</v>
      </c>
      <c r="X17" s="70">
        <v>2.28882</v>
      </c>
      <c r="Y17" s="67" t="s">
        <v>113</v>
      </c>
      <c r="Z17" s="70">
        <v>5.26</v>
      </c>
      <c r="AA17" s="70">
        <v>0.312805</v>
      </c>
      <c r="AB17" s="67" t="s">
        <v>92</v>
      </c>
      <c r="AC17" s="70">
        <v>4.84</v>
      </c>
      <c r="AD17" s="70">
        <v>0.25177</v>
      </c>
      <c r="AE17" s="67" t="s">
        <v>72</v>
      </c>
      <c r="AF17" s="70">
        <v>5.3</v>
      </c>
      <c r="AG17" s="70">
        <v>0.160217</v>
      </c>
      <c r="AH17" s="67" t="s">
        <v>93</v>
      </c>
      <c r="AI17" s="70">
        <v>5.23</v>
      </c>
      <c r="AJ17" s="70">
        <v>-0.33569</v>
      </c>
      <c r="AK17" s="67" t="s">
        <v>73</v>
      </c>
      <c r="AL17" s="70">
        <v>5.24</v>
      </c>
      <c r="AM17" s="70">
        <v>-1.60217</v>
      </c>
      <c r="AN17" s="69"/>
      <c r="AO17" s="69"/>
      <c r="AP17" s="69"/>
    </row>
    <row r="18">
      <c r="A18" s="50">
        <f t="shared" si="7"/>
        <v>10</v>
      </c>
      <c r="B18" s="53" t="s">
        <v>183</v>
      </c>
      <c r="C18" s="9"/>
      <c r="D18" s="92"/>
      <c r="E18" s="30" t="s">
        <v>64</v>
      </c>
      <c r="F18" s="77"/>
      <c r="G18" s="50"/>
      <c r="H18" s="54">
        <f t="shared" si="5"/>
        <v>5.305</v>
      </c>
      <c r="I18" s="55">
        <v>8.658</v>
      </c>
      <c r="J18" s="28">
        <f t="array" ref="J18">if(Q18 = 1, iferror(index('Kovats n-alkanes'!G$7:G$40,match(H24,'Kovats n-alkanes'!H$7:H$40,1))),iferror(index('Kovats n-alkanes'!I$7:I$40,match(H24,'Kovats n-alkanes'!J$7:J$40,1))))</f>
        <v>12</v>
      </c>
      <c r="K18" s="9">
        <f t="shared" si="2"/>
        <v>13</v>
      </c>
      <c r="L18" s="63">
        <f>if(Q18=1,iferror(100*(J18+(H24-vlookup(J18,'Kovats n-alkanes'!G$7:H$40,2,TRUE))/(vlookup(K18,'Kovats n-alkanes'!G$7:H$40,2,TRUE)-vlookup(J18,'Kovats n-alkanes'!G$7:H$40,2,TRUE))),H24),iferror(100*(J18+(H24-vlookup(J18,'Kovats n-alkanes'!I$7:J$40,2,TRUE))/(vlookup(K18,'Kovats n-alkanes'!I$7:J$40,2,TRUE)-vlookup(J18,'Kovats n-alkanes'!I$7:J$40,2,TRUE))),H24))</f>
        <v>1272.033434</v>
      </c>
      <c r="M18" s="42">
        <f t="array" ref="M18">if(P18 = 1, iferror(index('Kovats n-alkanes'!B$7:B$40,match(I18,'Kovats n-alkanes'!C$7:C$40,1))),iferror(index('Kovats n-alkanes'!D$7:D$40,match(I18,'Kovats n-alkanes'!E$7:E$40,1))))</f>
        <v>11</v>
      </c>
      <c r="N18" s="9">
        <f t="shared" si="6"/>
        <v>12</v>
      </c>
      <c r="O18" s="63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>1169.916435</v>
      </c>
      <c r="P18" s="20">
        <v>2.0</v>
      </c>
      <c r="Q18" s="20">
        <v>1.0</v>
      </c>
      <c r="R18" s="75"/>
      <c r="S18" s="67" t="s">
        <v>68</v>
      </c>
      <c r="T18" s="70">
        <v>5.38</v>
      </c>
      <c r="U18" s="70">
        <v>1.83105</v>
      </c>
      <c r="V18" s="67" t="s">
        <v>91</v>
      </c>
      <c r="W18" s="70">
        <v>5.39</v>
      </c>
      <c r="X18" s="70">
        <v>2.09808</v>
      </c>
      <c r="Y18" s="67" t="s">
        <v>113</v>
      </c>
      <c r="Z18" s="70">
        <v>5.36</v>
      </c>
      <c r="AA18" s="70">
        <v>0.225067</v>
      </c>
      <c r="AB18" s="67" t="s">
        <v>92</v>
      </c>
      <c r="AC18" s="70">
        <v>4.93</v>
      </c>
      <c r="AD18" s="70">
        <v>0.286102</v>
      </c>
      <c r="AE18" s="67" t="s">
        <v>72</v>
      </c>
      <c r="AF18" s="70">
        <v>5.36</v>
      </c>
      <c r="AG18" s="70">
        <v>0.25177</v>
      </c>
      <c r="AH18" s="67" t="s">
        <v>93</v>
      </c>
      <c r="AI18" s="70">
        <v>5.34</v>
      </c>
      <c r="AJ18" s="70">
        <v>-0.24414</v>
      </c>
      <c r="AK18" s="67" t="s">
        <v>73</v>
      </c>
      <c r="AL18" s="70">
        <v>5.34</v>
      </c>
      <c r="AM18" s="70">
        <v>-1.79291</v>
      </c>
      <c r="AN18" s="67" t="s">
        <v>74</v>
      </c>
      <c r="AO18" s="70">
        <v>5.34</v>
      </c>
      <c r="AP18" s="70">
        <v>-2.28882</v>
      </c>
    </row>
    <row r="19">
      <c r="A19" s="50">
        <f t="shared" si="7"/>
        <v>11</v>
      </c>
      <c r="B19" s="53" t="s">
        <v>184</v>
      </c>
      <c r="C19" s="9"/>
      <c r="D19" s="92"/>
      <c r="E19" s="30" t="s">
        <v>64</v>
      </c>
      <c r="F19" s="77"/>
      <c r="G19" s="50"/>
      <c r="H19" s="54">
        <f t="shared" si="5"/>
        <v>5.44625</v>
      </c>
      <c r="I19" s="55">
        <v>8.818</v>
      </c>
      <c r="J19" s="28">
        <f t="array" ref="J19">if(Q19 = 1, iferror(index('Kovats n-alkanes'!G$7:G$40,match(H25,'Kovats n-alkanes'!H$7:H$40,1))),iferror(index('Kovats n-alkanes'!I$7:I$40,match(H25,'Kovats n-alkanes'!J$7:J$40,1))))</f>
        <v>11</v>
      </c>
      <c r="K19" s="9">
        <f t="shared" si="2"/>
        <v>12</v>
      </c>
      <c r="L19" s="63">
        <f>if(Q19=1,iferror(100*(J19+(H25-vlookup(J19,'Kovats n-alkanes'!G$7:H$40,2,TRUE))/(vlookup(K19,'Kovats n-alkanes'!G$7:H$40,2,TRUE)-vlookup(J19,'Kovats n-alkanes'!G$7:H$40,2,TRUE))),H25),iferror(100*(J19+(H25-vlookup(J19,'Kovats n-alkanes'!I$7:J$40,2,TRUE))/(vlookup(K19,'Kovats n-alkanes'!I$7:J$40,2,TRUE)-vlookup(J19,'Kovats n-alkanes'!I$7:J$40,2,TRUE))),H25))</f>
        <v>1149.956743</v>
      </c>
      <c r="M19" s="42">
        <f t="array" ref="M19">if(P19 = 1, iferror(index('Kovats n-alkanes'!B$7:B$40,match(I19,'Kovats n-alkanes'!C$7:C$40,1))),iferror(index('Kovats n-alkanes'!D$7:D$40,match(I19,'Kovats n-alkanes'!E$7:E$40,1))))</f>
        <v>11</v>
      </c>
      <c r="N19" s="9">
        <f t="shared" si="6"/>
        <v>12</v>
      </c>
      <c r="O19" s="9">
        <f>iferror(100*(M19+(I19-vlookup(M19,'Kovats n-alkanes'!B$7:C$31,2,TRUE))/(vlookup(N19,'Kovats n-alkanes'!B$7:C$31,2,TRUE)-vlookup(M19,'Kovats n-alkanes'!B$7:C$31,2,TRUE))),"")</f>
        <v>1266.885965</v>
      </c>
      <c r="P19" s="97"/>
      <c r="Q19" s="97"/>
      <c r="R19" s="75"/>
      <c r="S19" s="67" t="s">
        <v>68</v>
      </c>
      <c r="T19" s="70">
        <v>5.52</v>
      </c>
      <c r="U19" s="70">
        <v>1.52588</v>
      </c>
      <c r="V19" s="67" t="s">
        <v>91</v>
      </c>
      <c r="W19" s="70">
        <v>5.5</v>
      </c>
      <c r="X19" s="70">
        <v>-1.48773</v>
      </c>
      <c r="Y19" s="67" t="s">
        <v>113</v>
      </c>
      <c r="Z19" s="70">
        <v>5.5</v>
      </c>
      <c r="AA19" s="70">
        <v>0.274658</v>
      </c>
      <c r="AB19" s="67" t="s">
        <v>92</v>
      </c>
      <c r="AC19" s="70">
        <v>5.07</v>
      </c>
      <c r="AD19" s="70">
        <v>0.293732</v>
      </c>
      <c r="AE19" s="67" t="s">
        <v>72</v>
      </c>
      <c r="AF19" s="70">
        <v>5.5</v>
      </c>
      <c r="AG19" s="70">
        <v>0.240326</v>
      </c>
      <c r="AH19" s="67" t="s">
        <v>93</v>
      </c>
      <c r="AI19" s="70">
        <v>5.49</v>
      </c>
      <c r="AJ19" s="70">
        <v>-0.18692</v>
      </c>
      <c r="AK19" s="67" t="s">
        <v>73</v>
      </c>
      <c r="AL19" s="70">
        <v>5.46</v>
      </c>
      <c r="AM19" s="70">
        <v>-2.02179</v>
      </c>
      <c r="AN19" s="67" t="s">
        <v>74</v>
      </c>
      <c r="AO19" s="70">
        <v>5.53</v>
      </c>
      <c r="AP19" s="70">
        <v>1.71661</v>
      </c>
    </row>
    <row r="20">
      <c r="A20" s="50">
        <f t="shared" si="7"/>
        <v>12</v>
      </c>
      <c r="B20" s="4" t="s">
        <v>185</v>
      </c>
      <c r="H20" s="54">
        <f t="shared" si="5"/>
        <v>5.8</v>
      </c>
      <c r="I20" s="55">
        <v>9.087</v>
      </c>
      <c r="J20" s="28">
        <f t="array" ref="J20">if(Q20 = 1, iferror(index('Kovats n-alkanes'!G$7:G$40,match(H26,'Kovats n-alkanes'!H$7:H$40,1))),iferror(index('Kovats n-alkanes'!I$7:I$40,match(H26,'Kovats n-alkanes'!J$7:J$40,1))))</f>
        <v>11</v>
      </c>
      <c r="K20" s="9">
        <f t="shared" si="2"/>
        <v>12</v>
      </c>
      <c r="L20" s="63">
        <f>if(Q20=1,iferror(100*(J20+(H26-vlookup(J20,'Kovats n-alkanes'!G$7:H$40,2,TRUE))/(vlookup(K20,'Kovats n-alkanes'!G$7:H$40,2,TRUE)-vlookup(J20,'Kovats n-alkanes'!G$7:H$40,2,TRUE))),H26),iferror(100*(J20+(H26-vlookup(J20,'Kovats n-alkanes'!I$7:J$40,2,TRUE))/(vlookup(K20,'Kovats n-alkanes'!I$7:J$40,2,TRUE)-vlookup(J20,'Kovats n-alkanes'!I$7:J$40,2,TRUE))),H26))</f>
        <v>1159.540597</v>
      </c>
      <c r="M20" s="9">
        <f t="array" ref="M20">iferror(index('Kovats n-alkanes'!B$7:B$31,match(I20,'Kovats n-alkanes'!C$7:C$31,1)),"")</f>
        <v>12</v>
      </c>
      <c r="N20" s="9">
        <f t="shared" si="6"/>
        <v>13</v>
      </c>
      <c r="O20" s="9">
        <f>iferror(100*(M20+(I20-vlookup(M20,'Kovats n-alkanes'!B$7:C$31,2,TRUE))/(vlookup(N20,'Kovats n-alkanes'!B$7:C$31,2,TRUE)-vlookup(M20,'Kovats n-alkanes'!B$7:C$31,2,TRUE))),"")</f>
        <v>1284.031228</v>
      </c>
      <c r="P20" s="97"/>
      <c r="Q20" s="97"/>
      <c r="R20" s="75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7" t="s">
        <v>74</v>
      </c>
      <c r="AO20" s="70">
        <v>5.8</v>
      </c>
      <c r="AP20" s="70">
        <v>-0.45776</v>
      </c>
    </row>
    <row r="21">
      <c r="A21" s="50">
        <f t="shared" si="7"/>
        <v>13</v>
      </c>
      <c r="B21" s="4" t="s">
        <v>189</v>
      </c>
      <c r="H21" s="54">
        <f t="shared" si="5"/>
        <v>5.73</v>
      </c>
      <c r="I21" s="55">
        <v>9.244</v>
      </c>
      <c r="J21" s="28">
        <f t="array" ref="J21">if(Q21 = 1, iferror(index('Kovats n-alkanes'!G$7:G$40,match(H27,'Kovats n-alkanes'!H$7:H$40,1))),iferror(index('Kovats n-alkanes'!I$7:I$40,match(H27,'Kovats n-alkanes'!J$7:J$40,1))))</f>
        <v>11</v>
      </c>
      <c r="K21" s="9">
        <f t="shared" si="2"/>
        <v>12</v>
      </c>
      <c r="L21" s="63">
        <f>if(Q21=1,iferror(100*(J21+(H27-vlookup(J21,'Kovats n-alkanes'!G$7:H$40,2,TRUE))/(vlookup(K21,'Kovats n-alkanes'!G$7:H$40,2,TRUE)-vlookup(J21,'Kovats n-alkanes'!G$7:H$40,2,TRUE))),H27),iferror(100*(J21+(H27-vlookup(J21,'Kovats n-alkanes'!I$7:J$40,2,TRUE))/(vlookup(K21,'Kovats n-alkanes'!I$7:J$40,2,TRUE)-vlookup(J21,'Kovats n-alkanes'!I$7:J$40,2,TRUE))),H27))</f>
        <v>1167.4408</v>
      </c>
      <c r="M21" s="9">
        <f t="array" ref="M21">iferror(index('Kovats n-alkanes'!B$7:B$31,match(I21,'Kovats n-alkanes'!C$7:C$31,1)),"")</f>
        <v>12</v>
      </c>
      <c r="N21" s="9">
        <f t="shared" si="6"/>
        <v>13</v>
      </c>
      <c r="O21" s="9">
        <f>iferror(100*(M21+(I21-vlookup(M21,'Kovats n-alkanes'!B$7:C$31,2,TRUE))/(vlookup(N21,'Kovats n-alkanes'!B$7:C$31,2,TRUE)-vlookup(M21,'Kovats n-alkanes'!B$7:C$31,2,TRUE))),"")</f>
        <v>1295.173882</v>
      </c>
      <c r="P21" s="97"/>
      <c r="Q21" s="97"/>
      <c r="R21" s="75"/>
      <c r="S21" s="69"/>
      <c r="T21" s="69"/>
      <c r="U21" s="69"/>
      <c r="V21" s="69"/>
      <c r="W21" s="69"/>
      <c r="X21" s="69"/>
      <c r="Y21" s="69"/>
      <c r="Z21" s="69"/>
      <c r="AA21" s="69"/>
      <c r="AB21" s="67" t="s">
        <v>92</v>
      </c>
      <c r="AC21" s="70">
        <v>5.73</v>
      </c>
      <c r="AD21" s="70">
        <v>0.152588</v>
      </c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</row>
    <row r="22">
      <c r="A22" s="50">
        <f t="shared" si="7"/>
        <v>14</v>
      </c>
      <c r="B22" s="4" t="s">
        <v>190</v>
      </c>
      <c r="H22" s="54">
        <f t="shared" si="5"/>
        <v>6.11</v>
      </c>
      <c r="I22" s="55">
        <v>9.509</v>
      </c>
      <c r="J22" s="28">
        <f t="array" ref="J22">if(Q22 = 1, iferror(index('Kovats n-alkanes'!G$7:G$40,match(H28,'Kovats n-alkanes'!H$7:H$40,1))),iferror(index('Kovats n-alkanes'!I$7:I$40,match(H28,'Kovats n-alkanes'!J$7:J$40,1))))</f>
        <v>11</v>
      </c>
      <c r="K22" s="9">
        <f t="shared" si="2"/>
        <v>12</v>
      </c>
      <c r="L22" s="63">
        <f>if(Q22=1,iferror(100*(J22+(H28-vlookup(J22,'Kovats n-alkanes'!G$7:H$40,2,TRUE))/(vlookup(K22,'Kovats n-alkanes'!G$7:H$40,2,TRUE)-vlookup(J22,'Kovats n-alkanes'!G$7:H$40,2,TRUE))),H28),iferror(100*(J22+(H28-vlookup(J22,'Kovats n-alkanes'!I$7:J$40,2,TRUE))/(vlookup(K22,'Kovats n-alkanes'!I$7:J$40,2,TRUE)-vlookup(J22,'Kovats n-alkanes'!I$7:J$40,2,TRUE))),H28))</f>
        <v>1173.830036</v>
      </c>
      <c r="M22" s="9">
        <f t="array" ref="M22">iferror(index('Kovats n-alkanes'!B$7:B$31,match(I22,'Kovats n-alkanes'!C$7:C$31,1)),"")</f>
        <v>13</v>
      </c>
      <c r="N22" s="9">
        <f t="shared" si="6"/>
        <v>14</v>
      </c>
      <c r="O22" s="9">
        <f>iferror(100*(M22+(I22-vlookup(M22,'Kovats n-alkanes'!B$7:C$31,2,TRUE))/(vlookup(N22,'Kovats n-alkanes'!B$7:C$31,2,TRUE)-vlookup(M22,'Kovats n-alkanes'!B$7:C$31,2,TRUE))),"")</f>
        <v>1313.951841</v>
      </c>
      <c r="P22" s="97"/>
      <c r="Q22" s="97"/>
      <c r="R22" s="75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7" t="s">
        <v>74</v>
      </c>
      <c r="AO22" s="70">
        <v>6.11</v>
      </c>
      <c r="AP22" s="70">
        <v>-0.87738</v>
      </c>
    </row>
    <row r="23">
      <c r="A23" s="50">
        <f t="shared" si="7"/>
        <v>15</v>
      </c>
      <c r="B23" s="4" t="s">
        <v>191</v>
      </c>
      <c r="E23" s="18"/>
      <c r="H23" s="54">
        <f t="shared" si="5"/>
        <v>6.16</v>
      </c>
      <c r="I23" s="55">
        <v>10.379</v>
      </c>
      <c r="J23" s="28">
        <f t="array" ref="J23">if(Q23 = 1, iferror(index('Kovats n-alkanes'!G$7:G$40,match(H29,'Kovats n-alkanes'!H$7:H$40,1))),iferror(index('Kovats n-alkanes'!I$7:I$40,match(H29,'Kovats n-alkanes'!J$7:J$40,1))))</f>
        <v>11</v>
      </c>
      <c r="K23" s="9">
        <f t="shared" si="2"/>
        <v>12</v>
      </c>
      <c r="L23" s="63">
        <f>if(Q23=1,iferror(100*(J23+(H29-vlookup(J23,'Kovats n-alkanes'!G$7:H$40,2,TRUE))/(vlookup(K23,'Kovats n-alkanes'!G$7:H$40,2,TRUE)-vlookup(J23,'Kovats n-alkanes'!G$7:H$40,2,TRUE))),H29),iferror(100*(J23+(H29-vlookup(J23,'Kovats n-alkanes'!I$7:J$40,2,TRUE))/(vlookup(K23,'Kovats n-alkanes'!I$7:J$40,2,TRUE)-vlookup(J23,'Kovats n-alkanes'!I$7:J$40,2,TRUE))),H29))</f>
        <v>1178.837815</v>
      </c>
      <c r="M23" s="9">
        <f t="array" ref="M23">iferror(index('Kovats n-alkanes'!B$7:B$31,match(I23,'Kovats n-alkanes'!C$7:C$31,1)),"")</f>
        <v>13</v>
      </c>
      <c r="N23" s="9">
        <f t="shared" si="6"/>
        <v>14</v>
      </c>
      <c r="O23" s="9">
        <f>iferror(100*(M23+(I23-vlookup(M23,'Kovats n-alkanes'!B$7:C$31,2,TRUE))/(vlookup(N23,'Kovats n-alkanes'!B$7:C$31,2,TRUE)-vlookup(M23,'Kovats n-alkanes'!B$7:C$31,2,TRUE))),"")</f>
        <v>1375.566572</v>
      </c>
      <c r="P23" s="97"/>
      <c r="Q23" s="97"/>
      <c r="R23" s="75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7" t="s">
        <v>74</v>
      </c>
      <c r="AO23" s="70">
        <v>6.16</v>
      </c>
      <c r="AP23" s="70">
        <v>-0.80109</v>
      </c>
    </row>
    <row r="24">
      <c r="A24" s="50">
        <f t="shared" si="7"/>
        <v>16</v>
      </c>
      <c r="B24" s="53" t="s">
        <v>186</v>
      </c>
      <c r="C24" s="9"/>
      <c r="D24" s="57"/>
      <c r="E24" s="30" t="s">
        <v>64</v>
      </c>
      <c r="F24" s="72"/>
      <c r="G24" s="50"/>
      <c r="H24" s="54">
        <f t="shared" si="5"/>
        <v>6.168333333</v>
      </c>
      <c r="I24" s="55">
        <v>12.091</v>
      </c>
      <c r="J24" s="28">
        <f t="array" ref="J24">if(Q24 = 1, iferror(index('Kovats n-alkanes'!G$7:G$40,match(H30,'Kovats n-alkanes'!H$7:H$40,1))),iferror(index('Kovats n-alkanes'!I$7:I$40,match(H30,'Kovats n-alkanes'!J$7:J$40,1))))</f>
        <v>11</v>
      </c>
      <c r="K24" s="9">
        <f t="shared" si="2"/>
        <v>12</v>
      </c>
      <c r="L24" s="63">
        <f>if(Q24=1,iferror(100*(J24+(H30-vlookup(J24,'Kovats n-alkanes'!G$7:H$40,2,TRUE))/(vlookup(K24,'Kovats n-alkanes'!G$7:H$40,2,TRUE)-vlookup(J24,'Kovats n-alkanes'!G$7:H$40,2,TRUE))),H30),iferror(100*(J24+(H30-vlookup(J24,'Kovats n-alkanes'!I$7:J$40,2,TRUE))/(vlookup(K24,'Kovats n-alkanes'!I$7:J$40,2,TRUE)-vlookup(J24,'Kovats n-alkanes'!I$7:J$40,2,TRUE))),H30))</f>
        <v>1179.938663</v>
      </c>
      <c r="M24" s="9">
        <f t="array" ref="M24">iferror(index('Kovats n-alkanes'!B$7:B$31,match(I24,'Kovats n-alkanes'!C$7:C$31,1)),"")</f>
        <v>15</v>
      </c>
      <c r="N24" s="9">
        <f t="shared" si="6"/>
        <v>16</v>
      </c>
      <c r="O24" s="9">
        <f>iferror(100*(M24+(I24-vlookup(M24,'Kovats n-alkanes'!B$7:C$31,2,TRUE))/(vlookup(N24,'Kovats n-alkanes'!B$7:C$31,2,TRUE)-vlookup(M24,'Kovats n-alkanes'!B$7:C$31,2,TRUE))),"")</f>
        <v>1503.560372</v>
      </c>
      <c r="P24" s="97"/>
      <c r="Q24" s="97"/>
      <c r="R24" s="75"/>
      <c r="S24" s="67" t="s">
        <v>68</v>
      </c>
      <c r="T24" s="70">
        <v>6.27</v>
      </c>
      <c r="U24" s="70">
        <v>0.87738</v>
      </c>
      <c r="V24" s="67" t="s">
        <v>91</v>
      </c>
      <c r="W24" s="70">
        <v>6.25</v>
      </c>
      <c r="X24" s="70">
        <v>-1.02997</v>
      </c>
      <c r="Y24" s="69"/>
      <c r="Z24" s="69"/>
      <c r="AA24" s="69"/>
      <c r="AB24" s="67" t="s">
        <v>92</v>
      </c>
      <c r="AC24" s="70">
        <v>5.83</v>
      </c>
      <c r="AD24" s="70">
        <v>0.144958</v>
      </c>
      <c r="AE24" s="69"/>
      <c r="AF24" s="69"/>
      <c r="AG24" s="69"/>
      <c r="AH24" s="67" t="s">
        <v>93</v>
      </c>
      <c r="AI24" s="70">
        <v>6.21</v>
      </c>
      <c r="AJ24" s="70">
        <v>-0.12589</v>
      </c>
      <c r="AK24" s="67" t="s">
        <v>73</v>
      </c>
      <c r="AL24" s="70">
        <v>6.22</v>
      </c>
      <c r="AM24" s="70">
        <v>-0.57221</v>
      </c>
      <c r="AN24" s="67" t="s">
        <v>74</v>
      </c>
      <c r="AO24" s="70">
        <v>6.23</v>
      </c>
      <c r="AP24" s="70">
        <v>-1.25885</v>
      </c>
    </row>
    <row r="25">
      <c r="A25" s="50">
        <f t="shared" si="7"/>
        <v>17</v>
      </c>
      <c r="B25" s="96" t="s">
        <v>187</v>
      </c>
      <c r="C25" s="9"/>
      <c r="D25" s="92"/>
      <c r="F25" s="77"/>
      <c r="G25" s="50"/>
      <c r="H25" s="54">
        <f t="shared" si="5"/>
        <v>6.2225</v>
      </c>
      <c r="I25" s="55">
        <v>12.713</v>
      </c>
      <c r="J25" s="28">
        <f t="array" ref="J25">if(Q25 = 1, iferror(index('Kovats n-alkanes'!G$7:G$40,match(H31,'Kovats n-alkanes'!H$7:H$40,1))),iferror(index('Kovats n-alkanes'!I$7:I$40,match(H31,'Kovats n-alkanes'!J$7:J$40,1))))</f>
        <v>11</v>
      </c>
      <c r="K25" s="9">
        <f t="shared" si="2"/>
        <v>12</v>
      </c>
      <c r="L25" s="63">
        <f>if(Q25=1,iferror(100*(J25+(H31-vlookup(J25,'Kovats n-alkanes'!G$7:H$40,2,TRUE))/(vlookup(K25,'Kovats n-alkanes'!G$7:H$40,2,TRUE)-vlookup(J25,'Kovats n-alkanes'!G$7:H$40,2,TRUE))),H31),iferror(100*(J25+(H31-vlookup(J25,'Kovats n-alkanes'!I$7:J$40,2,TRUE))/(vlookup(K25,'Kovats n-alkanes'!I$7:J$40,2,TRUE)-vlookup(J25,'Kovats n-alkanes'!I$7:J$40,2,TRUE))),H31))</f>
        <v>1187.6446</v>
      </c>
      <c r="M25" s="9">
        <f t="array" ref="M25">iferror(index('Kovats n-alkanes'!B$7:B$31,match(I25,'Kovats n-alkanes'!C$7:C$31,1)),"")</f>
        <v>15</v>
      </c>
      <c r="N25" s="9">
        <f t="shared" si="6"/>
        <v>16</v>
      </c>
      <c r="O25" s="9">
        <f>iferror(100*(M25+(I25-vlookup(M25,'Kovats n-alkanes'!B$7:C$31,2,TRUE))/(vlookup(N25,'Kovats n-alkanes'!B$7:C$31,2,TRUE)-vlookup(M25,'Kovats n-alkanes'!B$7:C$31,2,TRUE))),"")</f>
        <v>1551.702786</v>
      </c>
      <c r="P25" s="97"/>
      <c r="Q25" s="97"/>
      <c r="R25" s="75"/>
      <c r="S25" s="67" t="s">
        <v>68</v>
      </c>
      <c r="T25" s="70">
        <v>6.33</v>
      </c>
      <c r="U25" s="70">
        <v>1.25885</v>
      </c>
      <c r="V25" s="67" t="s">
        <v>91</v>
      </c>
      <c r="W25" s="70">
        <v>6.33</v>
      </c>
      <c r="X25" s="70">
        <v>1.25885</v>
      </c>
      <c r="Y25" s="69"/>
      <c r="Z25" s="69"/>
      <c r="AA25" s="69"/>
      <c r="AB25" s="67" t="s">
        <v>92</v>
      </c>
      <c r="AC25" s="70">
        <v>5.89</v>
      </c>
      <c r="AD25" s="70">
        <v>0.106812</v>
      </c>
      <c r="AE25" s="69"/>
      <c r="AF25" s="69"/>
      <c r="AG25" s="69"/>
      <c r="AH25" s="69"/>
      <c r="AI25" s="69"/>
      <c r="AJ25" s="69"/>
      <c r="AK25" s="69"/>
      <c r="AL25" s="69"/>
      <c r="AM25" s="69"/>
      <c r="AN25" s="67" t="s">
        <v>74</v>
      </c>
      <c r="AO25" s="70">
        <v>6.34</v>
      </c>
      <c r="AP25" s="70">
        <v>0.495911</v>
      </c>
    </row>
    <row r="26">
      <c r="A26" s="50">
        <f t="shared" si="7"/>
        <v>18</v>
      </c>
      <c r="B26" s="53" t="s">
        <v>188</v>
      </c>
      <c r="C26" s="9"/>
      <c r="D26" s="57"/>
      <c r="E26" s="30" t="s">
        <v>64</v>
      </c>
      <c r="F26" s="77"/>
      <c r="G26" s="50"/>
      <c r="H26" s="54">
        <f t="shared" si="5"/>
        <v>6.4075</v>
      </c>
      <c r="I26" s="55">
        <v>13.466</v>
      </c>
      <c r="J26" s="28">
        <f t="array" ref="J26">if(Q26 = 1, iferror(index('Kovats n-alkanes'!G$7:G$40,match(H32,'Kovats n-alkanes'!H$7:H$40,1))),iferror(index('Kovats n-alkanes'!I$7:I$40,match(H32,'Kovats n-alkanes'!J$7:J$40,1))))</f>
        <v>11</v>
      </c>
      <c r="K26" s="9">
        <f t="shared" si="2"/>
        <v>12</v>
      </c>
      <c r="L26" s="63">
        <f>if(Q26=1,iferror(100*(J26+(H32-vlookup(J26,'Kovats n-alkanes'!G$7:H$40,2,TRUE))/(vlookup(K26,'Kovats n-alkanes'!G$7:H$40,2,TRUE)-vlookup(J26,'Kovats n-alkanes'!G$7:H$40,2,TRUE))),H32),iferror(100*(J26+(H32-vlookup(J26,'Kovats n-alkanes'!I$7:J$40,2,TRUE))/(vlookup(K26,'Kovats n-alkanes'!I$7:J$40,2,TRUE)-vlookup(J26,'Kovats n-alkanes'!I$7:J$40,2,TRUE))),H32))</f>
        <v>1190.23483</v>
      </c>
      <c r="M26" s="9">
        <f t="array" ref="M26">iferror(index('Kovats n-alkanes'!B$7:B$31,match(I26,'Kovats n-alkanes'!C$7:C$31,1)),"")</f>
        <v>16</v>
      </c>
      <c r="N26" s="9">
        <f t="shared" si="6"/>
        <v>17</v>
      </c>
      <c r="O26" s="9">
        <f>iferror(100*(M26+(I26-vlookup(M26,'Kovats n-alkanes'!B$7:C$31,2,TRUE))/(vlookup(N26,'Kovats n-alkanes'!B$7:C$31,2,TRUE)-vlookup(M26,'Kovats n-alkanes'!B$7:C$31,2,TRUE))),"")</f>
        <v>1608.728011</v>
      </c>
      <c r="P26" s="97"/>
      <c r="Q26" s="97"/>
      <c r="R26" s="75"/>
      <c r="S26" s="67" t="s">
        <v>68</v>
      </c>
      <c r="T26" s="70">
        <v>6.48</v>
      </c>
      <c r="U26" s="70">
        <v>4.57764</v>
      </c>
      <c r="V26" s="67" t="s">
        <v>91</v>
      </c>
      <c r="W26" s="70">
        <v>6.49</v>
      </c>
      <c r="X26" s="70">
        <v>3.28064</v>
      </c>
      <c r="Y26" s="67" t="s">
        <v>113</v>
      </c>
      <c r="Z26" s="70">
        <v>6.49</v>
      </c>
      <c r="AA26" s="70">
        <v>0.541687</v>
      </c>
      <c r="AB26" s="67" t="s">
        <v>92</v>
      </c>
      <c r="AC26" s="70">
        <v>6.04</v>
      </c>
      <c r="AD26" s="70">
        <v>0.728607</v>
      </c>
      <c r="AE26" s="67" t="s">
        <v>72</v>
      </c>
      <c r="AF26" s="70">
        <v>6.44</v>
      </c>
      <c r="AG26" s="70">
        <v>-0.4158</v>
      </c>
      <c r="AH26" s="67" t="s">
        <v>93</v>
      </c>
      <c r="AI26" s="70">
        <v>6.46</v>
      </c>
      <c r="AJ26" s="70">
        <v>-0.57602</v>
      </c>
      <c r="AK26" s="67" t="s">
        <v>73</v>
      </c>
      <c r="AL26" s="70">
        <v>6.44</v>
      </c>
      <c r="AM26" s="70">
        <v>-3.39508</v>
      </c>
      <c r="AN26" s="67" t="s">
        <v>74</v>
      </c>
      <c r="AO26" s="70">
        <v>6.42</v>
      </c>
      <c r="AP26" s="70">
        <v>-2.44141</v>
      </c>
    </row>
    <row r="27">
      <c r="A27" s="50">
        <f t="shared" si="7"/>
        <v>19</v>
      </c>
      <c r="B27" s="4" t="s">
        <v>192</v>
      </c>
      <c r="H27" s="54">
        <f t="shared" si="5"/>
        <v>6.56</v>
      </c>
      <c r="I27" s="107"/>
      <c r="J27" s="28">
        <f t="array" ref="J27">if(Q27 = 1, iferror(index('Kovats n-alkanes'!G$7:G$40,match(H33,'Kovats n-alkanes'!H$7:H$40,1))),iferror(index('Kovats n-alkanes'!I$7:I$40,match(H33,'Kovats n-alkanes'!J$7:J$40,1))))</f>
        <v>12</v>
      </c>
      <c r="K27" s="9">
        <f t="shared" si="2"/>
        <v>13</v>
      </c>
      <c r="L27" s="63">
        <f>if(Q27=1,iferror(100*(J27+(H33-vlookup(J27,'Kovats n-alkanes'!G$7:H$40,2,TRUE))/(vlookup(K27,'Kovats n-alkanes'!G$7:H$40,2,TRUE)-vlookup(J27,'Kovats n-alkanes'!G$7:H$40,2,TRUE))),H33),iferror(100*(J27+(H33-vlookup(J27,'Kovats n-alkanes'!I$7:J$40,2,TRUE))/(vlookup(K27,'Kovats n-alkanes'!I$7:J$40,2,TRUE)-vlookup(J27,'Kovats n-alkanes'!I$7:J$40,2,TRUE))),H33))</f>
        <v>1202.103186</v>
      </c>
      <c r="M27" s="9" t="str">
        <f t="array" ref="M27">iferror(index('Kovats n-alkanes'!B$7:B$31,match(I27,'Kovats n-alkanes'!C$7:C$31,1)),"")</f>
        <v/>
      </c>
      <c r="N27" s="9" t="str">
        <f t="shared" si="6"/>
        <v/>
      </c>
      <c r="O27" s="9" t="str">
        <f>iferror(100*(M27+(I27-vlookup(M27,'Kovats n-alkanes'!B$7:C$31,2,TRUE))/(vlookup(N27,'Kovats n-alkanes'!B$7:C$31,2,TRUE)-vlookup(M27,'Kovats n-alkanes'!B$7:C$31,2,TRUE))),"")</f>
        <v/>
      </c>
      <c r="P27" s="97"/>
      <c r="Q27" s="97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7" t="s">
        <v>93</v>
      </c>
      <c r="AI27" s="70">
        <v>6.56</v>
      </c>
      <c r="AJ27" s="70">
        <v>0.148773</v>
      </c>
      <c r="AK27" s="69"/>
      <c r="AL27" s="69"/>
      <c r="AM27" s="69"/>
      <c r="AN27" s="69"/>
      <c r="AO27" s="69"/>
      <c r="AP27" s="69"/>
    </row>
    <row r="28">
      <c r="A28" s="50">
        <f t="shared" si="7"/>
        <v>20</v>
      </c>
      <c r="B28" s="53" t="s">
        <v>121</v>
      </c>
      <c r="E28" s="30" t="s">
        <v>123</v>
      </c>
      <c r="H28" s="54">
        <f t="shared" si="5"/>
        <v>6.683333333</v>
      </c>
      <c r="I28" s="55">
        <v>14.484</v>
      </c>
      <c r="J28" s="28">
        <f t="array" ref="J28">if(Q28 = 1, iferror(index('Kovats n-alkanes'!G$7:G$40,match(H34,'Kovats n-alkanes'!H$7:H$40,1))),iferror(index('Kovats n-alkanes'!I$7:I$40,match(H34,'Kovats n-alkanes'!J$7:J$40,1))))</f>
        <v>12</v>
      </c>
      <c r="K28" s="9">
        <f t="shared" si="2"/>
        <v>13</v>
      </c>
      <c r="L28" s="63">
        <f>if(Q28=1,iferror(100*(J28+(H34-vlookup(J28,'Kovats n-alkanes'!G$7:H$40,2,TRUE))/(vlookup(K28,'Kovats n-alkanes'!G$7:H$40,2,TRUE)-vlookup(J28,'Kovats n-alkanes'!G$7:H$40,2,TRUE))),H34),iferror(100*(J28+(H34-vlookup(J28,'Kovats n-alkanes'!I$7:J$40,2,TRUE))/(vlookup(K28,'Kovats n-alkanes'!I$7:J$40,2,TRUE)-vlookup(J28,'Kovats n-alkanes'!I$7:J$40,2,TRUE))),H34))</f>
        <v>1209.787902</v>
      </c>
      <c r="M28" s="9">
        <f t="array" ref="M28">iferror(index('Kovats n-alkanes'!B$7:B$31,match(I28,'Kovats n-alkanes'!C$7:C$31,1)),"")</f>
        <v>16</v>
      </c>
      <c r="N28" s="9">
        <f t="shared" si="6"/>
        <v>17</v>
      </c>
      <c r="O28" s="9">
        <f>iferror(100*(M28+(I28-vlookup(M28,'Kovats n-alkanes'!B$7:C$31,2,TRUE))/(vlookup(N28,'Kovats n-alkanes'!B$7:C$31,2,TRUE)-vlookup(M28,'Kovats n-alkanes'!B$7:C$31,2,TRUE))),"")</f>
        <v>1677.604871</v>
      </c>
      <c r="P28" s="97"/>
      <c r="Q28" s="97"/>
      <c r="S28" s="67" t="s">
        <v>68</v>
      </c>
      <c r="T28" s="70">
        <v>6.67</v>
      </c>
      <c r="U28" s="70">
        <v>-1.67847</v>
      </c>
      <c r="V28" s="67" t="s">
        <v>91</v>
      </c>
      <c r="W28" s="70">
        <v>6.69</v>
      </c>
      <c r="X28" s="70">
        <v>-1.2207</v>
      </c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7" t="s">
        <v>74</v>
      </c>
      <c r="AO28" s="70">
        <v>6.69</v>
      </c>
      <c r="AP28" s="70">
        <v>-0.95367</v>
      </c>
    </row>
    <row r="29">
      <c r="A29" s="50">
        <f t="shared" si="7"/>
        <v>21</v>
      </c>
      <c r="B29" s="4" t="s">
        <v>194</v>
      </c>
      <c r="H29" s="54">
        <f t="shared" si="5"/>
        <v>6.78</v>
      </c>
      <c r="I29" s="17"/>
      <c r="J29" s="28">
        <f t="array" ref="J29">if(Q29 = 1, iferror(index('Kovats n-alkanes'!G$7:G$40,match(H35,'Kovats n-alkanes'!H$7:H$40,1))),iferror(index('Kovats n-alkanes'!I$7:I$40,match(H35,'Kovats n-alkanes'!J$7:J$40,1))))</f>
        <v>12</v>
      </c>
      <c r="K29" s="9">
        <f t="shared" si="2"/>
        <v>13</v>
      </c>
      <c r="L29" s="63">
        <f>if(Q29=1,iferror(100*(J29+(H35-vlookup(J29,'Kovats n-alkanes'!G$7:H$40,2,TRUE))/(vlookup(K29,'Kovats n-alkanes'!G$7:H$40,2,TRUE)-vlookup(J29,'Kovats n-alkanes'!G$7:H$40,2,TRUE))),H35),iferror(100*(J29+(H35-vlookup(J29,'Kovats n-alkanes'!I$7:J$40,2,TRUE))/(vlookup(K29,'Kovats n-alkanes'!I$7:J$40,2,TRUE)-vlookup(J29,'Kovats n-alkanes'!I$7:J$40,2,TRUE))),H35))</f>
        <v>1216.79852</v>
      </c>
      <c r="M29" s="9"/>
      <c r="N29" s="9"/>
      <c r="O29" s="9"/>
      <c r="P29" s="97"/>
      <c r="Q29" s="97"/>
      <c r="R29" s="87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7" t="s">
        <v>74</v>
      </c>
      <c r="AO29" s="70">
        <v>6.78</v>
      </c>
      <c r="AP29" s="70">
        <v>-0.95367</v>
      </c>
    </row>
    <row r="30">
      <c r="A30" s="50">
        <f t="shared" si="7"/>
        <v>22</v>
      </c>
      <c r="B30" s="53" t="s">
        <v>124</v>
      </c>
      <c r="C30" s="99"/>
      <c r="D30" s="100"/>
      <c r="E30" s="30" t="s">
        <v>64</v>
      </c>
      <c r="F30" s="101"/>
      <c r="G30" s="102"/>
      <c r="H30" s="54">
        <f t="shared" si="5"/>
        <v>6.80125</v>
      </c>
      <c r="I30" s="17"/>
      <c r="J30" s="28">
        <f t="array" ref="J30">if(Q30 = 1, iferror(index('Kovats n-alkanes'!G$7:G$40,match(H36,'Kovats n-alkanes'!H$7:H$40,1))),iferror(index('Kovats n-alkanes'!I$7:I$40,match(H36,'Kovats n-alkanes'!J$7:J$40,1))))</f>
        <v>12</v>
      </c>
      <c r="K30" s="9">
        <f t="shared" si="2"/>
        <v>13</v>
      </c>
      <c r="L30" s="63">
        <f>if(Q30=1,iferror(100*(J30+(H36-vlookup(J30,'Kovats n-alkanes'!G$7:H$40,2,TRUE))/(vlookup(K30,'Kovats n-alkanes'!G$7:H$40,2,TRUE)-vlookup(J30,'Kovats n-alkanes'!G$7:H$40,2,TRUE))),H36),iferror(100*(J30+(H36-vlookup(J30,'Kovats n-alkanes'!I$7:J$40,2,TRUE))/(vlookup(K30,'Kovats n-alkanes'!I$7:J$40,2,TRUE)-vlookup(J30,'Kovats n-alkanes'!I$7:J$40,2,TRUE))),H36))</f>
        <v>1221.960184</v>
      </c>
      <c r="M30" s="9"/>
      <c r="N30" s="9"/>
      <c r="O30" s="9"/>
      <c r="P30" s="97"/>
      <c r="Q30" s="97"/>
      <c r="S30" s="67" t="s">
        <v>68</v>
      </c>
      <c r="T30" s="70">
        <v>6.84</v>
      </c>
      <c r="U30" s="70">
        <v>-2.05994</v>
      </c>
      <c r="V30" s="67" t="s">
        <v>91</v>
      </c>
      <c r="W30" s="70">
        <v>6.88</v>
      </c>
      <c r="X30" s="70">
        <v>2.09808</v>
      </c>
      <c r="Y30" s="67" t="s">
        <v>113</v>
      </c>
      <c r="Z30" s="70">
        <v>6.89</v>
      </c>
      <c r="AA30" s="70">
        <v>0.205994</v>
      </c>
      <c r="AB30" s="67" t="s">
        <v>92</v>
      </c>
      <c r="AC30" s="70">
        <v>6.43</v>
      </c>
      <c r="AD30" s="70">
        <v>0.358582</v>
      </c>
      <c r="AE30" s="67" t="s">
        <v>72</v>
      </c>
      <c r="AF30" s="70">
        <v>6.82</v>
      </c>
      <c r="AG30" s="70">
        <v>-0.35477</v>
      </c>
      <c r="AH30" s="67" t="s">
        <v>93</v>
      </c>
      <c r="AI30" s="70">
        <v>6.83</v>
      </c>
      <c r="AJ30" s="70">
        <v>-0.18311</v>
      </c>
      <c r="AK30" s="67" t="s">
        <v>73</v>
      </c>
      <c r="AL30" s="70">
        <v>6.83</v>
      </c>
      <c r="AM30" s="70">
        <v>-1.37329</v>
      </c>
      <c r="AN30" s="67" t="s">
        <v>74</v>
      </c>
      <c r="AO30" s="70">
        <v>6.89</v>
      </c>
      <c r="AP30" s="70">
        <v>2.36511</v>
      </c>
    </row>
    <row r="31">
      <c r="A31" s="50">
        <f t="shared" si="7"/>
        <v>23</v>
      </c>
      <c r="B31" s="4" t="s">
        <v>195</v>
      </c>
      <c r="H31" s="54">
        <f t="shared" si="5"/>
        <v>6.95</v>
      </c>
      <c r="I31" s="17"/>
      <c r="J31" s="28">
        <f t="array" ref="J31">if(Q31 = 1, iferror(index('Kovats n-alkanes'!G$7:G$40,match(H37,'Kovats n-alkanes'!H$7:H$40,1))),iferror(index('Kovats n-alkanes'!I$7:I$40,match(H37,'Kovats n-alkanes'!J$7:J$40,1))))</f>
        <v>12</v>
      </c>
      <c r="K31" s="9">
        <f t="shared" si="2"/>
        <v>13</v>
      </c>
      <c r="L31" s="63">
        <f>if(Q31=1,iferror(100*(J31+(H37-vlookup(J31,'Kovats n-alkanes'!G$7:H$40,2,TRUE))/(vlookup(K31,'Kovats n-alkanes'!G$7:H$40,2,TRUE)-vlookup(J31,'Kovats n-alkanes'!G$7:H$40,2,TRUE))),H37),iferror(100*(J31+(H37-vlookup(J31,'Kovats n-alkanes'!I$7:J$40,2,TRUE))/(vlookup(K31,'Kovats n-alkanes'!I$7:J$40,2,TRUE)-vlookup(J31,'Kovats n-alkanes'!I$7:J$40,2,TRUE))),H37))</f>
        <v>1227.044809</v>
      </c>
      <c r="M31" s="9" t="str">
        <f t="array" ref="M31">iferror(index('Kovats n-alkanes'!B$7:B$31,match(I31,'Kovats n-alkanes'!C$7:C$31,1)),"")</f>
        <v/>
      </c>
      <c r="N31" s="9" t="str">
        <f t="shared" ref="N31:N49" si="8">if(M31="","",M31+1)</f>
        <v/>
      </c>
      <c r="O31" s="9" t="str">
        <f>iferror(100*(M31+(I31-vlookup(M31,'Kovats n-alkanes'!B$7:C$31,2,TRUE))/(vlookup(N31,'Kovats n-alkanes'!B$7:C$31,2,TRUE)-vlookup(M31,'Kovats n-alkanes'!B$7:C$31,2,TRUE))),"")</f>
        <v/>
      </c>
      <c r="P31" s="97"/>
      <c r="Q31" s="97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7" t="s">
        <v>74</v>
      </c>
      <c r="AO31" s="70">
        <v>6.95</v>
      </c>
      <c r="AP31" s="70">
        <v>0.457764</v>
      </c>
    </row>
    <row r="32">
      <c r="A32" s="50">
        <f t="shared" si="7"/>
        <v>24</v>
      </c>
      <c r="B32" s="4" t="s">
        <v>197</v>
      </c>
      <c r="C32" s="9"/>
      <c r="D32" s="103"/>
      <c r="G32" s="105"/>
      <c r="H32" s="54">
        <f t="shared" si="5"/>
        <v>7</v>
      </c>
      <c r="I32" s="17"/>
      <c r="J32" s="28">
        <f t="array" ref="J32">if(Q32 = 1, iferror(index('Kovats n-alkanes'!G$7:G$40,match(H38,'Kovats n-alkanes'!H$7:H$40,1))),iferror(index('Kovats n-alkanes'!I$7:I$40,match(H38,'Kovats n-alkanes'!J$7:J$40,1))))</f>
        <v>12</v>
      </c>
      <c r="K32" s="9">
        <f t="shared" si="2"/>
        <v>13</v>
      </c>
      <c r="L32" s="63">
        <f>if(Q32=1,iferror(100*(J32+(H38-vlookup(J32,'Kovats n-alkanes'!G$7:H$40,2,TRUE))/(vlookup(K32,'Kovats n-alkanes'!G$7:H$40,2,TRUE)-vlookup(J32,'Kovats n-alkanes'!G$7:H$40,2,TRUE))),H38),iferror(100*(J32+(H38-vlookup(J32,'Kovats n-alkanes'!I$7:J$40,2,TRUE))/(vlookup(K32,'Kovats n-alkanes'!I$7:J$40,2,TRUE)-vlookup(J32,'Kovats n-alkanes'!I$7:J$40,2,TRUE))),H38))</f>
        <v>1242.8187</v>
      </c>
      <c r="M32" s="9" t="str">
        <f t="array" ref="M32">iferror(index('Kovats n-alkanes'!B$7:B$31,match(I32,'Kovats n-alkanes'!C$7:C$31,1)),"")</f>
        <v/>
      </c>
      <c r="N32" s="9" t="str">
        <f t="shared" si="8"/>
        <v/>
      </c>
      <c r="O32" s="9" t="str">
        <f>iferror(100*(M32+(I32-vlookup(M32,'Kovats n-alkanes'!B$7:C$31,2,TRUE))/(vlookup(N32,'Kovats n-alkanes'!B$7:C$31,2,TRUE)-vlookup(M32,'Kovats n-alkanes'!B$7:C$31,2,TRUE))),"")</f>
        <v/>
      </c>
      <c r="P32" s="97"/>
      <c r="Q32" s="97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7" t="s">
        <v>72</v>
      </c>
      <c r="AF32" s="70">
        <v>7.0</v>
      </c>
      <c r="AG32" s="70">
        <v>-0.11826</v>
      </c>
      <c r="AH32" s="69"/>
      <c r="AI32" s="69"/>
      <c r="AJ32" s="69"/>
      <c r="AK32" s="69"/>
      <c r="AL32" s="69"/>
      <c r="AM32" s="69"/>
      <c r="AN32" s="67" t="s">
        <v>74</v>
      </c>
      <c r="AO32" s="70">
        <v>7.0</v>
      </c>
      <c r="AP32" s="70">
        <v>-1.33514</v>
      </c>
    </row>
    <row r="33">
      <c r="A33" s="50">
        <f t="shared" si="7"/>
        <v>25</v>
      </c>
      <c r="B33" s="53" t="s">
        <v>127</v>
      </c>
      <c r="C33" s="99"/>
      <c r="D33" s="106"/>
      <c r="E33" s="30" t="s">
        <v>64</v>
      </c>
      <c r="F33" s="101"/>
      <c r="G33" s="102"/>
      <c r="H33" s="54">
        <f t="shared" si="5"/>
        <v>7.2275</v>
      </c>
      <c r="I33" s="17"/>
      <c r="J33" s="28">
        <f t="array" ref="J33">if(Q33 = 1, iferror(index('Kovats n-alkanes'!G$7:G$40,match(H39,'Kovats n-alkanes'!H$7:H$40,1))),iferror(index('Kovats n-alkanes'!I$7:I$40,match(H39,'Kovats n-alkanes'!J$7:J$40,1))))</f>
        <v>12</v>
      </c>
      <c r="K33" s="9">
        <f t="shared" si="2"/>
        <v>13</v>
      </c>
      <c r="L33" s="63">
        <f>if(Q33=1,iferror(100*(J33+(H39-vlookup(J33,'Kovats n-alkanes'!G$7:H$40,2,TRUE))/(vlookup(K33,'Kovats n-alkanes'!G$7:H$40,2,TRUE)-vlookup(J33,'Kovats n-alkanes'!G$7:H$40,2,TRUE))),H39),iferror(100*(J33+(H39-vlookup(J33,'Kovats n-alkanes'!I$7:J$40,2,TRUE))/(vlookup(K33,'Kovats n-alkanes'!I$7:J$40,2,TRUE)-vlookup(J33,'Kovats n-alkanes'!I$7:J$40,2,TRUE))),H39))</f>
        <v>1257.244396</v>
      </c>
      <c r="M33" s="9" t="str">
        <f t="array" ref="M33">iferror(index('Kovats n-alkanes'!B$7:B$31,match(I33,'Kovats n-alkanes'!C$7:C$31,1)),"")</f>
        <v/>
      </c>
      <c r="N33" s="9" t="str">
        <f t="shared" si="8"/>
        <v/>
      </c>
      <c r="O33" s="9" t="str">
        <f>iferror(100*(M33+(I33-vlookup(M33,'Kovats n-alkanes'!B$7:C$31,2,TRUE))/(vlookup(N33,'Kovats n-alkanes'!B$7:C$31,2,TRUE)-vlookup(M33,'Kovats n-alkanes'!B$7:C$31,2,TRUE))),"")</f>
        <v/>
      </c>
      <c r="P33" s="97"/>
      <c r="Q33" s="97"/>
      <c r="R33" s="87"/>
      <c r="S33" s="67" t="s">
        <v>68</v>
      </c>
      <c r="T33" s="70">
        <v>7.24</v>
      </c>
      <c r="U33" s="70">
        <v>1.92642</v>
      </c>
      <c r="V33" s="67" t="s">
        <v>91</v>
      </c>
      <c r="W33" s="70">
        <v>7.27</v>
      </c>
      <c r="X33" s="70">
        <v>1.18256</v>
      </c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7" t="s">
        <v>73</v>
      </c>
      <c r="AL33" s="70">
        <v>7.2</v>
      </c>
      <c r="AM33" s="70">
        <v>-0.34332</v>
      </c>
      <c r="AN33" s="67" t="s">
        <v>74</v>
      </c>
      <c r="AO33" s="70">
        <v>7.2</v>
      </c>
      <c r="AP33" s="70">
        <v>-0.76294</v>
      </c>
    </row>
    <row r="34">
      <c r="A34" s="50">
        <f t="shared" si="7"/>
        <v>26</v>
      </c>
      <c r="B34" s="96" t="s">
        <v>193</v>
      </c>
      <c r="C34" s="109"/>
      <c r="D34" s="108"/>
      <c r="F34" s="7"/>
      <c r="G34" s="4"/>
      <c r="H34" s="54">
        <f t="shared" si="5"/>
        <v>7.37</v>
      </c>
      <c r="I34" s="17"/>
      <c r="J34" s="28">
        <f t="array" ref="J34">if(Q34 = 1, iferror(index('Kovats n-alkanes'!G$7:G$40,match(H40,'Kovats n-alkanes'!H$7:H$40,1))),iferror(index('Kovats n-alkanes'!I$7:I$40,match(H40,'Kovats n-alkanes'!J$7:J$40,1))))</f>
        <v>12</v>
      </c>
      <c r="K34" s="9">
        <f t="shared" si="2"/>
        <v>13</v>
      </c>
      <c r="L34" s="63">
        <f>if(Q34=1,iferror(100*(J34+(H40-vlookup(J34,'Kovats n-alkanes'!G$7:H$40,2,TRUE))/(vlookup(K34,'Kovats n-alkanes'!G$7:H$40,2,TRUE)-vlookup(J34,'Kovats n-alkanes'!G$7:H$40,2,TRUE))),H40),iferror(100*(J34+(H40-vlookup(J34,'Kovats n-alkanes'!I$7:J$40,2,TRUE))/(vlookup(K34,'Kovats n-alkanes'!I$7:J$40,2,TRUE)-vlookup(J34,'Kovats n-alkanes'!I$7:J$40,2,TRUE))),H40))</f>
        <v>1264.409093</v>
      </c>
      <c r="M34" s="9" t="str">
        <f t="array" ref="M34">iferror(index('Kovats n-alkanes'!B$7:B$31,match(I34,'Kovats n-alkanes'!C$7:C$31,1)),"")</f>
        <v/>
      </c>
      <c r="N34" s="9" t="str">
        <f t="shared" si="8"/>
        <v/>
      </c>
      <c r="O34" s="9" t="str">
        <f>iferror(100*(M34+(I34-vlookup(M34,'Kovats n-alkanes'!B$7:C$31,2,TRUE))/(vlookup(N34,'Kovats n-alkanes'!B$7:C$31,2,TRUE)-vlookup(M34,'Kovats n-alkanes'!B$7:C$31,2,TRUE))),"")</f>
        <v/>
      </c>
      <c r="P34" s="97"/>
      <c r="Q34" s="97"/>
      <c r="S34" s="67" t="s">
        <v>68</v>
      </c>
      <c r="T34" s="70">
        <v>7.38</v>
      </c>
      <c r="U34" s="70">
        <v>1.92642</v>
      </c>
      <c r="V34" s="67" t="s">
        <v>91</v>
      </c>
      <c r="W34" s="70">
        <v>7.41</v>
      </c>
      <c r="X34" s="70">
        <v>1.2207</v>
      </c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7" t="s">
        <v>74</v>
      </c>
      <c r="AO34" s="70">
        <v>7.32</v>
      </c>
      <c r="AP34" s="70">
        <v>-1.02997</v>
      </c>
    </row>
    <row r="35">
      <c r="A35" s="50">
        <f t="shared" si="7"/>
        <v>27</v>
      </c>
      <c r="B35" s="4" t="s">
        <v>201</v>
      </c>
      <c r="H35" s="54">
        <f t="shared" si="5"/>
        <v>7.5</v>
      </c>
      <c r="I35" s="17"/>
      <c r="J35" s="28">
        <f t="array" ref="J35">if(Q35 = 1, iferror(index('Kovats n-alkanes'!G$7:G$40,match(H41,'Kovats n-alkanes'!H$7:H$40,1))),iferror(index('Kovats n-alkanes'!I$7:I$40,match(H41,'Kovats n-alkanes'!J$7:J$40,1))))</f>
        <v>13</v>
      </c>
      <c r="K35" s="9">
        <f t="shared" si="2"/>
        <v>14</v>
      </c>
      <c r="L35" s="63">
        <f>if(Q35=1,iferror(100*(J35+(H41-vlookup(J35,'Kovats n-alkanes'!G$7:H$40,2,TRUE))/(vlookup(K35,'Kovats n-alkanes'!G$7:H$40,2,TRUE)-vlookup(J35,'Kovats n-alkanes'!G$7:H$40,2,TRUE))),H41),iferror(100*(J35+(H41-vlookup(J35,'Kovats n-alkanes'!I$7:J$40,2,TRUE))/(vlookup(K35,'Kovats n-alkanes'!I$7:J$40,2,TRUE)-vlookup(J35,'Kovats n-alkanes'!I$7:J$40,2,TRUE))),H41))</f>
        <v>1320.858226</v>
      </c>
      <c r="M35" s="9" t="str">
        <f t="array" ref="M35">iferror(index('Kovats n-alkanes'!B$7:B$31,match(I35,'Kovats n-alkanes'!C$7:C$31,1)),"")</f>
        <v/>
      </c>
      <c r="N35" s="9" t="str">
        <f t="shared" si="8"/>
        <v/>
      </c>
      <c r="O35" s="9" t="str">
        <f>iferror(100*(M35+(I35-vlookup(M35,'Kovats n-alkanes'!B$7:C$31,2,TRUE))/(vlookup(N35,'Kovats n-alkanes'!B$7:C$31,2,TRUE)-vlookup(M35,'Kovats n-alkanes'!B$7:C$31,2,TRUE))),"")</f>
        <v/>
      </c>
      <c r="P35" s="97"/>
      <c r="Q35" s="97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7" t="s">
        <v>74</v>
      </c>
      <c r="AO35" s="70">
        <v>7.5</v>
      </c>
      <c r="AP35" s="70">
        <v>-0.6485</v>
      </c>
    </row>
    <row r="36">
      <c r="A36" s="50">
        <f t="shared" si="7"/>
        <v>28</v>
      </c>
      <c r="B36" s="53" t="s">
        <v>140</v>
      </c>
      <c r="C36" s="18"/>
      <c r="D36" s="68"/>
      <c r="E36" s="30" t="s">
        <v>142</v>
      </c>
      <c r="F36" s="110"/>
      <c r="G36" s="20"/>
      <c r="H36" s="54">
        <f t="shared" si="5"/>
        <v>7.595714286</v>
      </c>
      <c r="I36" s="17"/>
      <c r="J36" s="28">
        <f t="array" ref="J36">if(Q36 = 1, iferror(index('Kovats n-alkanes'!G$7:G$40,match(H42,'Kovats n-alkanes'!H$7:H$40,1))),iferror(index('Kovats n-alkanes'!I$7:I$40,match(H42,'Kovats n-alkanes'!J$7:J$40,1))))</f>
        <v>13</v>
      </c>
      <c r="K36" s="9">
        <f t="shared" si="2"/>
        <v>14</v>
      </c>
      <c r="L36" s="63">
        <f>if(Q36=1,iferror(100*(J36+(H42-vlookup(J36,'Kovats n-alkanes'!G$7:H$40,2,TRUE))/(vlookup(K36,'Kovats n-alkanes'!G$7:H$40,2,TRUE)-vlookup(J36,'Kovats n-alkanes'!G$7:H$40,2,TRUE))),H42),iferror(100*(J36+(H42-vlookup(J36,'Kovats n-alkanes'!I$7:J$40,2,TRUE))/(vlookup(K36,'Kovats n-alkanes'!I$7:J$40,2,TRUE)-vlookup(J36,'Kovats n-alkanes'!I$7:J$40,2,TRUE))),H42))</f>
        <v>1334.873888</v>
      </c>
      <c r="M36" s="9" t="str">
        <f t="array" ref="M36">iferror(index('Kovats n-alkanes'!B$7:B$31,match(I36,'Kovats n-alkanes'!C$7:C$31,1)),"")</f>
        <v/>
      </c>
      <c r="N36" s="9" t="str">
        <f t="shared" si="8"/>
        <v/>
      </c>
      <c r="O36" s="9" t="str">
        <f>iferror(100*(M36+(I36-vlookup(M36,'Kovats n-alkanes'!B$7:C$31,2,TRUE))/(vlookup(N36,'Kovats n-alkanes'!B$7:C$31,2,TRUE)-vlookup(M36,'Kovats n-alkanes'!B$7:C$31,2,TRUE))),"")</f>
        <v/>
      </c>
      <c r="P36" s="97"/>
      <c r="Q36" s="97"/>
      <c r="R36" s="75"/>
      <c r="S36" s="67" t="s">
        <v>68</v>
      </c>
      <c r="T36" s="70">
        <v>7.63</v>
      </c>
      <c r="U36" s="70">
        <v>3.62396</v>
      </c>
      <c r="V36" s="67" t="s">
        <v>91</v>
      </c>
      <c r="W36" s="70">
        <v>7.62</v>
      </c>
      <c r="X36" s="70">
        <v>3.20435</v>
      </c>
      <c r="Y36" s="67" t="s">
        <v>113</v>
      </c>
      <c r="Z36" s="70">
        <v>7.58</v>
      </c>
      <c r="AA36" s="70">
        <v>-0.34332</v>
      </c>
      <c r="AB36" s="69"/>
      <c r="AC36" s="69"/>
      <c r="AD36" s="69"/>
      <c r="AE36" s="67" t="s">
        <v>72</v>
      </c>
      <c r="AF36" s="70">
        <v>7.58</v>
      </c>
      <c r="AG36" s="70">
        <v>-0.40054</v>
      </c>
      <c r="AH36" s="67" t="s">
        <v>93</v>
      </c>
      <c r="AI36" s="70">
        <v>7.59</v>
      </c>
      <c r="AJ36" s="70">
        <v>-0.43488</v>
      </c>
      <c r="AK36" s="67" t="s">
        <v>73</v>
      </c>
      <c r="AL36" s="70">
        <v>7.59</v>
      </c>
      <c r="AM36" s="70">
        <v>-1.71661</v>
      </c>
      <c r="AN36" s="67" t="s">
        <v>74</v>
      </c>
      <c r="AO36" s="70">
        <v>7.58</v>
      </c>
      <c r="AP36" s="70">
        <v>-2.32697</v>
      </c>
    </row>
    <row r="37">
      <c r="A37" s="50">
        <f t="shared" si="7"/>
        <v>29</v>
      </c>
      <c r="B37" s="4" t="s">
        <v>211</v>
      </c>
      <c r="H37" s="54">
        <f t="shared" si="5"/>
        <v>7.69</v>
      </c>
      <c r="I37" s="17"/>
      <c r="J37" s="28">
        <f t="array" ref="J37">if(Q37 = 1, iferror(index('Kovats n-alkanes'!G$7:G$40,match(H43,'Kovats n-alkanes'!H$7:H$40,1))),iferror(index('Kovats n-alkanes'!I$7:I$40,match(H43,'Kovats n-alkanes'!J$7:J$40,1))))</f>
        <v>13</v>
      </c>
      <c r="K37" s="9">
        <f t="shared" si="2"/>
        <v>14</v>
      </c>
      <c r="L37" s="63">
        <f>if(Q37=1,iferror(100*(J37+(H43-vlookup(J37,'Kovats n-alkanes'!G$7:H$40,2,TRUE))/(vlookup(K37,'Kovats n-alkanes'!G$7:H$40,2,TRUE)-vlookup(J37,'Kovats n-alkanes'!G$7:H$40,2,TRUE))),H43),iferror(100*(J37+(H43-vlookup(J37,'Kovats n-alkanes'!I$7:J$40,2,TRUE))/(vlookup(K37,'Kovats n-alkanes'!I$7:J$40,2,TRUE)-vlookup(J37,'Kovats n-alkanes'!I$7:J$40,2,TRUE))),H43))</f>
        <v>1351.225494</v>
      </c>
      <c r="M37" s="9" t="str">
        <f t="array" ref="M37">iferror(index('Kovats n-alkanes'!B$7:B$31,match(I37,'Kovats n-alkanes'!C$7:C$31,1)),"")</f>
        <v/>
      </c>
      <c r="N37" s="9" t="str">
        <f t="shared" si="8"/>
        <v/>
      </c>
      <c r="O37" s="9" t="str">
        <f>iferror(100*(M37+(I37-vlookup(M37,'Kovats n-alkanes'!B$7:C$31,2,TRUE))/(vlookup(N37,'Kovats n-alkanes'!B$7:C$31,2,TRUE)-vlookup(M37,'Kovats n-alkanes'!B$7:C$31,2,TRUE))),"")</f>
        <v/>
      </c>
      <c r="P37" s="97"/>
      <c r="Q37" s="97"/>
      <c r="R37" s="75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7" t="s">
        <v>74</v>
      </c>
      <c r="AO37" s="70">
        <v>7.69</v>
      </c>
      <c r="AP37" s="70">
        <v>-0.68665</v>
      </c>
    </row>
    <row r="38">
      <c r="A38" s="50">
        <f t="shared" si="7"/>
        <v>30</v>
      </c>
      <c r="B38" s="4" t="s">
        <v>196</v>
      </c>
      <c r="H38" s="54">
        <f t="shared" si="5"/>
        <v>7.9825</v>
      </c>
      <c r="I38" s="17"/>
      <c r="J38" s="28">
        <f t="array" ref="J38">if(Q38 = 1, iferror(index('Kovats n-alkanes'!G$7:G$40,match(H44,'Kovats n-alkanes'!H$7:H$40,1))),iferror(index('Kovats n-alkanes'!I$7:I$40,match(H44,'Kovats n-alkanes'!J$7:J$40,1))))</f>
        <v>13</v>
      </c>
      <c r="K38" s="9">
        <f t="shared" si="2"/>
        <v>14</v>
      </c>
      <c r="L38" s="63">
        <f>if(Q38=1,iferror(100*(J38+(H44-vlookup(J38,'Kovats n-alkanes'!G$7:H$40,2,TRUE))/(vlookup(K38,'Kovats n-alkanes'!G$7:H$40,2,TRUE)-vlookup(J38,'Kovats n-alkanes'!G$7:H$40,2,TRUE))),H44),iferror(100*(J38+(H44-vlookup(J38,'Kovats n-alkanes'!I$7:J$40,2,TRUE))/(vlookup(K38,'Kovats n-alkanes'!I$7:J$40,2,TRUE)-vlookup(J38,'Kovats n-alkanes'!I$7:J$40,2,TRUE))),H44))</f>
        <v>1357.482487</v>
      </c>
      <c r="M38" s="9" t="str">
        <f t="array" ref="M38">iferror(index('Kovats n-alkanes'!B$7:B$31,match(I38,'Kovats n-alkanes'!C$7:C$31,1)),"")</f>
        <v/>
      </c>
      <c r="N38" s="9" t="str">
        <f t="shared" si="8"/>
        <v/>
      </c>
      <c r="O38" s="9" t="str">
        <f>iferror(100*(M38+(I38-vlookup(M38,'Kovats n-alkanes'!B$7:C$31,2,TRUE))/(vlookup(N38,'Kovats n-alkanes'!B$7:C$31,2,TRUE)-vlookup(M38,'Kovats n-alkanes'!B$7:C$31,2,TRUE))),"")</f>
        <v/>
      </c>
      <c r="P38" s="97"/>
      <c r="Q38" s="97"/>
      <c r="R38" s="75"/>
      <c r="S38" s="67" t="s">
        <v>68</v>
      </c>
      <c r="T38" s="70">
        <v>8.0</v>
      </c>
      <c r="U38" s="70">
        <v>1.60217</v>
      </c>
      <c r="V38" s="67" t="s">
        <v>91</v>
      </c>
      <c r="W38" s="70">
        <v>7.99</v>
      </c>
      <c r="X38" s="70">
        <v>-1.41144</v>
      </c>
      <c r="Y38" s="69"/>
      <c r="Z38" s="69"/>
      <c r="AA38" s="69"/>
      <c r="AB38" s="69"/>
      <c r="AC38" s="69"/>
      <c r="AD38" s="69"/>
      <c r="AE38" s="69"/>
      <c r="AF38" s="69"/>
      <c r="AG38" s="69"/>
      <c r="AH38" s="67" t="s">
        <v>93</v>
      </c>
      <c r="AI38" s="70">
        <v>7.96</v>
      </c>
      <c r="AJ38" s="70">
        <v>-0.09918</v>
      </c>
      <c r="AK38" s="69"/>
      <c r="AL38" s="69"/>
      <c r="AM38" s="69"/>
      <c r="AN38" s="67" t="s">
        <v>74</v>
      </c>
      <c r="AO38" s="70">
        <v>7.98</v>
      </c>
      <c r="AP38" s="70">
        <v>-0.76294</v>
      </c>
    </row>
    <row r="39">
      <c r="A39" s="50">
        <f t="shared" si="7"/>
        <v>31</v>
      </c>
      <c r="B39" s="4" t="s">
        <v>212</v>
      </c>
      <c r="H39" s="54">
        <f t="shared" si="5"/>
        <v>8.25</v>
      </c>
      <c r="I39" s="17"/>
      <c r="J39" s="28">
        <f t="array" ref="J39">if(Q39 = 1, iferror(index('Kovats n-alkanes'!G$7:G$40,match(H45,'Kovats n-alkanes'!H$7:H$40,1))),iferror(index('Kovats n-alkanes'!I$7:I$40,match(H45,'Kovats n-alkanes'!J$7:J$40,1))))</f>
        <v>13</v>
      </c>
      <c r="K39" s="9">
        <f t="shared" si="2"/>
        <v>14</v>
      </c>
      <c r="L39" s="63">
        <f>if(Q39=1,iferror(100*(J39+(H45-vlookup(J39,'Kovats n-alkanes'!G$7:H$40,2,TRUE))/(vlookup(K39,'Kovats n-alkanes'!G$7:H$40,2,TRUE)-vlookup(J39,'Kovats n-alkanes'!G$7:H$40,2,TRUE))),H45),iferror(100*(J39+(H45-vlookup(J39,'Kovats n-alkanes'!I$7:J$40,2,TRUE))/(vlookup(K39,'Kovats n-alkanes'!I$7:J$40,2,TRUE)-vlookup(J39,'Kovats n-alkanes'!I$7:J$40,2,TRUE))),H45))</f>
        <v>1387.94361</v>
      </c>
      <c r="M39" s="9" t="str">
        <f t="array" ref="M39">iferror(index('Kovats n-alkanes'!B$7:B$31,match(I39,'Kovats n-alkanes'!C$7:C$31,1)),"")</f>
        <v/>
      </c>
      <c r="N39" s="9" t="str">
        <f t="shared" si="8"/>
        <v/>
      </c>
      <c r="O39" s="9" t="str">
        <f>iferror(100*(M39+(I39-vlookup(M39,'Kovats n-alkanes'!B$7:C$31,2,TRUE))/(vlookup(N39,'Kovats n-alkanes'!B$7:C$31,2,TRUE)-vlookup(M39,'Kovats n-alkanes'!B$7:C$31,2,TRUE))),"")</f>
        <v/>
      </c>
      <c r="P39" s="97"/>
      <c r="Q39" s="97"/>
      <c r="R39" s="75"/>
      <c r="S39" s="67" t="s">
        <v>68</v>
      </c>
      <c r="T39" s="70">
        <v>8.25</v>
      </c>
      <c r="U39" s="70">
        <v>1.297</v>
      </c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</row>
    <row r="40">
      <c r="A40" s="50">
        <f t="shared" si="7"/>
        <v>32</v>
      </c>
      <c r="B40" s="53" t="s">
        <v>144</v>
      </c>
      <c r="C40" s="99"/>
      <c r="D40" s="111"/>
      <c r="E40" s="30" t="s">
        <v>150</v>
      </c>
      <c r="F40" s="112"/>
      <c r="G40" s="113"/>
      <c r="H40" s="54">
        <f t="shared" si="5"/>
        <v>8.382857143</v>
      </c>
      <c r="I40" s="17"/>
      <c r="J40" s="28">
        <f t="array" ref="J40">if(Q40 = 1, iferror(index('Kovats n-alkanes'!G$7:G$40,match(H46,'Kovats n-alkanes'!H$7:H$40,1))),iferror(index('Kovats n-alkanes'!I$7:I$40,match(H46,'Kovats n-alkanes'!J$7:J$40,1))))</f>
        <v>14</v>
      </c>
      <c r="K40" s="9">
        <f t="shared" si="2"/>
        <v>15</v>
      </c>
      <c r="L40" s="63">
        <f>if(Q40=1,iferror(100*(J40+(H46-vlookup(J40,'Kovats n-alkanes'!G$7:H$40,2,TRUE))/(vlookup(K40,'Kovats n-alkanes'!G$7:H$40,2,TRUE)-vlookup(J40,'Kovats n-alkanes'!G$7:H$40,2,TRUE))),H46),iferror(100*(J40+(H46-vlookup(J40,'Kovats n-alkanes'!I$7:J$40,2,TRUE))/(vlookup(K40,'Kovats n-alkanes'!I$7:J$40,2,TRUE)-vlookup(J40,'Kovats n-alkanes'!I$7:J$40,2,TRUE))),H46))</f>
        <v>1404.054308</v>
      </c>
      <c r="M40" s="9" t="str">
        <f t="array" ref="M40">iferror(index('Kovats n-alkanes'!B$7:B$31,match(I40,'Kovats n-alkanes'!C$7:C$31,1)),"")</f>
        <v/>
      </c>
      <c r="N40" s="9" t="str">
        <f t="shared" si="8"/>
        <v/>
      </c>
      <c r="O40" s="9" t="str">
        <f>iferror(100*(M40+(I40-vlookup(M40,'Kovats n-alkanes'!B$7:C$31,2,TRUE))/(vlookup(N40,'Kovats n-alkanes'!B$7:C$31,2,TRUE)-vlookup(M40,'Kovats n-alkanes'!B$7:C$31,2,TRUE))),"")</f>
        <v/>
      </c>
      <c r="P40" s="97"/>
      <c r="Q40" s="97"/>
      <c r="R40" s="75"/>
      <c r="S40" s="67" t="s">
        <v>68</v>
      </c>
      <c r="T40" s="70">
        <v>8.47</v>
      </c>
      <c r="U40" s="70">
        <v>4.52042</v>
      </c>
      <c r="V40" s="67" t="s">
        <v>91</v>
      </c>
      <c r="W40" s="70">
        <v>8.47</v>
      </c>
      <c r="X40" s="70">
        <v>3.01361</v>
      </c>
      <c r="Y40" s="67" t="s">
        <v>113</v>
      </c>
      <c r="Z40" s="70">
        <v>8.48</v>
      </c>
      <c r="AA40" s="70">
        <v>0.484467</v>
      </c>
      <c r="AB40" s="67" t="s">
        <v>92</v>
      </c>
      <c r="AC40" s="70">
        <v>8.03</v>
      </c>
      <c r="AD40" s="70">
        <v>0.431061</v>
      </c>
      <c r="AE40" s="67" t="s">
        <v>72</v>
      </c>
      <c r="AF40" s="70">
        <v>8.41</v>
      </c>
      <c r="AG40" s="70">
        <v>-0.37766</v>
      </c>
      <c r="AH40" s="67" t="s">
        <v>93</v>
      </c>
      <c r="AI40" s="70">
        <v>8.42</v>
      </c>
      <c r="AJ40" s="70">
        <v>-0.40817</v>
      </c>
      <c r="AK40" s="69"/>
      <c r="AL40" s="69"/>
      <c r="AM40" s="69"/>
      <c r="AN40" s="67" t="s">
        <v>74</v>
      </c>
      <c r="AO40" s="70">
        <v>8.4</v>
      </c>
      <c r="AP40" s="70">
        <v>-3.31879</v>
      </c>
    </row>
    <row r="41">
      <c r="A41" s="50">
        <f t="shared" si="7"/>
        <v>33</v>
      </c>
      <c r="B41" s="4" t="s">
        <v>213</v>
      </c>
      <c r="H41" s="54">
        <f t="shared" si="5"/>
        <v>9.4</v>
      </c>
      <c r="I41" s="17"/>
      <c r="J41" s="28">
        <f t="array" ref="J41">if(Q41 = 1, iferror(index('Kovats n-alkanes'!G$7:G$40,match(H47,'Kovats n-alkanes'!H$7:H$40,1))),iferror(index('Kovats n-alkanes'!I$7:I$40,match(H47,'Kovats n-alkanes'!J$7:J$40,1))))</f>
        <v>14</v>
      </c>
      <c r="K41" s="9">
        <f t="shared" si="2"/>
        <v>15</v>
      </c>
      <c r="L41" s="63">
        <f>if(Q41=1,iferror(100*(J41+(H47-vlookup(J41,'Kovats n-alkanes'!G$7:H$40,2,TRUE))/(vlookup(K41,'Kovats n-alkanes'!G$7:H$40,2,TRUE)-vlookup(J41,'Kovats n-alkanes'!G$7:H$40,2,TRUE))),H47),iferror(100*(J41+(H47-vlookup(J41,'Kovats n-alkanes'!I$7:J$40,2,TRUE))/(vlookup(K41,'Kovats n-alkanes'!I$7:J$40,2,TRUE)-vlookup(J41,'Kovats n-alkanes'!I$7:J$40,2,TRUE))),H47))</f>
        <v>1439.873616</v>
      </c>
      <c r="M41" s="9" t="str">
        <f t="array" ref="M41">iferror(index('Kovats n-alkanes'!B$7:B$31,match(I41,'Kovats n-alkanes'!C$7:C$31,1)),"")</f>
        <v/>
      </c>
      <c r="N41" s="9" t="str">
        <f t="shared" si="8"/>
        <v/>
      </c>
      <c r="O41" s="9" t="str">
        <f>iferror(100*(M41+(I41-vlookup(M41,'Kovats n-alkanes'!B$7:C$31,2,TRUE))/(vlookup(N41,'Kovats n-alkanes'!B$7:C$31,2,TRUE)-vlookup(M41,'Kovats n-alkanes'!B$7:C$31,2,TRUE))),"")</f>
        <v/>
      </c>
      <c r="P41" s="97"/>
      <c r="Q41" s="97"/>
      <c r="R41" s="75"/>
      <c r="S41" s="69"/>
      <c r="T41" s="69"/>
      <c r="U41" s="69"/>
      <c r="V41" s="67" t="s">
        <v>91</v>
      </c>
      <c r="W41" s="70">
        <v>9.42</v>
      </c>
      <c r="X41" s="70">
        <v>1.25885</v>
      </c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7" t="s">
        <v>74</v>
      </c>
      <c r="AO41" s="70">
        <v>9.38</v>
      </c>
      <c r="AP41" s="70">
        <v>-0.45776</v>
      </c>
    </row>
    <row r="42">
      <c r="A42" s="50">
        <f t="shared" si="7"/>
        <v>34</v>
      </c>
      <c r="B42" s="4" t="s">
        <v>199</v>
      </c>
      <c r="H42" s="54">
        <f t="shared" si="5"/>
        <v>9.64</v>
      </c>
      <c r="I42" s="17"/>
      <c r="J42" s="28">
        <f t="array" ref="J42">if(Q42 = 1, iferror(index('Kovats n-alkanes'!G$7:G$40,match(H48,'Kovats n-alkanes'!H$7:H$40,1))),iferror(index('Kovats n-alkanes'!I$7:I$40,match(H48,'Kovats n-alkanes'!J$7:J$40,1))))</f>
        <v>14</v>
      </c>
      <c r="K42" s="9">
        <f t="shared" si="2"/>
        <v>15</v>
      </c>
      <c r="L42" s="63">
        <f>if(Q42=1,iferror(100*(J42+(H48-vlookup(J42,'Kovats n-alkanes'!G$7:H$40,2,TRUE))/(vlookup(K42,'Kovats n-alkanes'!G$7:H$40,2,TRUE)-vlookup(J42,'Kovats n-alkanes'!G$7:H$40,2,TRUE))),H48),iferror(100*(J42+(H48-vlookup(J42,'Kovats n-alkanes'!I$7:J$40,2,TRUE))/(vlookup(K42,'Kovats n-alkanes'!I$7:J$40,2,TRUE)-vlookup(J42,'Kovats n-alkanes'!I$7:J$40,2,TRUE))),H48))</f>
        <v>1457.235813</v>
      </c>
      <c r="M42" s="9" t="str">
        <f t="array" ref="M42">iferror(index('Kovats n-alkanes'!B$7:B$31,match(I42,'Kovats n-alkanes'!C$7:C$31,1)),"")</f>
        <v/>
      </c>
      <c r="N42" s="9" t="str">
        <f t="shared" si="8"/>
        <v/>
      </c>
      <c r="O42" s="9" t="str">
        <f>iferror(100*(M42+(I42-vlookup(M42,'Kovats n-alkanes'!B$7:C$31,2,TRUE))/(vlookup(N42,'Kovats n-alkanes'!B$7:C$31,2,TRUE)-vlookup(M42,'Kovats n-alkanes'!B$7:C$31,2,TRUE))),"")</f>
        <v/>
      </c>
      <c r="P42" s="97"/>
      <c r="Q42" s="97"/>
      <c r="R42" s="75"/>
      <c r="S42" s="67" t="s">
        <v>68</v>
      </c>
      <c r="T42" s="70">
        <v>9.66</v>
      </c>
      <c r="U42" s="70">
        <v>0.972748</v>
      </c>
      <c r="V42" s="67" t="s">
        <v>91</v>
      </c>
      <c r="W42" s="70">
        <v>9.65</v>
      </c>
      <c r="X42" s="70">
        <v>0.648499</v>
      </c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7" t="s">
        <v>74</v>
      </c>
      <c r="AO42" s="70">
        <v>9.61</v>
      </c>
      <c r="AP42" s="70">
        <v>-0.61035</v>
      </c>
    </row>
    <row r="43">
      <c r="A43" s="50">
        <f t="shared" si="7"/>
        <v>35</v>
      </c>
      <c r="B43" s="4" t="s">
        <v>215</v>
      </c>
      <c r="H43" s="54">
        <f t="shared" si="5"/>
        <v>9.92</v>
      </c>
      <c r="I43" s="17"/>
      <c r="J43" s="28">
        <f t="array" ref="J43">if(Q43 = 1, iferror(index('Kovats n-alkanes'!G$7:G$40,match(H49,'Kovats n-alkanes'!H$7:H$40,1))),iferror(index('Kovats n-alkanes'!I$7:I$40,match(H49,'Kovats n-alkanes'!J$7:J$40,1))))</f>
        <v>15</v>
      </c>
      <c r="K43" s="9">
        <f t="shared" si="2"/>
        <v>16</v>
      </c>
      <c r="L43" s="63">
        <f>if(Q43=1,iferror(100*(J43+(H49-vlookup(J43,'Kovats n-alkanes'!G$7:H$40,2,TRUE))/(vlookup(K43,'Kovats n-alkanes'!G$7:H$40,2,TRUE)-vlookup(J43,'Kovats n-alkanes'!G$7:H$40,2,TRUE))),H49),iferror(100*(J43+(H49-vlookup(J43,'Kovats n-alkanes'!I$7:J$40,2,TRUE))/(vlookup(K43,'Kovats n-alkanes'!I$7:J$40,2,TRUE)-vlookup(J43,'Kovats n-alkanes'!I$7:J$40,2,TRUE))),H49))</f>
        <v>1507.520879</v>
      </c>
      <c r="M43" s="9" t="str">
        <f t="array" ref="M43">iferror(index('Kovats n-alkanes'!B$7:B$31,match(I43,'Kovats n-alkanes'!C$7:C$31,1)),"")</f>
        <v/>
      </c>
      <c r="N43" s="9" t="str">
        <f t="shared" si="8"/>
        <v/>
      </c>
      <c r="O43" s="9" t="str">
        <f>iferror(100*(M43+(I43-vlookup(M43,'Kovats n-alkanes'!B$7:C$31,2,TRUE))/(vlookup(N43,'Kovats n-alkanes'!B$7:C$31,2,TRUE)-vlookup(M43,'Kovats n-alkanes'!B$7:C$31,2,TRUE))),"")</f>
        <v/>
      </c>
      <c r="P43" s="97"/>
      <c r="Q43" s="97"/>
      <c r="R43" s="75"/>
      <c r="S43" s="67" t="s">
        <v>68</v>
      </c>
      <c r="T43" s="70">
        <v>9.92</v>
      </c>
      <c r="U43" s="70">
        <v>-1.25885</v>
      </c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</row>
    <row r="44">
      <c r="A44" s="50">
        <f t="shared" si="7"/>
        <v>36</v>
      </c>
      <c r="B44" s="53" t="s">
        <v>202</v>
      </c>
      <c r="C44" s="106"/>
      <c r="D44" s="100"/>
      <c r="E44" s="30" t="s">
        <v>150</v>
      </c>
      <c r="F44" s="101"/>
      <c r="G44" s="102"/>
      <c r="H44" s="54">
        <f t="shared" si="5"/>
        <v>10.02714286</v>
      </c>
      <c r="I44" s="17"/>
      <c r="J44" s="28" t="str">
        <f t="array" ref="J44">if(Q44 = 1, iferror(index('Kovats n-alkanes'!G$7:G$40,match(H50,'Kovats n-alkanes'!H$7:H$40,1))),iferror(index('Kovats n-alkanes'!I$7:I$40,match(H50,'Kovats n-alkanes'!J$7:J$40,1))))</f>
        <v/>
      </c>
      <c r="K44" s="9" t="str">
        <f t="shared" si="2"/>
        <v/>
      </c>
      <c r="L44" s="63" t="str">
        <f>if(Q44=1,iferror(100*(J44+(H50-vlookup(J44,'Kovats n-alkanes'!G$7:H$40,2,TRUE))/(vlookup(K44,'Kovats n-alkanes'!G$7:H$40,2,TRUE)-vlookup(J44,'Kovats n-alkanes'!G$7:H$40,2,TRUE))),H50),iferror(100*(J44+(H50-vlookup(J44,'Kovats n-alkanes'!I$7:J$40,2,TRUE))/(vlookup(K44,'Kovats n-alkanes'!I$7:J$40,2,TRUE)-vlookup(J44,'Kovats n-alkanes'!I$7:J$40,2,TRUE))),H50))</f>
        <v/>
      </c>
      <c r="M44" s="9" t="str">
        <f t="array" ref="M44">iferror(index('Kovats n-alkanes'!B$7:B$31,match(I44,'Kovats n-alkanes'!C$7:C$31,1)),"")</f>
        <v/>
      </c>
      <c r="N44" s="9" t="str">
        <f t="shared" si="8"/>
        <v/>
      </c>
      <c r="O44" s="9" t="str">
        <f>iferror(100*(M44+(I44-vlookup(M44,'Kovats n-alkanes'!B$7:C$31,2,TRUE))/(vlookup(N44,'Kovats n-alkanes'!B$7:C$31,2,TRUE)-vlookup(M44,'Kovats n-alkanes'!B$7:C$31,2,TRUE))),"")</f>
        <v/>
      </c>
      <c r="P44" s="97"/>
      <c r="Q44" s="97"/>
      <c r="R44" s="75"/>
      <c r="S44" s="67" t="s">
        <v>68</v>
      </c>
      <c r="T44" s="70">
        <v>10.09</v>
      </c>
      <c r="U44" s="70">
        <v>2.25067</v>
      </c>
      <c r="V44" s="67" t="s">
        <v>91</v>
      </c>
      <c r="W44" s="70">
        <v>10.04</v>
      </c>
      <c r="X44" s="70">
        <v>-1.8692</v>
      </c>
      <c r="Y44" s="69"/>
      <c r="Z44" s="69"/>
      <c r="AA44" s="69"/>
      <c r="AB44" s="67" t="s">
        <v>92</v>
      </c>
      <c r="AC44" s="70">
        <v>9.66</v>
      </c>
      <c r="AD44" s="70">
        <v>0.259399</v>
      </c>
      <c r="AE44" s="67" t="s">
        <v>72</v>
      </c>
      <c r="AF44" s="70">
        <v>10.06</v>
      </c>
      <c r="AG44" s="70">
        <v>-0.12207</v>
      </c>
      <c r="AH44" s="67" t="s">
        <v>93</v>
      </c>
      <c r="AI44" s="70">
        <v>10.22</v>
      </c>
      <c r="AJ44" s="70">
        <v>-0.14877</v>
      </c>
      <c r="AK44" s="67" t="s">
        <v>73</v>
      </c>
      <c r="AL44" s="70">
        <v>10.07</v>
      </c>
      <c r="AM44" s="70">
        <v>-0.61035</v>
      </c>
      <c r="AN44" s="67" t="s">
        <v>74</v>
      </c>
      <c r="AO44" s="70">
        <v>10.05</v>
      </c>
      <c r="AP44" s="70">
        <v>-0.72479</v>
      </c>
    </row>
    <row r="45">
      <c r="A45" s="50">
        <f t="shared" si="7"/>
        <v>37</v>
      </c>
      <c r="B45" s="53" t="s">
        <v>160</v>
      </c>
      <c r="C45" s="113"/>
      <c r="D45" s="100"/>
      <c r="E45" s="30" t="s">
        <v>150</v>
      </c>
      <c r="F45" s="101"/>
      <c r="G45" s="106"/>
      <c r="H45" s="54">
        <f t="shared" si="5"/>
        <v>10.54875</v>
      </c>
      <c r="I45" s="17"/>
      <c r="J45" s="28" t="str">
        <f t="array" ref="J45">if(Q45 = 1, iferror(index('Kovats n-alkanes'!G$7:G$40,match(H51,'Kovats n-alkanes'!H$7:H$40,1))),iferror(index('Kovats n-alkanes'!I$7:I$40,match(H51,'Kovats n-alkanes'!J$7:J$40,1))))</f>
        <v/>
      </c>
      <c r="K45" s="9" t="str">
        <f t="shared" si="2"/>
        <v/>
      </c>
      <c r="L45" s="63" t="str">
        <f>if(Q45=1,iferror(100*(J45+(H51-vlookup(J45,'Kovats n-alkanes'!G$7:H$40,2,TRUE))/(vlookup(K45,'Kovats n-alkanes'!G$7:H$40,2,TRUE)-vlookup(J45,'Kovats n-alkanes'!G$7:H$40,2,TRUE))),H51),iferror(100*(J45+(H51-vlookup(J45,'Kovats n-alkanes'!I$7:J$40,2,TRUE))/(vlookup(K45,'Kovats n-alkanes'!I$7:J$40,2,TRUE)-vlookup(J45,'Kovats n-alkanes'!I$7:J$40,2,TRUE))),H51))</f>
        <v/>
      </c>
      <c r="M45" s="9" t="str">
        <f t="array" ref="M45">iferror(index('Kovats n-alkanes'!B$7:B$31,match(I45,'Kovats n-alkanes'!C$7:C$31,1)),"")</f>
        <v/>
      </c>
      <c r="N45" s="9" t="str">
        <f t="shared" si="8"/>
        <v/>
      </c>
      <c r="O45" s="9" t="str">
        <f>iferror(100*(M45+(I45-vlookup(M45,'Kovats n-alkanes'!B$7:C$31,2,TRUE))/(vlookup(N45,'Kovats n-alkanes'!B$7:C$31,2,TRUE)-vlookup(M45,'Kovats n-alkanes'!B$7:C$31,2,TRUE))),"")</f>
        <v/>
      </c>
      <c r="P45" s="97"/>
      <c r="Q45" s="97"/>
      <c r="R45" s="75"/>
      <c r="S45" s="67" t="s">
        <v>68</v>
      </c>
      <c r="T45" s="70">
        <v>10.71</v>
      </c>
      <c r="U45" s="70">
        <v>1.88828</v>
      </c>
      <c r="V45" s="67" t="s">
        <v>91</v>
      </c>
      <c r="W45" s="70">
        <v>10.57</v>
      </c>
      <c r="X45" s="70">
        <v>-1.25885</v>
      </c>
      <c r="Y45" s="67" t="s">
        <v>113</v>
      </c>
      <c r="Z45" s="70">
        <v>10.56</v>
      </c>
      <c r="AA45" s="70">
        <v>-0.88501</v>
      </c>
      <c r="AB45" s="67" t="s">
        <v>92</v>
      </c>
      <c r="AC45" s="70">
        <v>10.2</v>
      </c>
      <c r="AD45" s="70">
        <v>0.385284</v>
      </c>
      <c r="AE45" s="67" t="s">
        <v>72</v>
      </c>
      <c r="AF45" s="70">
        <v>10.59</v>
      </c>
      <c r="AG45" s="70">
        <v>-0.12589</v>
      </c>
      <c r="AH45" s="67" t="s">
        <v>93</v>
      </c>
      <c r="AI45" s="70">
        <v>10.58</v>
      </c>
      <c r="AJ45" s="70">
        <v>-0.25177</v>
      </c>
      <c r="AK45" s="67" t="s">
        <v>73</v>
      </c>
      <c r="AL45" s="70">
        <v>10.6</v>
      </c>
      <c r="AM45" s="70">
        <v>-1.52588</v>
      </c>
      <c r="AN45" s="67" t="s">
        <v>74</v>
      </c>
      <c r="AO45" s="70">
        <v>10.58</v>
      </c>
      <c r="AP45" s="70">
        <v>-0.95367</v>
      </c>
    </row>
    <row r="46">
      <c r="A46" s="50">
        <f t="shared" si="7"/>
        <v>38</v>
      </c>
      <c r="B46" s="4" t="s">
        <v>216</v>
      </c>
      <c r="H46" s="54">
        <f t="shared" si="5"/>
        <v>10.82</v>
      </c>
      <c r="I46" s="17"/>
      <c r="J46" s="28" t="str">
        <f t="array" ref="J46">if(Q46 = 1, iferror(index('Kovats n-alkanes'!G$7:G$40,match(H52,'Kovats n-alkanes'!H$7:H$40,1))),iferror(index('Kovats n-alkanes'!I$7:I$40,match(H52,'Kovats n-alkanes'!J$7:J$40,1))))</f>
        <v/>
      </c>
      <c r="K46" s="9" t="str">
        <f t="shared" si="2"/>
        <v/>
      </c>
      <c r="L46" s="63" t="str">
        <f>if(Q46=1,iferror(100*(J46+(H52-vlookup(J46,'Kovats n-alkanes'!G$7:H$40,2,TRUE))/(vlookup(K46,'Kovats n-alkanes'!G$7:H$40,2,TRUE)-vlookup(J46,'Kovats n-alkanes'!G$7:H$40,2,TRUE))),H52),iferror(100*(J46+(H52-vlookup(J46,'Kovats n-alkanes'!I$7:J$40,2,TRUE))/(vlookup(K46,'Kovats n-alkanes'!I$7:J$40,2,TRUE)-vlookup(J46,'Kovats n-alkanes'!I$7:J$40,2,TRUE))),H52))</f>
        <v/>
      </c>
      <c r="M46" s="9" t="str">
        <f t="array" ref="M46">iferror(index('Kovats n-alkanes'!B$7:B$31,match(I46,'Kovats n-alkanes'!C$7:C$31,1)),"")</f>
        <v/>
      </c>
      <c r="N46" s="9" t="str">
        <f t="shared" si="8"/>
        <v/>
      </c>
      <c r="O46" s="9" t="str">
        <f>iferror(100*(M46+(I46-vlookup(M46,'Kovats n-alkanes'!B$7:C$31,2,TRUE))/(vlookup(N46,'Kovats n-alkanes'!B$7:C$31,2,TRUE)-vlookup(M46,'Kovats n-alkanes'!B$7:C$31,2,TRUE))),"")</f>
        <v/>
      </c>
      <c r="P46" s="97"/>
      <c r="Q46" s="97"/>
      <c r="R46" s="75"/>
      <c r="S46" s="69"/>
      <c r="T46" s="69"/>
      <c r="U46" s="69"/>
      <c r="V46" s="67" t="s">
        <v>91</v>
      </c>
      <c r="W46" s="70">
        <v>10.82</v>
      </c>
      <c r="X46" s="70">
        <v>1.64032</v>
      </c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</row>
    <row r="47">
      <c r="A47" s="50">
        <f t="shared" si="7"/>
        <v>39</v>
      </c>
      <c r="B47" s="53" t="s">
        <v>167</v>
      </c>
      <c r="C47" s="99"/>
      <c r="D47" s="100"/>
      <c r="E47" s="30" t="s">
        <v>150</v>
      </c>
      <c r="F47" s="101"/>
      <c r="G47" s="102"/>
      <c r="H47" s="54">
        <f t="shared" si="5"/>
        <v>11.3925</v>
      </c>
      <c r="I47" s="17"/>
      <c r="J47" s="28" t="str">
        <f t="array" ref="J47">if(Q47 = 1, iferror(index('Kovats n-alkanes'!G$7:G$40,match(H53,'Kovats n-alkanes'!H$7:H$40,1))),iferror(index('Kovats n-alkanes'!I$7:I$40,match(H53,'Kovats n-alkanes'!J$7:J$40,1))))</f>
        <v/>
      </c>
      <c r="K47" s="9" t="str">
        <f t="shared" si="2"/>
        <v/>
      </c>
      <c r="L47" s="63" t="str">
        <f>if(Q47=1,iferror(100*(J47+(H53-vlookup(J47,'Kovats n-alkanes'!G$7:H$40,2,TRUE))/(vlookup(K47,'Kovats n-alkanes'!G$7:H$40,2,TRUE)-vlookup(J47,'Kovats n-alkanes'!G$7:H$40,2,TRUE))),H53),iferror(100*(J47+(H53-vlookup(J47,'Kovats n-alkanes'!I$7:J$40,2,TRUE))/(vlookup(K47,'Kovats n-alkanes'!I$7:J$40,2,TRUE)-vlookup(J47,'Kovats n-alkanes'!I$7:J$40,2,TRUE))),H53))</f>
        <v/>
      </c>
      <c r="M47" s="9" t="str">
        <f t="array" ref="M47">iferror(index('Kovats n-alkanes'!B$7:B$31,match(I47,'Kovats n-alkanes'!C$7:C$31,1)),"")</f>
        <v/>
      </c>
      <c r="N47" s="9" t="str">
        <f t="shared" si="8"/>
        <v/>
      </c>
      <c r="O47" s="9" t="str">
        <f>iferror(100*(M47+(I47-vlookup(M47,'Kovats n-alkanes'!B$7:C$31,2,TRUE))/(vlookup(N47,'Kovats n-alkanes'!B$7:C$31,2,TRUE)-vlookup(M47,'Kovats n-alkanes'!B$7:C$31,2,TRUE))),"")</f>
        <v/>
      </c>
      <c r="P47" s="97"/>
      <c r="Q47" s="97"/>
      <c r="R47" s="75"/>
      <c r="S47" s="67" t="s">
        <v>68</v>
      </c>
      <c r="T47" s="70">
        <v>11.4</v>
      </c>
      <c r="U47" s="70">
        <v>1.96457</v>
      </c>
      <c r="V47" s="67" t="s">
        <v>91</v>
      </c>
      <c r="W47" s="70">
        <v>11.44</v>
      </c>
      <c r="X47" s="70">
        <v>1.48773</v>
      </c>
      <c r="Y47" s="69"/>
      <c r="Z47" s="69"/>
      <c r="AA47" s="69"/>
      <c r="AB47" s="69"/>
      <c r="AC47" s="69"/>
      <c r="AD47" s="69"/>
      <c r="AE47" s="67" t="s">
        <v>72</v>
      </c>
      <c r="AF47" s="70">
        <v>11.38</v>
      </c>
      <c r="AG47" s="70">
        <v>-0.13733</v>
      </c>
      <c r="AH47" s="69"/>
      <c r="AI47" s="69"/>
      <c r="AJ47" s="69"/>
      <c r="AK47" s="69"/>
      <c r="AL47" s="69"/>
      <c r="AM47" s="69"/>
      <c r="AN47" s="67" t="s">
        <v>74</v>
      </c>
      <c r="AO47" s="70">
        <v>11.35</v>
      </c>
      <c r="AP47" s="70">
        <v>-0.6485</v>
      </c>
    </row>
    <row r="48">
      <c r="A48" s="50">
        <f t="shared" si="7"/>
        <v>40</v>
      </c>
      <c r="B48" s="96" t="s">
        <v>214</v>
      </c>
      <c r="C48" s="106"/>
      <c r="D48" s="106"/>
      <c r="F48" s="101"/>
      <c r="G48" s="106"/>
      <c r="H48" s="54">
        <f t="shared" si="5"/>
        <v>11.67</v>
      </c>
      <c r="I48" s="17"/>
      <c r="J48" s="28" t="str">
        <f t="array" ref="J48">if(Q48 = 1, iferror(index('Kovats n-alkanes'!G$7:G$40,match(H54,'Kovats n-alkanes'!H$7:H$40,1))),iferror(index('Kovats n-alkanes'!I$7:I$40,match(H54,'Kovats n-alkanes'!J$7:J$40,1))))</f>
        <v/>
      </c>
      <c r="K48" s="9" t="str">
        <f t="shared" si="2"/>
        <v/>
      </c>
      <c r="L48" s="63" t="str">
        <f>if(Q48=1,iferror(100*(J48+(H54-vlookup(J48,'Kovats n-alkanes'!G$7:H$40,2,TRUE))/(vlookup(K48,'Kovats n-alkanes'!G$7:H$40,2,TRUE)-vlookup(J48,'Kovats n-alkanes'!G$7:H$40,2,TRUE))),H54),iferror(100*(J48+(H54-vlookup(J48,'Kovats n-alkanes'!I$7:J$40,2,TRUE))/(vlookup(K48,'Kovats n-alkanes'!I$7:J$40,2,TRUE)-vlookup(J48,'Kovats n-alkanes'!I$7:J$40,2,TRUE))),H54))</f>
        <v/>
      </c>
      <c r="M48" s="9" t="str">
        <f t="array" ref="M48">iferror(index('Kovats n-alkanes'!B$7:B$31,match(I48,'Kovats n-alkanes'!C$7:C$31,1)),"")</f>
        <v/>
      </c>
      <c r="N48" s="9" t="str">
        <f t="shared" si="8"/>
        <v/>
      </c>
      <c r="O48" s="9" t="str">
        <f>iferror(100*(M48+(I48-vlookup(M48,'Kovats n-alkanes'!B$7:C$31,2,TRUE))/(vlookup(N48,'Kovats n-alkanes'!B$7:C$31,2,TRUE)-vlookup(M48,'Kovats n-alkanes'!B$7:C$31,2,TRUE))),"")</f>
        <v/>
      </c>
      <c r="P48" s="97"/>
      <c r="Q48" s="97"/>
      <c r="R48" s="75"/>
      <c r="S48" s="69"/>
      <c r="T48" s="69"/>
      <c r="U48" s="69"/>
      <c r="V48" s="67" t="s">
        <v>91</v>
      </c>
      <c r="W48" s="70">
        <v>11.71</v>
      </c>
      <c r="X48" s="70">
        <v>1.02997</v>
      </c>
      <c r="Y48" s="69"/>
      <c r="Z48" s="69"/>
      <c r="AA48" s="69"/>
      <c r="AB48" s="69"/>
      <c r="AC48" s="69"/>
      <c r="AD48" s="69"/>
      <c r="AE48" s="69"/>
      <c r="AF48" s="69"/>
      <c r="AG48" s="69"/>
      <c r="AH48" s="67" t="s">
        <v>93</v>
      </c>
      <c r="AI48" s="70">
        <v>11.65</v>
      </c>
      <c r="AJ48" s="70">
        <v>-0.17929</v>
      </c>
      <c r="AK48" s="69"/>
      <c r="AL48" s="69"/>
      <c r="AM48" s="69"/>
      <c r="AN48" s="67" t="s">
        <v>74</v>
      </c>
      <c r="AO48" s="70">
        <v>11.65</v>
      </c>
      <c r="AP48" s="70">
        <v>-0.53406</v>
      </c>
    </row>
    <row r="49">
      <c r="A49" s="50">
        <f t="shared" si="7"/>
        <v>41</v>
      </c>
      <c r="B49" s="53" t="s">
        <v>173</v>
      </c>
      <c r="C49" s="106"/>
      <c r="D49" s="100"/>
      <c r="E49" s="30" t="s">
        <v>64</v>
      </c>
      <c r="F49" s="101"/>
      <c r="G49" s="113"/>
      <c r="H49" s="54">
        <f t="shared" si="5"/>
        <v>12.46666667</v>
      </c>
      <c r="I49" s="17"/>
      <c r="J49" s="28" t="str">
        <f t="array" ref="J49">if(Q49 = 1, iferror(index('Kovats n-alkanes'!G$7:G$40,match(H55,'Kovats n-alkanes'!H$7:H$40,1))),iferror(index('Kovats n-alkanes'!I$7:I$40,match(H55,'Kovats n-alkanes'!J$7:J$40,1))))</f>
        <v/>
      </c>
      <c r="K49" s="9" t="str">
        <f t="shared" si="2"/>
        <v/>
      </c>
      <c r="L49" s="63" t="str">
        <f>if(Q49=1,iferror(100*(J49+(H55-vlookup(J49,'Kovats n-alkanes'!G$7:H$40,2,TRUE))/(vlookup(K49,'Kovats n-alkanes'!G$7:H$40,2,TRUE)-vlookup(J49,'Kovats n-alkanes'!G$7:H$40,2,TRUE))),H55),iferror(100*(J49+(H55-vlookup(J49,'Kovats n-alkanes'!I$7:J$40,2,TRUE))/(vlookup(K49,'Kovats n-alkanes'!I$7:J$40,2,TRUE)-vlookup(J49,'Kovats n-alkanes'!I$7:J$40,2,TRUE))),H55))</f>
        <v/>
      </c>
      <c r="M49" s="9" t="str">
        <f t="array" ref="M49">iferror(index('Kovats n-alkanes'!B$7:B$31,match(I49,'Kovats n-alkanes'!C$7:C$31,1)),"")</f>
        <v/>
      </c>
      <c r="N49" s="9" t="str">
        <f t="shared" si="8"/>
        <v/>
      </c>
      <c r="O49" s="9" t="str">
        <f>iferror(100*(M49+(I49-vlookup(M49,'Kovats n-alkanes'!B$7:C$31,2,TRUE))/(vlookup(N49,'Kovats n-alkanes'!B$7:C$31,2,TRUE)-vlookup(M49,'Kovats n-alkanes'!B$7:C$31,2,TRUE))),"")</f>
        <v/>
      </c>
      <c r="P49" s="97"/>
      <c r="Q49" s="97"/>
      <c r="R49" s="75"/>
      <c r="S49" s="67" t="s">
        <v>68</v>
      </c>
      <c r="T49" s="70">
        <v>12.48</v>
      </c>
      <c r="U49" s="70">
        <v>-0.99182</v>
      </c>
      <c r="V49" s="67" t="s">
        <v>91</v>
      </c>
      <c r="W49" s="70">
        <v>12.48</v>
      </c>
      <c r="X49" s="70">
        <v>-0.95367</v>
      </c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7" t="s">
        <v>74</v>
      </c>
      <c r="AO49" s="70">
        <v>12.44</v>
      </c>
      <c r="AP49" s="70">
        <v>-0.61035</v>
      </c>
    </row>
    <row r="50">
      <c r="A50" s="50"/>
      <c r="D50" s="108"/>
      <c r="F50" s="7"/>
      <c r="H50" s="119"/>
      <c r="I50" s="17"/>
      <c r="J50" s="28"/>
      <c r="K50" s="9"/>
      <c r="L50" s="63"/>
      <c r="M50" s="9"/>
      <c r="N50" s="9"/>
      <c r="O50" s="9"/>
      <c r="P50" s="97"/>
      <c r="Q50" s="97"/>
      <c r="R50" s="75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</row>
    <row r="51">
      <c r="A51" s="50" t="str">
        <f>if(ISNUMBER(#REF!),A50+1,"")</f>
        <v/>
      </c>
      <c r="B51" s="117"/>
      <c r="C51" s="9"/>
      <c r="D51" s="103"/>
      <c r="E51" s="9"/>
      <c r="F51" s="104"/>
      <c r="G51" s="118"/>
      <c r="H51" s="119"/>
      <c r="I51" s="17"/>
      <c r="J51" s="28" t="str">
        <f t="array" ref="J51">if(Q51 = 1, iferror(index('Kovats n-alkanes'!G$7:G$40,match(H52,'Kovats n-alkanes'!H$7:H$40,1))),iferror(index('Kovats n-alkanes'!I$7:I$40,match(H52,'Kovats n-alkanes'!J$7:J$40,1))))</f>
        <v/>
      </c>
      <c r="K51" s="9" t="str">
        <f t="shared" ref="K51:K210" si="9">if(J51="","",J51+1)</f>
        <v/>
      </c>
      <c r="L51" s="63" t="str">
        <f>iferror(100*(J51+(H52-vlookup(J51,'Kovats n-alkanes'!G$7:H$31,2,TRUE))/(vlookup(K51,'Kovats n-alkanes'!G$7:H$31,2,TRUE)-vlookup(J51,'Kovats n-alkanes'!G$7:H$31,2,TRUE))),H52)</f>
        <v/>
      </c>
      <c r="M51" s="9" t="str">
        <f t="array" ref="M51">iferror(index('Kovats n-alkanes'!B$7:B$31,match(I51,'Kovats n-alkanes'!C$7:C$31,1)),"")</f>
        <v/>
      </c>
      <c r="N51" s="9" t="str">
        <f t="shared" ref="N51:N210" si="10">if(M51="","",M51+1)</f>
        <v/>
      </c>
      <c r="O51" s="9" t="str">
        <f>iferror(100*(M51+(I51-vlookup(M51,'Kovats n-alkanes'!B$7:C$31,2,TRUE))/(vlookup(N51,'Kovats n-alkanes'!B$7:C$31,2,TRUE)-vlookup(M51,'Kovats n-alkanes'!B$7:C$31,2,TRUE))),"")</f>
        <v/>
      </c>
      <c r="P51" s="4"/>
      <c r="Q51" s="4"/>
      <c r="R51" s="75"/>
      <c r="S51" s="75"/>
      <c r="T51" s="97"/>
      <c r="U51" s="97"/>
      <c r="V51" s="75"/>
      <c r="W51" s="97"/>
      <c r="X51" s="97"/>
      <c r="Y51" s="75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</row>
    <row r="52">
      <c r="A52" s="50" t="str">
        <f t="shared" ref="A52:A83" si="11">if(ISNUMBER(H52),A51+1,"")</f>
        <v/>
      </c>
      <c r="B52" s="4"/>
      <c r="C52" s="4"/>
      <c r="D52" s="108"/>
      <c r="F52" s="7"/>
      <c r="G52" s="4"/>
      <c r="H52" s="5"/>
      <c r="I52" s="17"/>
      <c r="J52" s="28" t="str">
        <f t="array" ref="J52">if(Q52 = 1, iferror(index('Kovats n-alkanes'!G$7:G$40,match(H53,'Kovats n-alkanes'!H$7:H$40,1))),iferror(index('Kovats n-alkanes'!I$7:I$40,match(H53,'Kovats n-alkanes'!J$7:J$40,1))))</f>
        <v/>
      </c>
      <c r="K52" s="9" t="str">
        <f t="shared" si="9"/>
        <v/>
      </c>
      <c r="L52" s="63" t="str">
        <f>iferror(100*(J52+(H53-vlookup(J52,'Kovats n-alkanes'!G$7:H$31,2,TRUE))/(vlookup(K52,'Kovats n-alkanes'!G$7:H$31,2,TRUE)-vlookup(J52,'Kovats n-alkanes'!G$7:H$31,2,TRUE))),H53)</f>
        <v/>
      </c>
      <c r="M52" s="9" t="str">
        <f t="array" ref="M52">iferror(index('Kovats n-alkanes'!B$7:B$31,match(I52,'Kovats n-alkanes'!C$7:C$31,1)),"")</f>
        <v/>
      </c>
      <c r="N52" s="9" t="str">
        <f t="shared" si="10"/>
        <v/>
      </c>
      <c r="O52" s="9" t="str">
        <f>iferror(100*(M52+(I52-vlookup(M52,'Kovats n-alkanes'!B$7:C$31,2,TRUE))/(vlookup(N52,'Kovats n-alkanes'!B$7:C$31,2,TRUE)-vlookup(M52,'Kovats n-alkanes'!B$7:C$31,2,TRUE))),"")</f>
        <v/>
      </c>
      <c r="P52" s="4"/>
      <c r="Q52" s="4"/>
      <c r="R52" s="75"/>
      <c r="S52" s="75"/>
      <c r="T52" s="97"/>
      <c r="U52" s="97"/>
      <c r="V52" s="75"/>
      <c r="W52" s="97"/>
      <c r="X52" s="97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</row>
    <row r="53">
      <c r="A53" s="50" t="str">
        <f t="shared" si="11"/>
        <v/>
      </c>
      <c r="B53" s="4"/>
      <c r="D53" s="108"/>
      <c r="F53" s="7"/>
      <c r="G53" s="4"/>
      <c r="H53" s="5"/>
      <c r="I53" s="17"/>
      <c r="J53" s="28" t="str">
        <f t="array" ref="J53">if(Q53 = 1, iferror(index('Kovats n-alkanes'!G$7:G$40,match(H54,'Kovats n-alkanes'!H$7:H$40,1))),iferror(index('Kovats n-alkanes'!I$7:I$40,match(H54,'Kovats n-alkanes'!J$7:J$40,1))))</f>
        <v/>
      </c>
      <c r="K53" s="9" t="str">
        <f t="shared" si="9"/>
        <v/>
      </c>
      <c r="L53" s="63" t="str">
        <f>iferror(100*(J53+(H54-vlookup(J53,'Kovats n-alkanes'!G$7:H$31,2,TRUE))/(vlookup(K53,'Kovats n-alkanes'!G$7:H$31,2,TRUE)-vlookup(J53,'Kovats n-alkanes'!G$7:H$31,2,TRUE))),H54)</f>
        <v/>
      </c>
      <c r="M53" s="9" t="str">
        <f t="array" ref="M53">iferror(index('Kovats n-alkanes'!B$7:B$31,match(I53,'Kovats n-alkanes'!C$7:C$31,1)),"")</f>
        <v/>
      </c>
      <c r="N53" s="9" t="str">
        <f t="shared" si="10"/>
        <v/>
      </c>
      <c r="O53" s="9" t="str">
        <f>iferror(100*(M53+(I53-vlookup(M53,'Kovats n-alkanes'!B$7:C$31,2,TRUE))/(vlookup(N53,'Kovats n-alkanes'!B$7:C$31,2,TRUE)-vlookup(M53,'Kovats n-alkanes'!B$7:C$31,2,TRUE))),"")</f>
        <v/>
      </c>
      <c r="P53" s="4"/>
      <c r="Q53" s="4"/>
      <c r="R53" s="75"/>
      <c r="S53" s="75"/>
      <c r="T53" s="97"/>
      <c r="U53" s="97"/>
      <c r="V53" s="75"/>
      <c r="W53" s="97"/>
      <c r="X53" s="97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</row>
    <row r="54">
      <c r="A54" s="50" t="str">
        <f t="shared" si="11"/>
        <v/>
      </c>
      <c r="B54" s="4"/>
      <c r="D54" s="108"/>
      <c r="F54" s="7"/>
      <c r="G54" s="4"/>
      <c r="H54" s="5"/>
      <c r="I54" s="17"/>
      <c r="J54" s="28" t="str">
        <f t="array" ref="J54">if(Q54 = 1, iferror(index('Kovats n-alkanes'!G$7:G$40,match(H55,'Kovats n-alkanes'!H$7:H$40,1))),iferror(index('Kovats n-alkanes'!I$7:I$40,match(H55,'Kovats n-alkanes'!J$7:J$40,1))))</f>
        <v/>
      </c>
      <c r="K54" s="9" t="str">
        <f t="shared" si="9"/>
        <v/>
      </c>
      <c r="L54" s="63" t="str">
        <f>iferror(100*(J54+(H55-vlookup(J54,'Kovats n-alkanes'!G$7:H$31,2,TRUE))/(vlookup(K54,'Kovats n-alkanes'!G$7:H$31,2,TRUE)-vlookup(J54,'Kovats n-alkanes'!G$7:H$31,2,TRUE))),H55)</f>
        <v/>
      </c>
      <c r="M54" s="9" t="str">
        <f t="array" ref="M54">iferror(index('Kovats n-alkanes'!B$7:B$31,match(I54,'Kovats n-alkanes'!C$7:C$31,1)),"")</f>
        <v/>
      </c>
      <c r="N54" s="9" t="str">
        <f t="shared" si="10"/>
        <v/>
      </c>
      <c r="O54" s="9" t="str">
        <f>iferror(100*(M54+(I54-vlookup(M54,'Kovats n-alkanes'!B$7:C$31,2,TRUE))/(vlookup(N54,'Kovats n-alkanes'!B$7:C$31,2,TRUE)-vlookup(M54,'Kovats n-alkanes'!B$7:C$31,2,TRUE))),"")</f>
        <v/>
      </c>
      <c r="R54" s="75"/>
      <c r="S54" s="75"/>
      <c r="T54" s="97"/>
      <c r="U54" s="97"/>
      <c r="V54" s="75"/>
      <c r="W54" s="97"/>
      <c r="X54" s="97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</row>
    <row r="55">
      <c r="A55" s="50" t="str">
        <f t="shared" si="11"/>
        <v/>
      </c>
      <c r="D55" s="120"/>
      <c r="F55" s="121"/>
      <c r="H55" s="122"/>
      <c r="I55" s="17"/>
      <c r="J55" s="28" t="str">
        <f t="array" ref="J55">if(Q55 = 1, iferror(index('Kovats n-alkanes'!G$7:G$40,match(H56,'Kovats n-alkanes'!H$7:H$40,1))),iferror(index('Kovats n-alkanes'!I$7:I$40,match(H56,'Kovats n-alkanes'!J$7:J$40,1))))</f>
        <v/>
      </c>
      <c r="K55" s="9" t="str">
        <f t="shared" si="9"/>
        <v/>
      </c>
      <c r="L55" s="63" t="str">
        <f>iferror(100*(J55+(H56-vlookup(J55,'Kovats n-alkanes'!G$7:H$31,2,TRUE))/(vlookup(K55,'Kovats n-alkanes'!G$7:H$31,2,TRUE)-vlookup(J55,'Kovats n-alkanes'!G$7:H$31,2,TRUE))),H56)</f>
        <v/>
      </c>
      <c r="M55" s="9" t="str">
        <f t="array" ref="M55">iferror(index('Kovats n-alkanes'!B$7:B$31,match(I55,'Kovats n-alkanes'!C$7:C$31,1)),"")</f>
        <v/>
      </c>
      <c r="N55" s="9" t="str">
        <f t="shared" si="10"/>
        <v/>
      </c>
      <c r="O55" s="9" t="str">
        <f>iferror(100*(M55+(I55-vlookup(M55,'Kovats n-alkanes'!B$7:C$31,2,TRUE))/(vlookup(N55,'Kovats n-alkanes'!B$7:C$31,2,TRUE)-vlookup(M55,'Kovats n-alkanes'!B$7:C$31,2,TRUE))),"")</f>
        <v/>
      </c>
      <c r="R55" s="75"/>
      <c r="S55" s="75"/>
      <c r="T55" s="97"/>
      <c r="U55" s="97"/>
      <c r="V55" s="75"/>
      <c r="W55" s="97"/>
      <c r="X55" s="97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</row>
    <row r="56">
      <c r="A56" s="50" t="str">
        <f t="shared" si="11"/>
        <v/>
      </c>
      <c r="D56" s="120"/>
      <c r="F56" s="121"/>
      <c r="H56" s="122"/>
      <c r="I56" s="17"/>
      <c r="J56" s="28" t="str">
        <f t="array" ref="J56">if(Q56 = 1, iferror(index('Kovats n-alkanes'!G$7:G$40,match(H57,'Kovats n-alkanes'!H$7:H$40,1))),iferror(index('Kovats n-alkanes'!I$7:I$40,match(H57,'Kovats n-alkanes'!J$7:J$40,1))))</f>
        <v/>
      </c>
      <c r="K56" s="9" t="str">
        <f t="shared" si="9"/>
        <v/>
      </c>
      <c r="L56" s="63" t="str">
        <f>iferror(100*(J56+(H57-vlookup(J56,'Kovats n-alkanes'!G$7:H$31,2,TRUE))/(vlookup(K56,'Kovats n-alkanes'!G$7:H$31,2,TRUE)-vlookup(J56,'Kovats n-alkanes'!G$7:H$31,2,TRUE))),H57)</f>
        <v/>
      </c>
      <c r="M56" s="9" t="str">
        <f t="array" ref="M56">iferror(index('Kovats n-alkanes'!B$7:B$31,match(I56,'Kovats n-alkanes'!C$7:C$31,1)),"")</f>
        <v/>
      </c>
      <c r="N56" s="9" t="str">
        <f t="shared" si="10"/>
        <v/>
      </c>
      <c r="O56" s="9" t="str">
        <f>iferror(100*(M56+(I56-vlookup(M56,'Kovats n-alkanes'!B$7:C$31,2,TRUE))/(vlookup(N56,'Kovats n-alkanes'!B$7:C$31,2,TRUE)-vlookup(M56,'Kovats n-alkanes'!B$7:C$31,2,TRUE))),"")</f>
        <v/>
      </c>
      <c r="R56" s="75"/>
      <c r="S56" s="75"/>
      <c r="T56" s="97"/>
      <c r="U56" s="97"/>
      <c r="V56" s="75"/>
      <c r="W56" s="97"/>
      <c r="X56" s="97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</row>
    <row r="57">
      <c r="A57" s="50" t="str">
        <f t="shared" si="11"/>
        <v/>
      </c>
      <c r="D57" s="120"/>
      <c r="F57" s="121"/>
      <c r="H57" s="122"/>
      <c r="I57" s="17"/>
      <c r="J57" s="28" t="str">
        <f t="array" ref="J57">if(Q57 = 1, iferror(index('Kovats n-alkanes'!G$7:G$40,match(H58,'Kovats n-alkanes'!H$7:H$40,1))),iferror(index('Kovats n-alkanes'!I$7:I$40,match(H58,'Kovats n-alkanes'!J$7:J$40,1))))</f>
        <v/>
      </c>
      <c r="K57" s="9" t="str">
        <f t="shared" si="9"/>
        <v/>
      </c>
      <c r="L57" s="63" t="str">
        <f>iferror(100*(J57+(H58-vlookup(J57,'Kovats n-alkanes'!G$7:H$31,2,TRUE))/(vlookup(K57,'Kovats n-alkanes'!G$7:H$31,2,TRUE)-vlookup(J57,'Kovats n-alkanes'!G$7:H$31,2,TRUE))),H58)</f>
        <v/>
      </c>
      <c r="M57" s="9" t="str">
        <f t="array" ref="M57">iferror(index('Kovats n-alkanes'!B$7:B$31,match(I57,'Kovats n-alkanes'!C$7:C$31,1)),"")</f>
        <v/>
      </c>
      <c r="N57" s="9" t="str">
        <f t="shared" si="10"/>
        <v/>
      </c>
      <c r="O57" s="9" t="str">
        <f>iferror(100*(M57+(I57-vlookup(M57,'Kovats n-alkanes'!B$7:C$31,2,TRUE))/(vlookup(N57,'Kovats n-alkanes'!B$7:C$31,2,TRUE)-vlookup(M57,'Kovats n-alkanes'!B$7:C$31,2,TRUE))),"")</f>
        <v/>
      </c>
      <c r="R57" s="75"/>
      <c r="S57" s="75"/>
      <c r="T57" s="97"/>
      <c r="U57" s="97"/>
      <c r="V57" s="75"/>
      <c r="W57" s="97"/>
      <c r="X57" s="97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</row>
    <row r="58">
      <c r="A58" s="50" t="str">
        <f t="shared" si="11"/>
        <v/>
      </c>
      <c r="D58" s="120"/>
      <c r="F58" s="121"/>
      <c r="H58" s="122"/>
      <c r="I58" s="17"/>
      <c r="J58" s="28" t="str">
        <f t="array" ref="J58">if(Q58 = 1, iferror(index('Kovats n-alkanes'!G$7:G$40,match(H59,'Kovats n-alkanes'!H$7:H$40,1))),iferror(index('Kovats n-alkanes'!I$7:I$40,match(H59,'Kovats n-alkanes'!J$7:J$40,1))))</f>
        <v/>
      </c>
      <c r="K58" s="9" t="str">
        <f t="shared" si="9"/>
        <v/>
      </c>
      <c r="L58" s="63" t="str">
        <f>iferror(100*(J58+(H59-vlookup(J58,'Kovats n-alkanes'!G$7:H$31,2,TRUE))/(vlookup(K58,'Kovats n-alkanes'!G$7:H$31,2,TRUE)-vlookup(J58,'Kovats n-alkanes'!G$7:H$31,2,TRUE))),H59)</f>
        <v/>
      </c>
      <c r="M58" s="9" t="str">
        <f t="array" ref="M58">iferror(index('Kovats n-alkanes'!B$7:B$31,match(I58,'Kovats n-alkanes'!C$7:C$31,1)),"")</f>
        <v/>
      </c>
      <c r="N58" s="9" t="str">
        <f t="shared" si="10"/>
        <v/>
      </c>
      <c r="O58" s="9" t="str">
        <f>iferror(100*(M58+(I58-vlookup(M58,'Kovats n-alkanes'!B$7:C$31,2,TRUE))/(vlookup(N58,'Kovats n-alkanes'!B$7:C$31,2,TRUE)-vlookup(M58,'Kovats n-alkanes'!B$7:C$31,2,TRUE))),"")</f>
        <v/>
      </c>
      <c r="R58" s="75"/>
      <c r="S58" s="75"/>
      <c r="T58" s="97"/>
      <c r="U58" s="97"/>
      <c r="V58" s="75"/>
      <c r="W58" s="97"/>
      <c r="X58" s="97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</row>
    <row r="59">
      <c r="A59" s="50" t="str">
        <f t="shared" si="11"/>
        <v/>
      </c>
      <c r="D59" s="120"/>
      <c r="F59" s="121"/>
      <c r="H59" s="122"/>
      <c r="I59" s="17"/>
      <c r="J59" s="28" t="str">
        <f t="array" ref="J59">if(Q59 = 1, iferror(index('Kovats n-alkanes'!G$7:G$40,match(H60,'Kovats n-alkanes'!H$7:H$40,1))),iferror(index('Kovats n-alkanes'!I$7:I$40,match(H60,'Kovats n-alkanes'!J$7:J$40,1))))</f>
        <v/>
      </c>
      <c r="K59" s="9" t="str">
        <f t="shared" si="9"/>
        <v/>
      </c>
      <c r="L59" s="63" t="str">
        <f>iferror(100*(J59+(H60-vlookup(J59,'Kovats n-alkanes'!G$7:H$31,2,TRUE))/(vlookup(K59,'Kovats n-alkanes'!G$7:H$31,2,TRUE)-vlookup(J59,'Kovats n-alkanes'!G$7:H$31,2,TRUE))),H60)</f>
        <v/>
      </c>
      <c r="M59" s="9" t="str">
        <f t="array" ref="M59">iferror(index('Kovats n-alkanes'!B$7:B$31,match(I59,'Kovats n-alkanes'!C$7:C$31,1)),"")</f>
        <v/>
      </c>
      <c r="N59" s="9" t="str">
        <f t="shared" si="10"/>
        <v/>
      </c>
      <c r="O59" s="9" t="str">
        <f>iferror(100*(M59+(I59-vlookup(M59,'Kovats n-alkanes'!B$7:C$31,2,TRUE))/(vlookup(N59,'Kovats n-alkanes'!B$7:C$31,2,TRUE)-vlookup(M59,'Kovats n-alkanes'!B$7:C$31,2,TRUE))),"")</f>
        <v/>
      </c>
      <c r="R59" s="75"/>
      <c r="S59" s="75"/>
      <c r="T59" s="97"/>
      <c r="U59" s="97"/>
      <c r="V59" s="75"/>
      <c r="W59" s="97"/>
      <c r="X59" s="97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</row>
    <row r="60">
      <c r="A60" s="50" t="str">
        <f t="shared" si="11"/>
        <v/>
      </c>
      <c r="D60" s="120"/>
      <c r="F60" s="121"/>
      <c r="H60" s="122"/>
      <c r="I60" s="17"/>
      <c r="J60" s="28" t="str">
        <f t="array" ref="J60">if(Q60 = 1, iferror(index('Kovats n-alkanes'!G$7:G$40,match(H61,'Kovats n-alkanes'!H$7:H$40,1))),iferror(index('Kovats n-alkanes'!I$7:I$40,match(H61,'Kovats n-alkanes'!J$7:J$40,1))))</f>
        <v/>
      </c>
      <c r="K60" s="9" t="str">
        <f t="shared" si="9"/>
        <v/>
      </c>
      <c r="L60" s="63" t="str">
        <f>iferror(100*(J60+(H61-vlookup(J60,'Kovats n-alkanes'!G$7:H$31,2,TRUE))/(vlookup(K60,'Kovats n-alkanes'!G$7:H$31,2,TRUE)-vlookup(J60,'Kovats n-alkanes'!G$7:H$31,2,TRUE))),H61)</f>
        <v/>
      </c>
      <c r="M60" s="9" t="str">
        <f t="array" ref="M60">iferror(index('Kovats n-alkanes'!B$7:B$31,match(I60,'Kovats n-alkanes'!C$7:C$31,1)),"")</f>
        <v/>
      </c>
      <c r="N60" s="9" t="str">
        <f t="shared" si="10"/>
        <v/>
      </c>
      <c r="O60" s="9" t="str">
        <f>iferror(100*(M60+(I60-vlookup(M60,'Kovats n-alkanes'!B$7:C$31,2,TRUE))/(vlookup(N60,'Kovats n-alkanes'!B$7:C$31,2,TRUE)-vlookup(M60,'Kovats n-alkanes'!B$7:C$31,2,TRUE))),"")</f>
        <v/>
      </c>
      <c r="R60" s="75"/>
      <c r="S60" s="75"/>
      <c r="T60" s="97"/>
      <c r="U60" s="97"/>
      <c r="V60" s="75"/>
      <c r="W60" s="97"/>
      <c r="X60" s="97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</row>
    <row r="61">
      <c r="A61" s="50" t="str">
        <f t="shared" si="11"/>
        <v/>
      </c>
      <c r="D61" s="120"/>
      <c r="F61" s="121"/>
      <c r="H61" s="122"/>
      <c r="I61" s="17"/>
      <c r="J61" s="28" t="str">
        <f t="array" ref="J61">if(Q61 = 1, iferror(index('Kovats n-alkanes'!G$7:G$40,match(H62,'Kovats n-alkanes'!H$7:H$40,1))),iferror(index('Kovats n-alkanes'!I$7:I$40,match(H62,'Kovats n-alkanes'!J$7:J$40,1))))</f>
        <v/>
      </c>
      <c r="K61" s="9" t="str">
        <f t="shared" si="9"/>
        <v/>
      </c>
      <c r="L61" s="63" t="str">
        <f>iferror(100*(J61+(H62-vlookup(J61,'Kovats n-alkanes'!G$7:H$31,2,TRUE))/(vlookup(K61,'Kovats n-alkanes'!G$7:H$31,2,TRUE)-vlookup(J61,'Kovats n-alkanes'!G$7:H$31,2,TRUE))),H62)</f>
        <v/>
      </c>
      <c r="M61" s="9" t="str">
        <f t="array" ref="M61">iferror(index('Kovats n-alkanes'!B$7:B$31,match(I61,'Kovats n-alkanes'!C$7:C$31,1)),"")</f>
        <v/>
      </c>
      <c r="N61" s="9" t="str">
        <f t="shared" si="10"/>
        <v/>
      </c>
      <c r="O61" s="9" t="str">
        <f>iferror(100*(M61+(I61-vlookup(M61,'Kovats n-alkanes'!B$7:C$31,2,TRUE))/(vlookup(N61,'Kovats n-alkanes'!B$7:C$31,2,TRUE)-vlookup(M61,'Kovats n-alkanes'!B$7:C$31,2,TRUE))),"")</f>
        <v/>
      </c>
      <c r="R61" s="75"/>
      <c r="S61" s="75"/>
      <c r="T61" s="97"/>
      <c r="U61" s="97"/>
      <c r="V61" s="75"/>
      <c r="W61" s="97"/>
      <c r="X61" s="97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</row>
    <row r="62">
      <c r="A62" s="50" t="str">
        <f t="shared" si="11"/>
        <v/>
      </c>
      <c r="D62" s="120"/>
      <c r="F62" s="121"/>
      <c r="H62" s="122"/>
      <c r="I62" s="17"/>
      <c r="J62" s="28" t="str">
        <f t="array" ref="J62">if(Q62 = 1, iferror(index('Kovats n-alkanes'!G$7:G$40,match(H63,'Kovats n-alkanes'!H$7:H$40,1))),iferror(index('Kovats n-alkanes'!I$7:I$40,match(H63,'Kovats n-alkanes'!J$7:J$40,1))))</f>
        <v/>
      </c>
      <c r="K62" s="9" t="str">
        <f t="shared" si="9"/>
        <v/>
      </c>
      <c r="L62" s="63" t="str">
        <f>iferror(100*(J62+(H63-vlookup(J62,'Kovats n-alkanes'!G$7:H$31,2,TRUE))/(vlookup(K62,'Kovats n-alkanes'!G$7:H$31,2,TRUE)-vlookup(J62,'Kovats n-alkanes'!G$7:H$31,2,TRUE))),H63)</f>
        <v/>
      </c>
      <c r="M62" s="9" t="str">
        <f t="array" ref="M62">iferror(index('Kovats n-alkanes'!B$7:B$31,match(I62,'Kovats n-alkanes'!C$7:C$31,1)),"")</f>
        <v/>
      </c>
      <c r="N62" s="9" t="str">
        <f t="shared" si="10"/>
        <v/>
      </c>
      <c r="O62" s="9" t="str">
        <f>iferror(100*(M62+(I62-vlookup(M62,'Kovats n-alkanes'!B$7:C$31,2,TRUE))/(vlookup(N62,'Kovats n-alkanes'!B$7:C$31,2,TRUE)-vlookup(M62,'Kovats n-alkanes'!B$7:C$31,2,TRUE))),"")</f>
        <v/>
      </c>
      <c r="R62" s="75"/>
      <c r="S62" s="75"/>
      <c r="T62" s="97"/>
      <c r="U62" s="97"/>
      <c r="V62" s="75"/>
      <c r="W62" s="97"/>
      <c r="X62" s="97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</row>
    <row r="63">
      <c r="A63" s="50" t="str">
        <f t="shared" si="11"/>
        <v/>
      </c>
      <c r="D63" s="120"/>
      <c r="F63" s="121"/>
      <c r="H63" s="122"/>
      <c r="I63" s="17"/>
      <c r="J63" s="28" t="str">
        <f t="array" ref="J63">if(Q63 = 1, iferror(index('Kovats n-alkanes'!G$7:G$40,match(H64,'Kovats n-alkanes'!H$7:H$40,1))),iferror(index('Kovats n-alkanes'!I$7:I$40,match(H64,'Kovats n-alkanes'!J$7:J$40,1))))</f>
        <v/>
      </c>
      <c r="K63" s="9" t="str">
        <f t="shared" si="9"/>
        <v/>
      </c>
      <c r="L63" s="63" t="str">
        <f>iferror(100*(J63+(H64-vlookup(J63,'Kovats n-alkanes'!G$7:H$31,2,TRUE))/(vlookup(K63,'Kovats n-alkanes'!G$7:H$31,2,TRUE)-vlookup(J63,'Kovats n-alkanes'!G$7:H$31,2,TRUE))),H64)</f>
        <v/>
      </c>
      <c r="M63" s="9" t="str">
        <f t="array" ref="M63">iferror(index('Kovats n-alkanes'!B$7:B$31,match(I63,'Kovats n-alkanes'!C$7:C$31,1)),"")</f>
        <v/>
      </c>
      <c r="N63" s="9" t="str">
        <f t="shared" si="10"/>
        <v/>
      </c>
      <c r="O63" s="9" t="str">
        <f>iferror(100*(M63+(I63-vlookup(M63,'Kovats n-alkanes'!B$7:C$31,2,TRUE))/(vlookup(N63,'Kovats n-alkanes'!B$7:C$31,2,TRUE)-vlookup(M63,'Kovats n-alkanes'!B$7:C$31,2,TRUE))),"")</f>
        <v/>
      </c>
      <c r="R63" s="75"/>
      <c r="S63" s="75"/>
      <c r="T63" s="97"/>
      <c r="U63" s="97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</row>
    <row r="64">
      <c r="A64" s="50" t="str">
        <f t="shared" si="11"/>
        <v/>
      </c>
      <c r="D64" s="120"/>
      <c r="F64" s="121"/>
      <c r="H64" s="122"/>
      <c r="I64" s="17"/>
      <c r="J64" s="28" t="str">
        <f t="array" ref="J64">if(Q64 = 1, iferror(index('Kovats n-alkanes'!G$7:G$40,match(H65,'Kovats n-alkanes'!H$7:H$40,1))),iferror(index('Kovats n-alkanes'!I$7:I$40,match(H65,'Kovats n-alkanes'!J$7:J$40,1))))</f>
        <v/>
      </c>
      <c r="K64" s="9" t="str">
        <f t="shared" si="9"/>
        <v/>
      </c>
      <c r="L64" s="63" t="str">
        <f>iferror(100*(J64+(H65-vlookup(J64,'Kovats n-alkanes'!G$7:H$31,2,TRUE))/(vlookup(K64,'Kovats n-alkanes'!G$7:H$31,2,TRUE)-vlookup(J64,'Kovats n-alkanes'!G$7:H$31,2,TRUE))),H65)</f>
        <v/>
      </c>
      <c r="M64" s="9" t="str">
        <f t="array" ref="M64">iferror(index('Kovats n-alkanes'!B$7:B$31,match(I64,'Kovats n-alkanes'!C$7:C$31,1)),"")</f>
        <v/>
      </c>
      <c r="N64" s="9" t="str">
        <f t="shared" si="10"/>
        <v/>
      </c>
      <c r="O64" s="9" t="str">
        <f>iferror(100*(M64+(I64-vlookup(M64,'Kovats n-alkanes'!B$7:C$31,2,TRUE))/(vlookup(N64,'Kovats n-alkanes'!B$7:C$31,2,TRUE)-vlookup(M64,'Kovats n-alkanes'!B$7:C$31,2,TRUE))),"")</f>
        <v/>
      </c>
      <c r="R64" s="75"/>
      <c r="S64" s="75"/>
      <c r="T64" s="97"/>
      <c r="U64" s="97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</row>
    <row r="65">
      <c r="A65" s="50" t="str">
        <f t="shared" si="11"/>
        <v/>
      </c>
      <c r="D65" s="120"/>
      <c r="F65" s="121"/>
      <c r="H65" s="122"/>
      <c r="I65" s="17"/>
      <c r="J65" s="28" t="str">
        <f t="array" ref="J65">if(Q65 = 1, iferror(index('Kovats n-alkanes'!G$7:G$40,match(H66,'Kovats n-alkanes'!H$7:H$40,1))),iferror(index('Kovats n-alkanes'!I$7:I$40,match(H66,'Kovats n-alkanes'!J$7:J$40,1))))</f>
        <v/>
      </c>
      <c r="K65" s="9" t="str">
        <f t="shared" si="9"/>
        <v/>
      </c>
      <c r="L65" s="63" t="str">
        <f>iferror(100*(J65+(H66-vlookup(J65,'Kovats n-alkanes'!G$7:H$31,2,TRUE))/(vlookup(K65,'Kovats n-alkanes'!G$7:H$31,2,TRUE)-vlookup(J65,'Kovats n-alkanes'!G$7:H$31,2,TRUE))),H66)</f>
        <v/>
      </c>
      <c r="M65" s="9" t="str">
        <f t="array" ref="M65">iferror(index('Kovats n-alkanes'!B$7:B$31,match(I65,'Kovats n-alkanes'!C$7:C$31,1)),"")</f>
        <v/>
      </c>
      <c r="N65" s="9" t="str">
        <f t="shared" si="10"/>
        <v/>
      </c>
      <c r="O65" s="9" t="str">
        <f>iferror(100*(M65+(I65-vlookup(M65,'Kovats n-alkanes'!B$7:C$31,2,TRUE))/(vlookup(N65,'Kovats n-alkanes'!B$7:C$31,2,TRUE)-vlookup(M65,'Kovats n-alkanes'!B$7:C$31,2,TRUE))),"")</f>
        <v/>
      </c>
      <c r="R65" s="75"/>
      <c r="S65" s="75"/>
      <c r="T65" s="97"/>
      <c r="U65" s="97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</row>
    <row r="66">
      <c r="A66" s="50" t="str">
        <f t="shared" si="11"/>
        <v/>
      </c>
      <c r="D66" s="120"/>
      <c r="F66" s="121"/>
      <c r="H66" s="122"/>
      <c r="I66" s="17"/>
      <c r="J66" s="28" t="str">
        <f t="array" ref="J66">if(Q66 = 1, iferror(index('Kovats n-alkanes'!G$7:G$40,match(H67,'Kovats n-alkanes'!H$7:H$40,1))),iferror(index('Kovats n-alkanes'!I$7:I$40,match(H67,'Kovats n-alkanes'!J$7:J$40,1))))</f>
        <v/>
      </c>
      <c r="K66" s="9" t="str">
        <f t="shared" si="9"/>
        <v/>
      </c>
      <c r="L66" s="63" t="str">
        <f>iferror(100*(J66+(H67-vlookup(J66,'Kovats n-alkanes'!G$7:H$31,2,TRUE))/(vlookup(K66,'Kovats n-alkanes'!G$7:H$31,2,TRUE)-vlookup(J66,'Kovats n-alkanes'!G$7:H$31,2,TRUE))),H67)</f>
        <v/>
      </c>
      <c r="M66" s="9" t="str">
        <f t="array" ref="M66">iferror(index('Kovats n-alkanes'!B$7:B$31,match(I66,'Kovats n-alkanes'!C$7:C$31,1)),"")</f>
        <v/>
      </c>
      <c r="N66" s="9" t="str">
        <f t="shared" si="10"/>
        <v/>
      </c>
      <c r="O66" s="9" t="str">
        <f>iferror(100*(M66+(I66-vlookup(M66,'Kovats n-alkanes'!B$7:C$31,2,TRUE))/(vlookup(N66,'Kovats n-alkanes'!B$7:C$31,2,TRUE)-vlookup(M66,'Kovats n-alkanes'!B$7:C$31,2,TRUE))),"")</f>
        <v/>
      </c>
      <c r="R66" s="75"/>
      <c r="S66" s="75"/>
      <c r="T66" s="97"/>
      <c r="U66" s="97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</row>
    <row r="67">
      <c r="A67" s="50" t="str">
        <f t="shared" si="11"/>
        <v/>
      </c>
      <c r="D67" s="120"/>
      <c r="F67" s="121"/>
      <c r="H67" s="122"/>
      <c r="I67" s="17"/>
      <c r="J67" s="28" t="str">
        <f t="array" ref="J67">if(Q67 = 1, iferror(index('Kovats n-alkanes'!G$7:G$40,match(H68,'Kovats n-alkanes'!H$7:H$40,1))),iferror(index('Kovats n-alkanes'!I$7:I$40,match(H68,'Kovats n-alkanes'!J$7:J$40,1))))</f>
        <v/>
      </c>
      <c r="K67" s="9" t="str">
        <f t="shared" si="9"/>
        <v/>
      </c>
      <c r="L67" s="63" t="str">
        <f>iferror(100*(J67+(H68-vlookup(J67,'Kovats n-alkanes'!G$7:H$31,2,TRUE))/(vlookup(K67,'Kovats n-alkanes'!G$7:H$31,2,TRUE)-vlookup(J67,'Kovats n-alkanes'!G$7:H$31,2,TRUE))),H68)</f>
        <v/>
      </c>
      <c r="M67" s="9" t="str">
        <f t="array" ref="M67">iferror(index('Kovats n-alkanes'!B$7:B$31,match(I67,'Kovats n-alkanes'!C$7:C$31,1)),"")</f>
        <v/>
      </c>
      <c r="N67" s="9" t="str">
        <f t="shared" si="10"/>
        <v/>
      </c>
      <c r="O67" s="9" t="str">
        <f>iferror(100*(M67+(I67-vlookup(M67,'Kovats n-alkanes'!B$7:C$31,2,TRUE))/(vlookup(N67,'Kovats n-alkanes'!B$7:C$31,2,TRUE)-vlookup(M67,'Kovats n-alkanes'!B$7:C$31,2,TRUE))),"")</f>
        <v/>
      </c>
      <c r="R67" s="75"/>
      <c r="S67" s="75"/>
      <c r="T67" s="97"/>
      <c r="U67" s="97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</row>
    <row r="68">
      <c r="A68" s="50" t="str">
        <f t="shared" si="11"/>
        <v/>
      </c>
      <c r="D68" s="120"/>
      <c r="F68" s="121"/>
      <c r="H68" s="122"/>
      <c r="I68" s="17"/>
      <c r="J68" s="9"/>
      <c r="K68" s="9" t="str">
        <f t="shared" si="9"/>
        <v/>
      </c>
      <c r="L68" s="63" t="str">
        <f>iferror(100*(J68+(H69-vlookup(J68,'Kovats n-alkanes'!G$7:H$31,2,TRUE))/(vlookup(K68,'Kovats n-alkanes'!G$7:H$31,2,TRUE)-vlookup(J68,'Kovats n-alkanes'!G$7:H$31,2,TRUE))),H69)</f>
        <v/>
      </c>
      <c r="M68" s="9" t="str">
        <f t="array" ref="M68">iferror(index('Kovats n-alkanes'!B$7:B$31,match(I68,'Kovats n-alkanes'!C$7:C$31,1)),"")</f>
        <v/>
      </c>
      <c r="N68" s="9" t="str">
        <f t="shared" si="10"/>
        <v/>
      </c>
      <c r="O68" s="9" t="str">
        <f>iferror(100*(M68+(I68-vlookup(M68,'Kovats n-alkanes'!B$7:C$31,2,TRUE))/(vlookup(N68,'Kovats n-alkanes'!B$7:C$31,2,TRUE)-vlookup(M68,'Kovats n-alkanes'!B$7:C$31,2,TRUE))),"")</f>
        <v/>
      </c>
      <c r="R68" s="75"/>
      <c r="S68" s="75"/>
      <c r="T68" s="97"/>
      <c r="U68" s="97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</row>
    <row r="69">
      <c r="A69" s="50" t="str">
        <f t="shared" si="11"/>
        <v/>
      </c>
      <c r="D69" s="120"/>
      <c r="F69" s="121"/>
      <c r="H69" s="122"/>
      <c r="I69" s="17"/>
      <c r="J69" s="9"/>
      <c r="K69" s="9" t="str">
        <f t="shared" si="9"/>
        <v/>
      </c>
      <c r="L69" s="63" t="str">
        <f>iferror(100*(J69+(H70-vlookup(J69,'Kovats n-alkanes'!G$7:H$31,2,TRUE))/(vlookup(K69,'Kovats n-alkanes'!G$7:H$31,2,TRUE)-vlookup(J69,'Kovats n-alkanes'!G$7:H$31,2,TRUE))),H70)</f>
        <v/>
      </c>
      <c r="M69" s="9" t="str">
        <f t="array" ref="M69">iferror(index('Kovats n-alkanes'!B$7:B$31,match(I69,'Kovats n-alkanes'!C$7:C$31,1)),"")</f>
        <v/>
      </c>
      <c r="N69" s="9" t="str">
        <f t="shared" si="10"/>
        <v/>
      </c>
      <c r="O69" s="9" t="str">
        <f>iferror(100*(M69+(I69-vlookup(M69,'Kovats n-alkanes'!B$7:C$31,2,TRUE))/(vlookup(N69,'Kovats n-alkanes'!B$7:C$31,2,TRUE)-vlookup(M69,'Kovats n-alkanes'!B$7:C$31,2,TRUE))),"")</f>
        <v/>
      </c>
      <c r="R69" s="75"/>
      <c r="S69" s="75"/>
      <c r="T69" s="97"/>
      <c r="U69" s="97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</row>
    <row r="70">
      <c r="A70" s="50" t="str">
        <f t="shared" si="11"/>
        <v/>
      </c>
      <c r="D70" s="120"/>
      <c r="F70" s="121"/>
      <c r="H70" s="122"/>
      <c r="I70" s="17"/>
      <c r="J70" s="9"/>
      <c r="K70" s="9" t="str">
        <f t="shared" si="9"/>
        <v/>
      </c>
      <c r="L70" s="63" t="str">
        <f>iferror(100*(J70+(H71-vlookup(J70,'Kovats n-alkanes'!G$7:H$31,2,TRUE))/(vlookup(K70,'Kovats n-alkanes'!G$7:H$31,2,TRUE)-vlookup(J70,'Kovats n-alkanes'!G$7:H$31,2,TRUE))),H71)</f>
        <v/>
      </c>
      <c r="M70" s="9" t="str">
        <f t="array" ref="M70">iferror(index('Kovats n-alkanes'!B$7:B$31,match(I70,'Kovats n-alkanes'!C$7:C$31,1)),"")</f>
        <v/>
      </c>
      <c r="N70" s="9" t="str">
        <f t="shared" si="10"/>
        <v/>
      </c>
      <c r="O70" s="9" t="str">
        <f>iferror(100*(M70+(I70-vlookup(M70,'Kovats n-alkanes'!B$7:C$31,2,TRUE))/(vlookup(N70,'Kovats n-alkanes'!B$7:C$31,2,TRUE)-vlookup(M70,'Kovats n-alkanes'!B$7:C$31,2,TRUE))),"")</f>
        <v/>
      </c>
      <c r="R70" s="75"/>
      <c r="S70" s="75"/>
      <c r="T70" s="97"/>
      <c r="U70" s="97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</row>
    <row r="71">
      <c r="A71" s="50" t="str">
        <f t="shared" si="11"/>
        <v/>
      </c>
      <c r="D71" s="120"/>
      <c r="F71" s="121"/>
      <c r="H71" s="122"/>
      <c r="I71" s="17"/>
      <c r="J71" s="9"/>
      <c r="K71" s="9" t="str">
        <f t="shared" si="9"/>
        <v/>
      </c>
      <c r="L71" s="63" t="str">
        <f>iferror(100*(J71+(H72-vlookup(J71,'Kovats n-alkanes'!G$7:H$31,2,TRUE))/(vlookup(K71,'Kovats n-alkanes'!G$7:H$31,2,TRUE)-vlookup(J71,'Kovats n-alkanes'!G$7:H$31,2,TRUE))),H72)</f>
        <v/>
      </c>
      <c r="M71" s="9" t="str">
        <f t="array" ref="M71">iferror(index('Kovats n-alkanes'!B$7:B$31,match(I71,'Kovats n-alkanes'!C$7:C$31,1)),"")</f>
        <v/>
      </c>
      <c r="N71" s="9" t="str">
        <f t="shared" si="10"/>
        <v/>
      </c>
      <c r="O71" s="9" t="str">
        <f>iferror(100*(M71+(I71-vlookup(M71,'Kovats n-alkanes'!B$7:C$31,2,TRUE))/(vlookup(N71,'Kovats n-alkanes'!B$7:C$31,2,TRUE)-vlookup(M71,'Kovats n-alkanes'!B$7:C$31,2,TRUE))),"")</f>
        <v/>
      </c>
      <c r="R71" s="75"/>
      <c r="S71" s="75"/>
      <c r="T71" s="97"/>
      <c r="U71" s="97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</row>
    <row r="72">
      <c r="A72" s="50" t="str">
        <f t="shared" si="11"/>
        <v/>
      </c>
      <c r="D72" s="120"/>
      <c r="F72" s="121"/>
      <c r="H72" s="122"/>
      <c r="I72" s="17"/>
      <c r="J72" s="9"/>
      <c r="K72" s="9" t="str">
        <f t="shared" si="9"/>
        <v/>
      </c>
      <c r="L72" s="63" t="str">
        <f>iferror(100*(J72+(H73-vlookup(J72,'Kovats n-alkanes'!G$7:H$31,2,TRUE))/(vlookup(K72,'Kovats n-alkanes'!G$7:H$31,2,TRUE)-vlookup(J72,'Kovats n-alkanes'!G$7:H$31,2,TRUE))),H73)</f>
        <v/>
      </c>
      <c r="M72" s="9" t="str">
        <f t="array" ref="M72">iferror(index('Kovats n-alkanes'!B$7:B$31,match(I72,'Kovats n-alkanes'!C$7:C$31,1)),"")</f>
        <v/>
      </c>
      <c r="N72" s="9" t="str">
        <f t="shared" si="10"/>
        <v/>
      </c>
      <c r="O72" s="9" t="str">
        <f>iferror(100*(M72+(I72-vlookup(M72,'Kovats n-alkanes'!B$7:C$31,2,TRUE))/(vlookup(N72,'Kovats n-alkanes'!B$7:C$31,2,TRUE)-vlookup(M72,'Kovats n-alkanes'!B$7:C$31,2,TRUE))),"")</f>
        <v/>
      </c>
      <c r="R72" s="75"/>
      <c r="S72" s="75"/>
      <c r="T72" s="97"/>
      <c r="U72" s="97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</row>
    <row r="73">
      <c r="A73" s="50" t="str">
        <f t="shared" si="11"/>
        <v/>
      </c>
      <c r="D73" s="120"/>
      <c r="F73" s="121"/>
      <c r="H73" s="122"/>
      <c r="I73" s="17"/>
      <c r="J73" s="9"/>
      <c r="K73" s="9" t="str">
        <f t="shared" si="9"/>
        <v/>
      </c>
      <c r="L73" s="63" t="str">
        <f>iferror(100*(J73+(H74-vlookup(J73,'Kovats n-alkanes'!G$7:H$31,2,TRUE))/(vlookup(K73,'Kovats n-alkanes'!G$7:H$31,2,TRUE)-vlookup(J73,'Kovats n-alkanes'!G$7:H$31,2,TRUE))),H74)</f>
        <v/>
      </c>
      <c r="M73" s="9" t="str">
        <f t="array" ref="M73">iferror(index('Kovats n-alkanes'!B$7:B$31,match(I73,'Kovats n-alkanes'!C$7:C$31,1)),"")</f>
        <v/>
      </c>
      <c r="N73" s="9" t="str">
        <f t="shared" si="10"/>
        <v/>
      </c>
      <c r="O73" s="9" t="str">
        <f>iferror(100*(M73+(I73-vlookup(M73,'Kovats n-alkanes'!B$7:C$31,2,TRUE))/(vlookup(N73,'Kovats n-alkanes'!B$7:C$31,2,TRUE)-vlookup(M73,'Kovats n-alkanes'!B$7:C$31,2,TRUE))),"")</f>
        <v/>
      </c>
      <c r="R73" s="75"/>
      <c r="S73" s="75"/>
      <c r="T73" s="97"/>
      <c r="U73" s="97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</row>
    <row r="74">
      <c r="A74" s="50" t="str">
        <f t="shared" si="11"/>
        <v/>
      </c>
      <c r="D74" s="120"/>
      <c r="F74" s="121"/>
      <c r="H74" s="122"/>
      <c r="I74" s="17"/>
      <c r="J74" s="9"/>
      <c r="K74" s="9" t="str">
        <f t="shared" si="9"/>
        <v/>
      </c>
      <c r="L74" s="63" t="str">
        <f>iferror(100*(J74+(H75-vlookup(J74,'Kovats n-alkanes'!G$7:H$31,2,TRUE))/(vlookup(K74,'Kovats n-alkanes'!G$7:H$31,2,TRUE)-vlookup(J74,'Kovats n-alkanes'!G$7:H$31,2,TRUE))),H75)</f>
        <v/>
      </c>
      <c r="M74" s="9" t="str">
        <f t="array" ref="M74">iferror(index('Kovats n-alkanes'!B$7:B$31,match(I74,'Kovats n-alkanes'!C$7:C$31,1)),"")</f>
        <v/>
      </c>
      <c r="N74" s="9" t="str">
        <f t="shared" si="10"/>
        <v/>
      </c>
      <c r="O74" s="9" t="str">
        <f>iferror(100*(M74+(I74-vlookup(M74,'Kovats n-alkanes'!B$7:C$31,2,TRUE))/(vlookup(N74,'Kovats n-alkanes'!B$7:C$31,2,TRUE)-vlookup(M74,'Kovats n-alkanes'!B$7:C$31,2,TRUE))),"")</f>
        <v/>
      </c>
      <c r="R74" s="75"/>
      <c r="S74" s="75"/>
      <c r="T74" s="97"/>
      <c r="U74" s="97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</row>
    <row r="75">
      <c r="A75" s="50" t="str">
        <f t="shared" si="11"/>
        <v/>
      </c>
      <c r="D75" s="120"/>
      <c r="F75" s="121"/>
      <c r="H75" s="122"/>
      <c r="I75" s="17"/>
      <c r="J75" s="9"/>
      <c r="K75" s="9" t="str">
        <f t="shared" si="9"/>
        <v/>
      </c>
      <c r="L75" s="63" t="str">
        <f>iferror(100*(J75+(H76-vlookup(J75,'Kovats n-alkanes'!G$7:H$31,2,TRUE))/(vlookup(K75,'Kovats n-alkanes'!G$7:H$31,2,TRUE)-vlookup(J75,'Kovats n-alkanes'!G$7:H$31,2,TRUE))),H76)</f>
        <v/>
      </c>
      <c r="M75" s="9" t="str">
        <f t="array" ref="M75">iferror(index('Kovats n-alkanes'!B$7:B$31,match(I75,'Kovats n-alkanes'!C$7:C$31,1)),"")</f>
        <v/>
      </c>
      <c r="N75" s="9" t="str">
        <f t="shared" si="10"/>
        <v/>
      </c>
      <c r="O75" s="9" t="str">
        <f>iferror(100*(M75+(I75-vlookup(M75,'Kovats n-alkanes'!B$7:C$31,2,TRUE))/(vlookup(N75,'Kovats n-alkanes'!B$7:C$31,2,TRUE)-vlookup(M75,'Kovats n-alkanes'!B$7:C$31,2,TRUE))),"")</f>
        <v/>
      </c>
      <c r="R75" s="75"/>
      <c r="S75" s="75"/>
      <c r="T75" s="97"/>
      <c r="U75" s="97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</row>
    <row r="76">
      <c r="A76" s="50" t="str">
        <f t="shared" si="11"/>
        <v/>
      </c>
      <c r="D76" s="120"/>
      <c r="F76" s="121"/>
      <c r="H76" s="122"/>
      <c r="I76" s="17"/>
      <c r="J76" s="9"/>
      <c r="K76" s="9" t="str">
        <f t="shared" si="9"/>
        <v/>
      </c>
      <c r="L76" s="63" t="str">
        <f>iferror(100*(J76+(H77-vlookup(J76,'Kovats n-alkanes'!G$7:H$31,2,TRUE))/(vlookup(K76,'Kovats n-alkanes'!G$7:H$31,2,TRUE)-vlookup(J76,'Kovats n-alkanes'!G$7:H$31,2,TRUE))),H77)</f>
        <v/>
      </c>
      <c r="M76" s="9" t="str">
        <f t="array" ref="M76">iferror(index('Kovats n-alkanes'!B$7:B$31,match(I76,'Kovats n-alkanes'!C$7:C$31,1)),"")</f>
        <v/>
      </c>
      <c r="N76" s="9" t="str">
        <f t="shared" si="10"/>
        <v/>
      </c>
      <c r="O76" s="9" t="str">
        <f>iferror(100*(M76+(I76-vlookup(M76,'Kovats n-alkanes'!B$7:C$31,2,TRUE))/(vlookup(N76,'Kovats n-alkanes'!B$7:C$31,2,TRUE)-vlookup(M76,'Kovats n-alkanes'!B$7:C$31,2,TRUE))),"")</f>
        <v/>
      </c>
      <c r="R76" s="75"/>
      <c r="S76" s="75"/>
      <c r="T76" s="97"/>
      <c r="U76" s="97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</row>
    <row r="77">
      <c r="A77" s="50" t="str">
        <f t="shared" si="11"/>
        <v/>
      </c>
      <c r="D77" s="120"/>
      <c r="F77" s="121"/>
      <c r="H77" s="122"/>
      <c r="I77" s="17"/>
      <c r="J77" s="9"/>
      <c r="K77" s="9" t="str">
        <f t="shared" si="9"/>
        <v/>
      </c>
      <c r="L77" s="63" t="str">
        <f>iferror(100*(J77+(H78-vlookup(J77,'Kovats n-alkanes'!G$7:H$31,2,TRUE))/(vlookup(K77,'Kovats n-alkanes'!G$7:H$31,2,TRUE)-vlookup(J77,'Kovats n-alkanes'!G$7:H$31,2,TRUE))),H78)</f>
        <v/>
      </c>
      <c r="M77" s="9" t="str">
        <f t="array" ref="M77">iferror(index('Kovats n-alkanes'!B$7:B$31,match(I77,'Kovats n-alkanes'!C$7:C$31,1)),"")</f>
        <v/>
      </c>
      <c r="N77" s="9" t="str">
        <f t="shared" si="10"/>
        <v/>
      </c>
      <c r="O77" s="9" t="str">
        <f>iferror(100*(M77+(I77-vlookup(M77,'Kovats n-alkanes'!B$7:C$31,2,TRUE))/(vlookup(N77,'Kovats n-alkanes'!B$7:C$31,2,TRUE)-vlookup(M77,'Kovats n-alkanes'!B$7:C$31,2,TRUE))),"")</f>
        <v/>
      </c>
      <c r="R77" s="75"/>
      <c r="S77" s="75"/>
      <c r="T77" s="97"/>
      <c r="U77" s="97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</row>
    <row r="78">
      <c r="A78" s="50" t="str">
        <f t="shared" si="11"/>
        <v/>
      </c>
      <c r="D78" s="120"/>
      <c r="F78" s="121"/>
      <c r="H78" s="122"/>
      <c r="I78" s="17"/>
      <c r="J78" s="9"/>
      <c r="K78" s="9" t="str">
        <f t="shared" si="9"/>
        <v/>
      </c>
      <c r="L78" s="63" t="str">
        <f>iferror(100*(J78+(H79-vlookup(J78,'Kovats n-alkanes'!G$7:H$31,2,TRUE))/(vlookup(K78,'Kovats n-alkanes'!G$7:H$31,2,TRUE)-vlookup(J78,'Kovats n-alkanes'!G$7:H$31,2,TRUE))),H79)</f>
        <v/>
      </c>
      <c r="M78" s="9" t="str">
        <f t="array" ref="M78">iferror(index('Kovats n-alkanes'!B$7:B$31,match(I78,'Kovats n-alkanes'!C$7:C$31,1)),"")</f>
        <v/>
      </c>
      <c r="N78" s="9" t="str">
        <f t="shared" si="10"/>
        <v/>
      </c>
      <c r="O78" s="9" t="str">
        <f>iferror(100*(M78+(I78-vlookup(M78,'Kovats n-alkanes'!B$7:C$31,2,TRUE))/(vlookup(N78,'Kovats n-alkanes'!B$7:C$31,2,TRUE)-vlookup(M78,'Kovats n-alkanes'!B$7:C$31,2,TRUE))),"")</f>
        <v/>
      </c>
      <c r="R78" s="75"/>
      <c r="S78" s="75"/>
      <c r="T78" s="97"/>
      <c r="U78" s="97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</row>
    <row r="79">
      <c r="A79" s="50" t="str">
        <f t="shared" si="11"/>
        <v/>
      </c>
      <c r="D79" s="120"/>
      <c r="F79" s="121"/>
      <c r="H79" s="122"/>
      <c r="I79" s="17"/>
      <c r="J79" s="9"/>
      <c r="K79" s="9" t="str">
        <f t="shared" si="9"/>
        <v/>
      </c>
      <c r="L79" s="63" t="str">
        <f>iferror(100*(J79+(H80-vlookup(J79,'Kovats n-alkanes'!G$7:H$31,2,TRUE))/(vlookup(K79,'Kovats n-alkanes'!G$7:H$31,2,TRUE)-vlookup(J79,'Kovats n-alkanes'!G$7:H$31,2,TRUE))),H80)</f>
        <v/>
      </c>
      <c r="M79" s="9" t="str">
        <f t="array" ref="M79">iferror(index('Kovats n-alkanes'!B$7:B$31,match(I79,'Kovats n-alkanes'!C$7:C$31,1)),"")</f>
        <v/>
      </c>
      <c r="N79" s="9" t="str">
        <f t="shared" si="10"/>
        <v/>
      </c>
      <c r="O79" s="9" t="str">
        <f>iferror(100*(M79+(I79-vlookup(M79,'Kovats n-alkanes'!B$7:C$31,2,TRUE))/(vlookup(N79,'Kovats n-alkanes'!B$7:C$31,2,TRUE)-vlookup(M79,'Kovats n-alkanes'!B$7:C$31,2,TRUE))),"")</f>
        <v/>
      </c>
      <c r="R79" s="75"/>
      <c r="S79" s="75"/>
      <c r="T79" s="97"/>
      <c r="U79" s="97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</row>
    <row r="80">
      <c r="A80" s="50" t="str">
        <f t="shared" si="11"/>
        <v/>
      </c>
      <c r="D80" s="120"/>
      <c r="F80" s="121"/>
      <c r="H80" s="122"/>
      <c r="I80" s="17"/>
      <c r="J80" s="9"/>
      <c r="K80" s="9" t="str">
        <f t="shared" si="9"/>
        <v/>
      </c>
      <c r="L80" s="63" t="str">
        <f>iferror(100*(J80+(H81-vlookup(J80,'Kovats n-alkanes'!G$7:H$31,2,TRUE))/(vlookup(K80,'Kovats n-alkanes'!G$7:H$31,2,TRUE)-vlookup(J80,'Kovats n-alkanes'!G$7:H$31,2,TRUE))),H81)</f>
        <v/>
      </c>
      <c r="M80" s="9" t="str">
        <f t="array" ref="M80">iferror(index('Kovats n-alkanes'!B$7:B$31,match(I80,'Kovats n-alkanes'!C$7:C$31,1)),"")</f>
        <v/>
      </c>
      <c r="N80" s="9" t="str">
        <f t="shared" si="10"/>
        <v/>
      </c>
      <c r="O80" s="9" t="str">
        <f>iferror(100*(M80+(I80-vlookup(M80,'Kovats n-alkanes'!B$7:C$31,2,TRUE))/(vlookup(N80,'Kovats n-alkanes'!B$7:C$31,2,TRUE)-vlookup(M80,'Kovats n-alkanes'!B$7:C$31,2,TRUE))),"")</f>
        <v/>
      </c>
      <c r="R80" s="75"/>
      <c r="S80" s="75"/>
      <c r="T80" s="97"/>
      <c r="U80" s="97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</row>
    <row r="81">
      <c r="A81" s="50" t="str">
        <f t="shared" si="11"/>
        <v/>
      </c>
      <c r="D81" s="120"/>
      <c r="F81" s="121"/>
      <c r="H81" s="122"/>
      <c r="I81" s="17"/>
      <c r="J81" s="9"/>
      <c r="K81" s="9" t="str">
        <f t="shared" si="9"/>
        <v/>
      </c>
      <c r="L81" s="63" t="str">
        <f>iferror(100*(J81+(H82-vlookup(J81,'Kovats n-alkanes'!G$7:H$31,2,TRUE))/(vlookup(K81,'Kovats n-alkanes'!G$7:H$31,2,TRUE)-vlookup(J81,'Kovats n-alkanes'!G$7:H$31,2,TRUE))),H82)</f>
        <v/>
      </c>
      <c r="M81" s="9" t="str">
        <f t="array" ref="M81">iferror(index('Kovats n-alkanes'!B$7:B$31,match(I81,'Kovats n-alkanes'!C$7:C$31,1)),"")</f>
        <v/>
      </c>
      <c r="N81" s="9" t="str">
        <f t="shared" si="10"/>
        <v/>
      </c>
      <c r="O81" s="9" t="str">
        <f>iferror(100*(M81+(I81-vlookup(M81,'Kovats n-alkanes'!B$7:C$31,2,TRUE))/(vlookup(N81,'Kovats n-alkanes'!B$7:C$31,2,TRUE)-vlookup(M81,'Kovats n-alkanes'!B$7:C$31,2,TRUE))),"")</f>
        <v/>
      </c>
      <c r="R81" s="75"/>
      <c r="S81" s="75"/>
      <c r="T81" s="97"/>
      <c r="U81" s="97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</row>
    <row r="82">
      <c r="A82" s="50" t="str">
        <f t="shared" si="11"/>
        <v/>
      </c>
      <c r="D82" s="120"/>
      <c r="F82" s="121"/>
      <c r="H82" s="122"/>
      <c r="I82" s="17"/>
      <c r="J82" s="9"/>
      <c r="K82" s="9" t="str">
        <f t="shared" si="9"/>
        <v/>
      </c>
      <c r="L82" s="63" t="str">
        <f>iferror(100*(J82+(H83-vlookup(J82,'Kovats n-alkanes'!G$7:H$31,2,TRUE))/(vlookup(K82,'Kovats n-alkanes'!G$7:H$31,2,TRUE)-vlookup(J82,'Kovats n-alkanes'!G$7:H$31,2,TRUE))),H83)</f>
        <v/>
      </c>
      <c r="M82" s="9" t="str">
        <f t="array" ref="M82">iferror(index('Kovats n-alkanes'!B$7:B$31,match(I82,'Kovats n-alkanes'!C$7:C$31,1)),"")</f>
        <v/>
      </c>
      <c r="N82" s="9" t="str">
        <f t="shared" si="10"/>
        <v/>
      </c>
      <c r="O82" s="9" t="str">
        <f>iferror(100*(M82+(I82-vlookup(M82,'Kovats n-alkanes'!B$7:C$31,2,TRUE))/(vlookup(N82,'Kovats n-alkanes'!B$7:C$31,2,TRUE)-vlookup(M82,'Kovats n-alkanes'!B$7:C$31,2,TRUE))),"")</f>
        <v/>
      </c>
      <c r="R82" s="75"/>
      <c r="S82" s="75"/>
      <c r="T82" s="97"/>
      <c r="U82" s="97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</row>
    <row r="83">
      <c r="A83" s="50" t="str">
        <f t="shared" si="11"/>
        <v/>
      </c>
      <c r="D83" s="120"/>
      <c r="F83" s="121"/>
      <c r="H83" s="122"/>
      <c r="I83" s="17"/>
      <c r="J83" s="9"/>
      <c r="K83" s="9" t="str">
        <f t="shared" si="9"/>
        <v/>
      </c>
      <c r="L83" s="63" t="str">
        <f>iferror(100*(J83+(H84-vlookup(J83,'Kovats n-alkanes'!G$7:H$31,2,TRUE))/(vlookup(K83,'Kovats n-alkanes'!G$7:H$31,2,TRUE)-vlookup(J83,'Kovats n-alkanes'!G$7:H$31,2,TRUE))),H84)</f>
        <v/>
      </c>
      <c r="M83" s="9" t="str">
        <f t="array" ref="M83">iferror(index('Kovats n-alkanes'!B$7:B$31,match(I83,'Kovats n-alkanes'!C$7:C$31,1)),"")</f>
        <v/>
      </c>
      <c r="N83" s="9" t="str">
        <f t="shared" si="10"/>
        <v/>
      </c>
      <c r="O83" s="9" t="str">
        <f>iferror(100*(M83+(I83-vlookup(M83,'Kovats n-alkanes'!B$7:C$31,2,TRUE))/(vlookup(N83,'Kovats n-alkanes'!B$7:C$31,2,TRUE)-vlookup(M83,'Kovats n-alkanes'!B$7:C$31,2,TRUE))),"")</f>
        <v/>
      </c>
      <c r="R83" s="75"/>
      <c r="S83" s="75"/>
      <c r="T83" s="97"/>
      <c r="U83" s="97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</row>
    <row r="84">
      <c r="D84" s="120"/>
      <c r="F84" s="121"/>
      <c r="H84" s="122"/>
      <c r="I84" s="17"/>
      <c r="J84" s="9"/>
      <c r="K84" s="9" t="str">
        <f t="shared" si="9"/>
        <v/>
      </c>
      <c r="L84" s="63" t="str">
        <f>iferror(100*(J84+(H85-vlookup(J84,'Kovats n-alkanes'!G$7:H$31,2,TRUE))/(vlookup(K84,'Kovats n-alkanes'!G$7:H$31,2,TRUE)-vlookup(J84,'Kovats n-alkanes'!G$7:H$31,2,TRUE))),H85)</f>
        <v/>
      </c>
      <c r="M84" s="9" t="str">
        <f t="array" ref="M84">iferror(index('Kovats n-alkanes'!B$7:B$31,match(I84,'Kovats n-alkanes'!C$7:C$31,1)),"")</f>
        <v/>
      </c>
      <c r="N84" s="9" t="str">
        <f t="shared" si="10"/>
        <v/>
      </c>
      <c r="O84" s="9" t="str">
        <f>iferror(100*(M84+(I84-vlookup(M84,'Kovats n-alkanes'!B$7:C$31,2,TRUE))/(vlookup(N84,'Kovats n-alkanes'!B$7:C$31,2,TRUE)-vlookup(M84,'Kovats n-alkanes'!B$7:C$31,2,TRUE))),"")</f>
        <v/>
      </c>
      <c r="R84" s="75"/>
      <c r="S84" s="75"/>
      <c r="T84" s="97"/>
      <c r="U84" s="97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</row>
    <row r="85">
      <c r="D85" s="120"/>
      <c r="F85" s="121"/>
      <c r="H85" s="122"/>
      <c r="I85" s="17"/>
      <c r="J85" s="9"/>
      <c r="K85" s="9" t="str">
        <f t="shared" si="9"/>
        <v/>
      </c>
      <c r="L85" s="63" t="str">
        <f>iferror(100*(J85+(H86-vlookup(J85,'Kovats n-alkanes'!G$7:H$31,2,TRUE))/(vlookup(K85,'Kovats n-alkanes'!G$7:H$31,2,TRUE)-vlookup(J85,'Kovats n-alkanes'!G$7:H$31,2,TRUE))),H86)</f>
        <v/>
      </c>
      <c r="M85" s="9" t="str">
        <f t="array" ref="M85">iferror(index('Kovats n-alkanes'!B$7:B$31,match(I85,'Kovats n-alkanes'!C$7:C$31,1)),"")</f>
        <v/>
      </c>
      <c r="N85" s="9" t="str">
        <f t="shared" si="10"/>
        <v/>
      </c>
      <c r="O85" s="9" t="str">
        <f>iferror(100*(M85+(I85-vlookup(M85,'Kovats n-alkanes'!B$7:C$31,2,TRUE))/(vlookup(N85,'Kovats n-alkanes'!B$7:C$31,2,TRUE)-vlookup(M85,'Kovats n-alkanes'!B$7:C$31,2,TRUE))),"")</f>
        <v/>
      </c>
      <c r="R85" s="75"/>
      <c r="S85" s="75"/>
      <c r="T85" s="97"/>
      <c r="U85" s="97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</row>
    <row r="86">
      <c r="D86" s="120"/>
      <c r="F86" s="121"/>
      <c r="H86" s="122"/>
      <c r="I86" s="17"/>
      <c r="J86" s="9"/>
      <c r="K86" s="9" t="str">
        <f t="shared" si="9"/>
        <v/>
      </c>
      <c r="L86" s="63" t="str">
        <f>iferror(100*(J86+(H87-vlookup(J86,'Kovats n-alkanes'!G$7:H$31,2,TRUE))/(vlookup(K86,'Kovats n-alkanes'!G$7:H$31,2,TRUE)-vlookup(J86,'Kovats n-alkanes'!G$7:H$31,2,TRUE))),H87)</f>
        <v/>
      </c>
      <c r="M86" s="9" t="str">
        <f t="array" ref="M86">iferror(index('Kovats n-alkanes'!B$7:B$31,match(I86,'Kovats n-alkanes'!C$7:C$31,1)),"")</f>
        <v/>
      </c>
      <c r="N86" s="9" t="str">
        <f t="shared" si="10"/>
        <v/>
      </c>
      <c r="O86" s="9" t="str">
        <f>iferror(100*(M86+(I86-vlookup(M86,'Kovats n-alkanes'!B$7:C$31,2,TRUE))/(vlookup(N86,'Kovats n-alkanes'!B$7:C$31,2,TRUE)-vlookup(M86,'Kovats n-alkanes'!B$7:C$31,2,TRUE))),"")</f>
        <v/>
      </c>
      <c r="R86" s="75"/>
      <c r="S86" s="75"/>
      <c r="T86" s="97"/>
      <c r="U86" s="97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</row>
    <row r="87">
      <c r="D87" s="120"/>
      <c r="F87" s="121"/>
      <c r="H87" s="122"/>
      <c r="I87" s="17"/>
      <c r="J87" s="9"/>
      <c r="K87" s="9" t="str">
        <f t="shared" si="9"/>
        <v/>
      </c>
      <c r="L87" s="63" t="str">
        <f>iferror(100*(J87+(H88-vlookup(J87,'Kovats n-alkanes'!G$7:H$31,2,TRUE))/(vlookup(K87,'Kovats n-alkanes'!G$7:H$31,2,TRUE)-vlookup(J87,'Kovats n-alkanes'!G$7:H$31,2,TRUE))),H88)</f>
        <v/>
      </c>
      <c r="M87" s="9" t="str">
        <f t="array" ref="M87">iferror(index('Kovats n-alkanes'!B$7:B$31,match(I87,'Kovats n-alkanes'!C$7:C$31,1)),"")</f>
        <v/>
      </c>
      <c r="N87" s="9" t="str">
        <f t="shared" si="10"/>
        <v/>
      </c>
      <c r="O87" s="9" t="str">
        <f>iferror(100*(M87+(I87-vlookup(M87,'Kovats n-alkanes'!B$7:C$31,2,TRUE))/(vlookup(N87,'Kovats n-alkanes'!B$7:C$31,2,TRUE)-vlookup(M87,'Kovats n-alkanes'!B$7:C$31,2,TRUE))),"")</f>
        <v/>
      </c>
      <c r="R87" s="75"/>
      <c r="S87" s="75"/>
      <c r="T87" s="97"/>
      <c r="U87" s="97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</row>
    <row r="88">
      <c r="D88" s="120"/>
      <c r="F88" s="121"/>
      <c r="H88" s="122"/>
      <c r="I88" s="17"/>
      <c r="J88" s="9"/>
      <c r="K88" s="9" t="str">
        <f t="shared" si="9"/>
        <v/>
      </c>
      <c r="L88" s="63" t="str">
        <f>iferror(100*(J88+(H89-vlookup(J88,'Kovats n-alkanes'!G$7:H$31,2,TRUE))/(vlookup(K88,'Kovats n-alkanes'!G$7:H$31,2,TRUE)-vlookup(J88,'Kovats n-alkanes'!G$7:H$31,2,TRUE))),H89)</f>
        <v/>
      </c>
      <c r="M88" s="9" t="str">
        <f t="array" ref="M88">iferror(index('Kovats n-alkanes'!B$7:B$31,match(I88,'Kovats n-alkanes'!C$7:C$31,1)),"")</f>
        <v/>
      </c>
      <c r="N88" s="9" t="str">
        <f t="shared" si="10"/>
        <v/>
      </c>
      <c r="O88" s="9" t="str">
        <f>iferror(100*(M88+(I88-vlookup(M88,'Kovats n-alkanes'!B$7:C$31,2,TRUE))/(vlookup(N88,'Kovats n-alkanes'!B$7:C$31,2,TRUE)-vlookup(M88,'Kovats n-alkanes'!B$7:C$31,2,TRUE))),"")</f>
        <v/>
      </c>
      <c r="R88" s="75"/>
      <c r="S88" s="75"/>
      <c r="T88" s="97"/>
      <c r="U88" s="97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</row>
    <row r="89">
      <c r="D89" s="120"/>
      <c r="F89" s="121"/>
      <c r="H89" s="122"/>
      <c r="I89" s="17"/>
      <c r="J89" s="9"/>
      <c r="K89" s="9" t="str">
        <f t="shared" si="9"/>
        <v/>
      </c>
      <c r="L89" s="63" t="str">
        <f>iferror(100*(J89+(H90-vlookup(J89,'Kovats n-alkanes'!G$7:H$31,2,TRUE))/(vlookup(K89,'Kovats n-alkanes'!G$7:H$31,2,TRUE)-vlookup(J89,'Kovats n-alkanes'!G$7:H$31,2,TRUE))),H90)</f>
        <v/>
      </c>
      <c r="M89" s="9" t="str">
        <f t="array" ref="M89">iferror(index('Kovats n-alkanes'!B$7:B$31,match(I89,'Kovats n-alkanes'!C$7:C$31,1)),"")</f>
        <v/>
      </c>
      <c r="N89" s="9" t="str">
        <f t="shared" si="10"/>
        <v/>
      </c>
      <c r="O89" s="9" t="str">
        <f>iferror(100*(M89+(I89-vlookup(M89,'Kovats n-alkanes'!B$7:C$31,2,TRUE))/(vlookup(N89,'Kovats n-alkanes'!B$7:C$31,2,TRUE)-vlookup(M89,'Kovats n-alkanes'!B$7:C$31,2,TRUE))),"")</f>
        <v/>
      </c>
      <c r="R89" s="75"/>
      <c r="S89" s="75"/>
      <c r="T89" s="97"/>
      <c r="U89" s="97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</row>
    <row r="90">
      <c r="D90" s="120"/>
      <c r="F90" s="121"/>
      <c r="H90" s="122"/>
      <c r="I90" s="17"/>
      <c r="J90" s="9"/>
      <c r="K90" s="9" t="str">
        <f t="shared" si="9"/>
        <v/>
      </c>
      <c r="L90" s="63" t="str">
        <f>iferror(100*(J90+(H91-vlookup(J90,'Kovats n-alkanes'!G$7:H$31,2,TRUE))/(vlookup(K90,'Kovats n-alkanes'!G$7:H$31,2,TRUE)-vlookup(J90,'Kovats n-alkanes'!G$7:H$31,2,TRUE))),H91)</f>
        <v/>
      </c>
      <c r="M90" s="9" t="str">
        <f t="array" ref="M90">iferror(index('Kovats n-alkanes'!B$7:B$31,match(I90,'Kovats n-alkanes'!C$7:C$31,1)),"")</f>
        <v/>
      </c>
      <c r="N90" s="9" t="str">
        <f t="shared" si="10"/>
        <v/>
      </c>
      <c r="O90" s="9" t="str">
        <f>iferror(100*(M90+(I90-vlookup(M90,'Kovats n-alkanes'!B$7:C$31,2,TRUE))/(vlookup(N90,'Kovats n-alkanes'!B$7:C$31,2,TRUE)-vlookup(M90,'Kovats n-alkanes'!B$7:C$31,2,TRUE))),"")</f>
        <v/>
      </c>
      <c r="R90" s="75"/>
      <c r="S90" s="75"/>
      <c r="T90" s="97"/>
      <c r="U90" s="97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</row>
    <row r="91">
      <c r="D91" s="120"/>
      <c r="F91" s="121"/>
      <c r="H91" s="122"/>
      <c r="I91" s="17"/>
      <c r="J91" s="9"/>
      <c r="K91" s="9" t="str">
        <f t="shared" si="9"/>
        <v/>
      </c>
      <c r="L91" s="63" t="str">
        <f>iferror(100*(J91+(H92-vlookup(J91,'Kovats n-alkanes'!G$7:H$31,2,TRUE))/(vlookup(K91,'Kovats n-alkanes'!G$7:H$31,2,TRUE)-vlookup(J91,'Kovats n-alkanes'!G$7:H$31,2,TRUE))),H92)</f>
        <v/>
      </c>
      <c r="M91" s="9" t="str">
        <f t="array" ref="M91">iferror(index('Kovats n-alkanes'!B$7:B$31,match(I91,'Kovats n-alkanes'!C$7:C$31,1)),"")</f>
        <v/>
      </c>
      <c r="N91" s="9" t="str">
        <f t="shared" si="10"/>
        <v/>
      </c>
      <c r="O91" s="9" t="str">
        <f>iferror(100*(M91+(I91-vlookup(M91,'Kovats n-alkanes'!B$7:C$31,2,TRUE))/(vlookup(N91,'Kovats n-alkanes'!B$7:C$31,2,TRUE)-vlookup(M91,'Kovats n-alkanes'!B$7:C$31,2,TRUE))),"")</f>
        <v/>
      </c>
      <c r="R91" s="75"/>
      <c r="S91" s="75"/>
      <c r="T91" s="97"/>
      <c r="U91" s="97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</row>
    <row r="92">
      <c r="D92" s="120"/>
      <c r="F92" s="121"/>
      <c r="H92" s="122"/>
      <c r="I92" s="17"/>
      <c r="J92" s="9"/>
      <c r="K92" s="9" t="str">
        <f t="shared" si="9"/>
        <v/>
      </c>
      <c r="L92" s="63" t="str">
        <f>iferror(100*(J92+(H93-vlookup(J92,'Kovats n-alkanes'!G$7:H$31,2,TRUE))/(vlookup(K92,'Kovats n-alkanes'!G$7:H$31,2,TRUE)-vlookup(J92,'Kovats n-alkanes'!G$7:H$31,2,TRUE))),H93)</f>
        <v/>
      </c>
      <c r="M92" s="9" t="str">
        <f t="array" ref="M92">iferror(index('Kovats n-alkanes'!B$7:B$31,match(I92,'Kovats n-alkanes'!C$7:C$31,1)),"")</f>
        <v/>
      </c>
      <c r="N92" s="9" t="str">
        <f t="shared" si="10"/>
        <v/>
      </c>
      <c r="O92" s="9" t="str">
        <f>iferror(100*(M92+(I92-vlookup(M92,'Kovats n-alkanes'!B$7:C$31,2,TRUE))/(vlookup(N92,'Kovats n-alkanes'!B$7:C$31,2,TRUE)-vlookup(M92,'Kovats n-alkanes'!B$7:C$31,2,TRUE))),"")</f>
        <v/>
      </c>
      <c r="R92" s="75"/>
      <c r="S92" s="75"/>
      <c r="T92" s="97"/>
      <c r="U92" s="97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</row>
    <row r="93">
      <c r="D93" s="120"/>
      <c r="F93" s="121"/>
      <c r="H93" s="122"/>
      <c r="I93" s="17"/>
      <c r="J93" s="9"/>
      <c r="K93" s="9" t="str">
        <f t="shared" si="9"/>
        <v/>
      </c>
      <c r="L93" s="63" t="str">
        <f>iferror(100*(J93+(H94-vlookup(J93,'Kovats n-alkanes'!G$7:H$31,2,TRUE))/(vlookup(K93,'Kovats n-alkanes'!G$7:H$31,2,TRUE)-vlookup(J93,'Kovats n-alkanes'!G$7:H$31,2,TRUE))),H94)</f>
        <v/>
      </c>
      <c r="M93" s="9" t="str">
        <f t="array" ref="M93">iferror(index('Kovats n-alkanes'!B$7:B$31,match(I93,'Kovats n-alkanes'!C$7:C$31,1)),"")</f>
        <v/>
      </c>
      <c r="N93" s="9" t="str">
        <f t="shared" si="10"/>
        <v/>
      </c>
      <c r="O93" s="9" t="str">
        <f>iferror(100*(M93+(I93-vlookup(M93,'Kovats n-alkanes'!B$7:C$31,2,TRUE))/(vlookup(N93,'Kovats n-alkanes'!B$7:C$31,2,TRUE)-vlookup(M93,'Kovats n-alkanes'!B$7:C$31,2,TRUE))),"")</f>
        <v/>
      </c>
      <c r="R93" s="75"/>
      <c r="S93" s="75"/>
      <c r="T93" s="97"/>
      <c r="U93" s="97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</row>
    <row r="94">
      <c r="D94" s="120"/>
      <c r="F94" s="121"/>
      <c r="H94" s="122"/>
      <c r="I94" s="17"/>
      <c r="J94" s="9"/>
      <c r="K94" s="9" t="str">
        <f t="shared" si="9"/>
        <v/>
      </c>
      <c r="L94" s="63" t="str">
        <f>iferror(100*(J94+(H95-vlookup(J94,'Kovats n-alkanes'!G$7:H$31,2,TRUE))/(vlookup(K94,'Kovats n-alkanes'!G$7:H$31,2,TRUE)-vlookup(J94,'Kovats n-alkanes'!G$7:H$31,2,TRUE))),H95)</f>
        <v/>
      </c>
      <c r="M94" s="9" t="str">
        <f t="array" ref="M94">iferror(index('Kovats n-alkanes'!B$7:B$31,match(I94,'Kovats n-alkanes'!C$7:C$31,1)),"")</f>
        <v/>
      </c>
      <c r="N94" s="9" t="str">
        <f t="shared" si="10"/>
        <v/>
      </c>
      <c r="O94" s="9" t="str">
        <f>iferror(100*(M94+(I94-vlookup(M94,'Kovats n-alkanes'!B$7:C$31,2,TRUE))/(vlookup(N94,'Kovats n-alkanes'!B$7:C$31,2,TRUE)-vlookup(M94,'Kovats n-alkanes'!B$7:C$31,2,TRUE))),"")</f>
        <v/>
      </c>
      <c r="R94" s="75"/>
      <c r="S94" s="75"/>
      <c r="T94" s="97"/>
      <c r="U94" s="97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</row>
    <row r="95">
      <c r="D95" s="120"/>
      <c r="F95" s="121"/>
      <c r="H95" s="122"/>
      <c r="I95" s="17"/>
      <c r="J95" s="9"/>
      <c r="K95" s="9" t="str">
        <f t="shared" si="9"/>
        <v/>
      </c>
      <c r="L95" s="63" t="str">
        <f>iferror(100*(J95+(H96-vlookup(J95,'Kovats n-alkanes'!G$7:H$31,2,TRUE))/(vlookup(K95,'Kovats n-alkanes'!G$7:H$31,2,TRUE)-vlookup(J95,'Kovats n-alkanes'!G$7:H$31,2,TRUE))),H96)</f>
        <v/>
      </c>
      <c r="M95" s="9" t="str">
        <f t="array" ref="M95">iferror(index('Kovats n-alkanes'!B$7:B$31,match(I95,'Kovats n-alkanes'!C$7:C$31,1)),"")</f>
        <v/>
      </c>
      <c r="N95" s="9" t="str">
        <f t="shared" si="10"/>
        <v/>
      </c>
      <c r="O95" s="9" t="str">
        <f>iferror(100*(M95+(I95-vlookup(M95,'Kovats n-alkanes'!B$7:C$31,2,TRUE))/(vlookup(N95,'Kovats n-alkanes'!B$7:C$31,2,TRUE)-vlookup(M95,'Kovats n-alkanes'!B$7:C$31,2,TRUE))),"")</f>
        <v/>
      </c>
      <c r="R95" s="75"/>
      <c r="S95" s="75"/>
      <c r="T95" s="97"/>
      <c r="U95" s="97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</row>
    <row r="96">
      <c r="D96" s="120"/>
      <c r="F96" s="121"/>
      <c r="H96" s="122"/>
      <c r="I96" s="17"/>
      <c r="J96" s="9"/>
      <c r="K96" s="9" t="str">
        <f t="shared" si="9"/>
        <v/>
      </c>
      <c r="L96" s="63" t="str">
        <f>iferror(100*(J96+(H97-vlookup(J96,'Kovats n-alkanes'!G$7:H$31,2,TRUE))/(vlookup(K96,'Kovats n-alkanes'!G$7:H$31,2,TRUE)-vlookup(J96,'Kovats n-alkanes'!G$7:H$31,2,TRUE))),H97)</f>
        <v/>
      </c>
      <c r="M96" s="9" t="str">
        <f t="array" ref="M96">iferror(index('Kovats n-alkanes'!B$7:B$31,match(I96,'Kovats n-alkanes'!C$7:C$31,1)),"")</f>
        <v/>
      </c>
      <c r="N96" s="9" t="str">
        <f t="shared" si="10"/>
        <v/>
      </c>
      <c r="O96" s="9" t="str">
        <f>iferror(100*(M96+(I96-vlookup(M96,'Kovats n-alkanes'!B$7:C$31,2,TRUE))/(vlookup(N96,'Kovats n-alkanes'!B$7:C$31,2,TRUE)-vlookup(M96,'Kovats n-alkanes'!B$7:C$31,2,TRUE))),"")</f>
        <v/>
      </c>
      <c r="R96" s="75"/>
      <c r="S96" s="75"/>
      <c r="T96" s="97"/>
      <c r="U96" s="97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</row>
    <row r="97">
      <c r="D97" s="120"/>
      <c r="F97" s="121"/>
      <c r="H97" s="122"/>
      <c r="I97" s="17"/>
      <c r="J97" s="9"/>
      <c r="K97" s="9" t="str">
        <f t="shared" si="9"/>
        <v/>
      </c>
      <c r="L97" s="63" t="str">
        <f>iferror(100*(J97+(H98-vlookup(J97,'Kovats n-alkanes'!G$7:H$31,2,TRUE))/(vlookup(K97,'Kovats n-alkanes'!G$7:H$31,2,TRUE)-vlookup(J97,'Kovats n-alkanes'!G$7:H$31,2,TRUE))),H98)</f>
        <v/>
      </c>
      <c r="M97" s="9" t="str">
        <f t="array" ref="M97">iferror(index('Kovats n-alkanes'!B$7:B$31,match(I97,'Kovats n-alkanes'!C$7:C$31,1)),"")</f>
        <v/>
      </c>
      <c r="N97" s="9" t="str">
        <f t="shared" si="10"/>
        <v/>
      </c>
      <c r="O97" s="9" t="str">
        <f>iferror(100*(M97+(I97-vlookup(M97,'Kovats n-alkanes'!B$7:C$31,2,TRUE))/(vlookup(N97,'Kovats n-alkanes'!B$7:C$31,2,TRUE)-vlookup(M97,'Kovats n-alkanes'!B$7:C$31,2,TRUE))),"")</f>
        <v/>
      </c>
      <c r="R97" s="75"/>
      <c r="S97" s="75"/>
      <c r="T97" s="97"/>
      <c r="U97" s="97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</row>
    <row r="98">
      <c r="D98" s="120"/>
      <c r="F98" s="121"/>
      <c r="H98" s="122"/>
      <c r="I98" s="17"/>
      <c r="J98" s="9"/>
      <c r="K98" s="9" t="str">
        <f t="shared" si="9"/>
        <v/>
      </c>
      <c r="L98" s="63" t="str">
        <f>iferror(100*(J98+(H99-vlookup(J98,'Kovats n-alkanes'!G$7:H$31,2,TRUE))/(vlookup(K98,'Kovats n-alkanes'!G$7:H$31,2,TRUE)-vlookup(J98,'Kovats n-alkanes'!G$7:H$31,2,TRUE))),H99)</f>
        <v/>
      </c>
      <c r="M98" s="9" t="str">
        <f t="array" ref="M98">iferror(index('Kovats n-alkanes'!B$7:B$31,match(I98,'Kovats n-alkanes'!C$7:C$31,1)),"")</f>
        <v/>
      </c>
      <c r="N98" s="9" t="str">
        <f t="shared" si="10"/>
        <v/>
      </c>
      <c r="O98" s="9" t="str">
        <f>iferror(100*(M98+(I98-vlookup(M98,'Kovats n-alkanes'!B$7:C$31,2,TRUE))/(vlookup(N98,'Kovats n-alkanes'!B$7:C$31,2,TRUE)-vlookup(M98,'Kovats n-alkanes'!B$7:C$31,2,TRUE))),"")</f>
        <v/>
      </c>
      <c r="R98" s="75"/>
      <c r="S98" s="75"/>
      <c r="T98" s="97"/>
      <c r="U98" s="97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</row>
    <row r="99">
      <c r="D99" s="120"/>
      <c r="F99" s="121"/>
      <c r="H99" s="122"/>
      <c r="I99" s="17"/>
      <c r="J99" s="9"/>
      <c r="K99" s="9" t="str">
        <f t="shared" si="9"/>
        <v/>
      </c>
      <c r="L99" s="63" t="str">
        <f>iferror(100*(J99+(H100-vlookup(J99,'Kovats n-alkanes'!G$7:H$31,2,TRUE))/(vlookup(K99,'Kovats n-alkanes'!G$7:H$31,2,TRUE)-vlookup(J99,'Kovats n-alkanes'!G$7:H$31,2,TRUE))),H100)</f>
        <v/>
      </c>
      <c r="M99" s="9" t="str">
        <f t="array" ref="M99">iferror(index('Kovats n-alkanes'!B$7:B$31,match(I99,'Kovats n-alkanes'!C$7:C$31,1)),"")</f>
        <v/>
      </c>
      <c r="N99" s="9" t="str">
        <f t="shared" si="10"/>
        <v/>
      </c>
      <c r="O99" s="9" t="str">
        <f>iferror(100*(M99+(I99-vlookup(M99,'Kovats n-alkanes'!B$7:C$31,2,TRUE))/(vlookup(N99,'Kovats n-alkanes'!B$7:C$31,2,TRUE)-vlookup(M99,'Kovats n-alkanes'!B$7:C$31,2,TRUE))),"")</f>
        <v/>
      </c>
      <c r="R99" s="75"/>
      <c r="S99" s="75"/>
      <c r="T99" s="97"/>
      <c r="U99" s="97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</row>
    <row r="100">
      <c r="D100" s="120"/>
      <c r="F100" s="121"/>
      <c r="H100" s="122"/>
      <c r="I100" s="17"/>
      <c r="J100" s="9"/>
      <c r="K100" s="9" t="str">
        <f t="shared" si="9"/>
        <v/>
      </c>
      <c r="L100" s="63" t="str">
        <f>iferror(100*(J100+(H101-vlookup(J100,'Kovats n-alkanes'!G$7:H$31,2,TRUE))/(vlookup(K100,'Kovats n-alkanes'!G$7:H$31,2,TRUE)-vlookup(J100,'Kovats n-alkanes'!G$7:H$31,2,TRUE))),H101)</f>
        <v/>
      </c>
      <c r="M100" s="9" t="str">
        <f t="array" ref="M100">iferror(index('Kovats n-alkanes'!B$7:B$31,match(I100,'Kovats n-alkanes'!C$7:C$31,1)),"")</f>
        <v/>
      </c>
      <c r="N100" s="9" t="str">
        <f t="shared" si="10"/>
        <v/>
      </c>
      <c r="O100" s="9" t="str">
        <f>iferror(100*(M100+(I100-vlookup(M100,'Kovats n-alkanes'!B$7:C$31,2,TRUE))/(vlookup(N100,'Kovats n-alkanes'!B$7:C$31,2,TRUE)-vlookup(M100,'Kovats n-alkanes'!B$7:C$31,2,TRUE))),"")</f>
        <v/>
      </c>
      <c r="R100" s="75"/>
      <c r="S100" s="75"/>
      <c r="T100" s="97"/>
      <c r="U100" s="97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</row>
    <row r="101">
      <c r="D101" s="120"/>
      <c r="F101" s="121"/>
      <c r="H101" s="122"/>
      <c r="I101" s="17"/>
      <c r="J101" s="9"/>
      <c r="K101" s="9" t="str">
        <f t="shared" si="9"/>
        <v/>
      </c>
      <c r="L101" s="63" t="str">
        <f>iferror(100*(J101+(H102-vlookup(J101,'Kovats n-alkanes'!G$7:H$31,2,TRUE))/(vlookup(K101,'Kovats n-alkanes'!G$7:H$31,2,TRUE)-vlookup(J101,'Kovats n-alkanes'!G$7:H$31,2,TRUE))),H102)</f>
        <v/>
      </c>
      <c r="M101" s="9" t="str">
        <f t="array" ref="M101">iferror(index('Kovats n-alkanes'!B$7:B$31,match(I101,'Kovats n-alkanes'!C$7:C$31,1)),"")</f>
        <v/>
      </c>
      <c r="N101" s="9" t="str">
        <f t="shared" si="10"/>
        <v/>
      </c>
      <c r="O101" s="9" t="str">
        <f>iferror(100*(M101+(I101-vlookup(M101,'Kovats n-alkanes'!B$7:C$31,2,TRUE))/(vlookup(N101,'Kovats n-alkanes'!B$7:C$31,2,TRUE)-vlookup(M101,'Kovats n-alkanes'!B$7:C$31,2,TRUE))),"")</f>
        <v/>
      </c>
      <c r="R101" s="75"/>
      <c r="S101" s="75"/>
      <c r="T101" s="97"/>
      <c r="U101" s="97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</row>
    <row r="102">
      <c r="D102" s="120"/>
      <c r="F102" s="121"/>
      <c r="H102" s="122"/>
      <c r="I102" s="17"/>
      <c r="J102" s="9"/>
      <c r="K102" s="9" t="str">
        <f t="shared" si="9"/>
        <v/>
      </c>
      <c r="L102" s="63" t="str">
        <f>iferror(100*(J102+(H103-vlookup(J102,'Kovats n-alkanes'!G$7:H$31,2,TRUE))/(vlookup(K102,'Kovats n-alkanes'!G$7:H$31,2,TRUE)-vlookup(J102,'Kovats n-alkanes'!G$7:H$31,2,TRUE))),H103)</f>
        <v/>
      </c>
      <c r="M102" s="9" t="str">
        <f t="array" ref="M102">iferror(index('Kovats n-alkanes'!B$7:B$31,match(I102,'Kovats n-alkanes'!C$7:C$31,1)),"")</f>
        <v/>
      </c>
      <c r="N102" s="9" t="str">
        <f t="shared" si="10"/>
        <v/>
      </c>
      <c r="O102" s="9" t="str">
        <f>iferror(100*(M102+(I102-vlookup(M102,'Kovats n-alkanes'!B$7:C$31,2,TRUE))/(vlookup(N102,'Kovats n-alkanes'!B$7:C$31,2,TRUE)-vlookup(M102,'Kovats n-alkanes'!B$7:C$31,2,TRUE))),"")</f>
        <v/>
      </c>
      <c r="R102" s="75"/>
      <c r="S102" s="75"/>
      <c r="T102" s="97"/>
      <c r="U102" s="97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</row>
    <row r="103">
      <c r="D103" s="120"/>
      <c r="F103" s="121"/>
      <c r="H103" s="122"/>
      <c r="I103" s="17"/>
      <c r="J103" s="9"/>
      <c r="K103" s="9" t="str">
        <f t="shared" si="9"/>
        <v/>
      </c>
      <c r="L103" s="63" t="str">
        <f>iferror(100*(J103+(H104-vlookup(J103,'Kovats n-alkanes'!G$7:H$31,2,TRUE))/(vlookup(K103,'Kovats n-alkanes'!G$7:H$31,2,TRUE)-vlookup(J103,'Kovats n-alkanes'!G$7:H$31,2,TRUE))),H104)</f>
        <v/>
      </c>
      <c r="M103" s="9" t="str">
        <f t="array" ref="M103">iferror(index('Kovats n-alkanes'!B$7:B$31,match(I103,'Kovats n-alkanes'!C$7:C$31,1)),"")</f>
        <v/>
      </c>
      <c r="N103" s="9" t="str">
        <f t="shared" si="10"/>
        <v/>
      </c>
      <c r="O103" s="9" t="str">
        <f>iferror(100*(M103+(I103-vlookup(M103,'Kovats n-alkanes'!B$7:C$31,2,TRUE))/(vlookup(N103,'Kovats n-alkanes'!B$7:C$31,2,TRUE)-vlookup(M103,'Kovats n-alkanes'!B$7:C$31,2,TRUE))),"")</f>
        <v/>
      </c>
      <c r="R103" s="75"/>
      <c r="S103" s="75"/>
      <c r="T103" s="97"/>
      <c r="U103" s="97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</row>
    <row r="104">
      <c r="D104" s="120"/>
      <c r="F104" s="121"/>
      <c r="H104" s="122"/>
      <c r="I104" s="17"/>
      <c r="J104" s="9"/>
      <c r="K104" s="9" t="str">
        <f t="shared" si="9"/>
        <v/>
      </c>
      <c r="L104" s="63" t="str">
        <f>iferror(100*(J104+(H105-vlookup(J104,'Kovats n-alkanes'!G$7:H$31,2,TRUE))/(vlookup(K104,'Kovats n-alkanes'!G$7:H$31,2,TRUE)-vlookup(J104,'Kovats n-alkanes'!G$7:H$31,2,TRUE))),H105)</f>
        <v/>
      </c>
      <c r="M104" s="9" t="str">
        <f t="array" ref="M104">iferror(index('Kovats n-alkanes'!B$7:B$31,match(I104,'Kovats n-alkanes'!C$7:C$31,1)),"")</f>
        <v/>
      </c>
      <c r="N104" s="9" t="str">
        <f t="shared" si="10"/>
        <v/>
      </c>
      <c r="O104" s="9" t="str">
        <f>iferror(100*(M104+(I104-vlookup(M104,'Kovats n-alkanes'!B$7:C$31,2,TRUE))/(vlookup(N104,'Kovats n-alkanes'!B$7:C$31,2,TRUE)-vlookup(M104,'Kovats n-alkanes'!B$7:C$31,2,TRUE))),"")</f>
        <v/>
      </c>
      <c r="R104" s="75"/>
      <c r="S104" s="75"/>
      <c r="T104" s="97"/>
      <c r="U104" s="97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</row>
    <row r="105">
      <c r="D105" s="120"/>
      <c r="F105" s="121"/>
      <c r="H105" s="122"/>
      <c r="I105" s="17"/>
      <c r="J105" s="9"/>
      <c r="K105" s="9" t="str">
        <f t="shared" si="9"/>
        <v/>
      </c>
      <c r="L105" s="63" t="str">
        <f>iferror(100*(J105+(H106-vlookup(J105,'Kovats n-alkanes'!G$7:H$31,2,TRUE))/(vlookup(K105,'Kovats n-alkanes'!G$7:H$31,2,TRUE)-vlookup(J105,'Kovats n-alkanes'!G$7:H$31,2,TRUE))),H106)</f>
        <v/>
      </c>
      <c r="M105" s="9" t="str">
        <f t="array" ref="M105">iferror(index('Kovats n-alkanes'!B$7:B$31,match(I105,'Kovats n-alkanes'!C$7:C$31,1)),"")</f>
        <v/>
      </c>
      <c r="N105" s="9" t="str">
        <f t="shared" si="10"/>
        <v/>
      </c>
      <c r="O105" s="9" t="str">
        <f>iferror(100*(M105+(I105-vlookup(M105,'Kovats n-alkanes'!B$7:C$31,2,TRUE))/(vlookup(N105,'Kovats n-alkanes'!B$7:C$31,2,TRUE)-vlookup(M105,'Kovats n-alkanes'!B$7:C$31,2,TRUE))),"")</f>
        <v/>
      </c>
      <c r="R105" s="75"/>
      <c r="S105" s="75"/>
      <c r="T105" s="97"/>
      <c r="U105" s="97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</row>
    <row r="106">
      <c r="D106" s="120"/>
      <c r="F106" s="121"/>
      <c r="H106" s="122"/>
      <c r="I106" s="17"/>
      <c r="J106" s="9"/>
      <c r="K106" s="9" t="str">
        <f t="shared" si="9"/>
        <v/>
      </c>
      <c r="L106" s="63" t="str">
        <f>iferror(100*(J106+(H107-vlookup(J106,'Kovats n-alkanes'!G$7:H$31,2,TRUE))/(vlookup(K106,'Kovats n-alkanes'!G$7:H$31,2,TRUE)-vlookup(J106,'Kovats n-alkanes'!G$7:H$31,2,TRUE))),H107)</f>
        <v/>
      </c>
      <c r="M106" s="9" t="str">
        <f t="array" ref="M106">iferror(index('Kovats n-alkanes'!B$7:B$31,match(I106,'Kovats n-alkanes'!C$7:C$31,1)),"")</f>
        <v/>
      </c>
      <c r="N106" s="9" t="str">
        <f t="shared" si="10"/>
        <v/>
      </c>
      <c r="O106" s="9" t="str">
        <f>iferror(100*(M106+(I106-vlookup(M106,'Kovats n-alkanes'!B$7:C$31,2,TRUE))/(vlookup(N106,'Kovats n-alkanes'!B$7:C$31,2,TRUE)-vlookup(M106,'Kovats n-alkanes'!B$7:C$31,2,TRUE))),"")</f>
        <v/>
      </c>
      <c r="R106" s="75"/>
      <c r="S106" s="75"/>
      <c r="T106" s="97"/>
      <c r="U106" s="97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</row>
    <row r="107">
      <c r="D107" s="120"/>
      <c r="F107" s="121"/>
      <c r="H107" s="122"/>
      <c r="I107" s="17"/>
      <c r="J107" s="9"/>
      <c r="K107" s="9" t="str">
        <f t="shared" si="9"/>
        <v/>
      </c>
      <c r="L107" s="63" t="str">
        <f>iferror(100*(J107+(H108-vlookup(J107,'Kovats n-alkanes'!G$7:H$31,2,TRUE))/(vlookup(K107,'Kovats n-alkanes'!G$7:H$31,2,TRUE)-vlookup(J107,'Kovats n-alkanes'!G$7:H$31,2,TRUE))),H108)</f>
        <v/>
      </c>
      <c r="M107" s="9" t="str">
        <f t="array" ref="M107">iferror(index('Kovats n-alkanes'!B$7:B$31,match(I107,'Kovats n-alkanes'!C$7:C$31,1)),"")</f>
        <v/>
      </c>
      <c r="N107" s="9" t="str">
        <f t="shared" si="10"/>
        <v/>
      </c>
      <c r="O107" s="9" t="str">
        <f>iferror(100*(M107+(I107-vlookup(M107,'Kovats n-alkanes'!B$7:C$31,2,TRUE))/(vlookup(N107,'Kovats n-alkanes'!B$7:C$31,2,TRUE)-vlookup(M107,'Kovats n-alkanes'!B$7:C$31,2,TRUE))),"")</f>
        <v/>
      </c>
      <c r="R107" s="75"/>
      <c r="S107" s="75"/>
      <c r="T107" s="97"/>
      <c r="U107" s="97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</row>
    <row r="108">
      <c r="D108" s="120"/>
      <c r="F108" s="121"/>
      <c r="H108" s="122"/>
      <c r="I108" s="17"/>
      <c r="J108" s="9"/>
      <c r="K108" s="9" t="str">
        <f t="shared" si="9"/>
        <v/>
      </c>
      <c r="L108" s="63" t="str">
        <f>iferror(100*(J108+(H109-vlookup(J108,'Kovats n-alkanes'!G$7:H$31,2,TRUE))/(vlookup(K108,'Kovats n-alkanes'!G$7:H$31,2,TRUE)-vlookup(J108,'Kovats n-alkanes'!G$7:H$31,2,TRUE))),H109)</f>
        <v/>
      </c>
      <c r="M108" s="9" t="str">
        <f t="array" ref="M108">iferror(index('Kovats n-alkanes'!B$7:B$31,match(I108,'Kovats n-alkanes'!C$7:C$31,1)),"")</f>
        <v/>
      </c>
      <c r="N108" s="9" t="str">
        <f t="shared" si="10"/>
        <v/>
      </c>
      <c r="O108" s="9" t="str">
        <f>iferror(100*(M108+(I108-vlookup(M108,'Kovats n-alkanes'!B$7:C$31,2,TRUE))/(vlookup(N108,'Kovats n-alkanes'!B$7:C$31,2,TRUE)-vlookup(M108,'Kovats n-alkanes'!B$7:C$31,2,TRUE))),"")</f>
        <v/>
      </c>
      <c r="R108" s="75"/>
      <c r="S108" s="75"/>
      <c r="T108" s="97"/>
      <c r="U108" s="97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</row>
    <row r="109">
      <c r="D109" s="120"/>
      <c r="F109" s="121"/>
      <c r="H109" s="122"/>
      <c r="I109" s="17"/>
      <c r="J109" s="9"/>
      <c r="K109" s="9" t="str">
        <f t="shared" si="9"/>
        <v/>
      </c>
      <c r="L109" s="63" t="str">
        <f>iferror(100*(J109+(H110-vlookup(J109,'Kovats n-alkanes'!G$7:H$31,2,TRUE))/(vlookup(K109,'Kovats n-alkanes'!G$7:H$31,2,TRUE)-vlookup(J109,'Kovats n-alkanes'!G$7:H$31,2,TRUE))),H110)</f>
        <v/>
      </c>
      <c r="M109" s="9" t="str">
        <f t="array" ref="M109">iferror(index('Kovats n-alkanes'!B$7:B$31,match(I109,'Kovats n-alkanes'!C$7:C$31,1)),"")</f>
        <v/>
      </c>
      <c r="N109" s="9" t="str">
        <f t="shared" si="10"/>
        <v/>
      </c>
      <c r="O109" s="9" t="str">
        <f>iferror(100*(M109+(I109-vlookup(M109,'Kovats n-alkanes'!B$7:C$31,2,TRUE))/(vlookup(N109,'Kovats n-alkanes'!B$7:C$31,2,TRUE)-vlookup(M109,'Kovats n-alkanes'!B$7:C$31,2,TRUE))),"")</f>
        <v/>
      </c>
      <c r="R109" s="75"/>
      <c r="S109" s="75"/>
      <c r="T109" s="97"/>
      <c r="U109" s="97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</row>
    <row r="110">
      <c r="D110" s="120"/>
      <c r="F110" s="121"/>
      <c r="H110" s="122"/>
      <c r="I110" s="17"/>
      <c r="J110" s="9"/>
      <c r="K110" s="9" t="str">
        <f t="shared" si="9"/>
        <v/>
      </c>
      <c r="L110" s="63" t="str">
        <f>iferror(100*(J110+(H111-vlookup(J110,'Kovats n-alkanes'!G$7:H$31,2,TRUE))/(vlookup(K110,'Kovats n-alkanes'!G$7:H$31,2,TRUE)-vlookup(J110,'Kovats n-alkanes'!G$7:H$31,2,TRUE))),H111)</f>
        <v/>
      </c>
      <c r="M110" s="9" t="str">
        <f t="array" ref="M110">iferror(index('Kovats n-alkanes'!B$7:B$31,match(I110,'Kovats n-alkanes'!C$7:C$31,1)),"")</f>
        <v/>
      </c>
      <c r="N110" s="9" t="str">
        <f t="shared" si="10"/>
        <v/>
      </c>
      <c r="O110" s="9" t="str">
        <f>iferror(100*(M110+(I110-vlookup(M110,'Kovats n-alkanes'!B$7:C$31,2,TRUE))/(vlookup(N110,'Kovats n-alkanes'!B$7:C$31,2,TRUE)-vlookup(M110,'Kovats n-alkanes'!B$7:C$31,2,TRUE))),"")</f>
        <v/>
      </c>
      <c r="R110" s="75"/>
      <c r="S110" s="75"/>
      <c r="T110" s="97"/>
      <c r="U110" s="97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</row>
    <row r="111">
      <c r="D111" s="120"/>
      <c r="F111" s="121"/>
      <c r="H111" s="122"/>
      <c r="I111" s="17"/>
      <c r="J111" s="9"/>
      <c r="K111" s="9" t="str">
        <f t="shared" si="9"/>
        <v/>
      </c>
      <c r="L111" s="63" t="str">
        <f>iferror(100*(J111+(H112-vlookup(J111,'Kovats n-alkanes'!G$7:H$31,2,TRUE))/(vlookup(K111,'Kovats n-alkanes'!G$7:H$31,2,TRUE)-vlookup(J111,'Kovats n-alkanes'!G$7:H$31,2,TRUE))),H112)</f>
        <v/>
      </c>
      <c r="M111" s="9" t="str">
        <f t="array" ref="M111">iferror(index('Kovats n-alkanes'!B$7:B$31,match(I111,'Kovats n-alkanes'!C$7:C$31,1)),"")</f>
        <v/>
      </c>
      <c r="N111" s="9" t="str">
        <f t="shared" si="10"/>
        <v/>
      </c>
      <c r="O111" s="9" t="str">
        <f>iferror(100*(M111+(I111-vlookup(M111,'Kovats n-alkanes'!B$7:C$31,2,TRUE))/(vlookup(N111,'Kovats n-alkanes'!B$7:C$31,2,TRUE)-vlookup(M111,'Kovats n-alkanes'!B$7:C$31,2,TRUE))),"")</f>
        <v/>
      </c>
      <c r="R111" s="75"/>
      <c r="S111" s="75"/>
      <c r="T111" s="97"/>
      <c r="U111" s="97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</row>
    <row r="112">
      <c r="D112" s="120"/>
      <c r="F112" s="121"/>
      <c r="H112" s="122"/>
      <c r="I112" s="17"/>
      <c r="J112" s="9"/>
      <c r="K112" s="9" t="str">
        <f t="shared" si="9"/>
        <v/>
      </c>
      <c r="L112" s="63" t="str">
        <f>iferror(100*(J112+(H113-vlookup(J112,'Kovats n-alkanes'!G$7:H$31,2,TRUE))/(vlookup(K112,'Kovats n-alkanes'!G$7:H$31,2,TRUE)-vlookup(J112,'Kovats n-alkanes'!G$7:H$31,2,TRUE))),H113)</f>
        <v/>
      </c>
      <c r="M112" s="9" t="str">
        <f t="array" ref="M112">iferror(index('Kovats n-alkanes'!B$7:B$31,match(I112,'Kovats n-alkanes'!C$7:C$31,1)),"")</f>
        <v/>
      </c>
      <c r="N112" s="9" t="str">
        <f t="shared" si="10"/>
        <v/>
      </c>
      <c r="O112" s="9" t="str">
        <f>iferror(100*(M112+(I112-vlookup(M112,'Kovats n-alkanes'!B$7:C$31,2,TRUE))/(vlookup(N112,'Kovats n-alkanes'!B$7:C$31,2,TRUE)-vlookup(M112,'Kovats n-alkanes'!B$7:C$31,2,TRUE))),"")</f>
        <v/>
      </c>
      <c r="R112" s="75"/>
      <c r="S112" s="75"/>
      <c r="T112" s="97"/>
      <c r="U112" s="97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</row>
    <row r="113">
      <c r="D113" s="120"/>
      <c r="F113" s="121"/>
      <c r="H113" s="122"/>
      <c r="I113" s="17"/>
      <c r="J113" s="9"/>
      <c r="K113" s="9" t="str">
        <f t="shared" si="9"/>
        <v/>
      </c>
      <c r="L113" s="63" t="str">
        <f>iferror(100*(J113+(H114-vlookup(J113,'Kovats n-alkanes'!G$7:H$31,2,TRUE))/(vlookup(K113,'Kovats n-alkanes'!G$7:H$31,2,TRUE)-vlookup(J113,'Kovats n-alkanes'!G$7:H$31,2,TRUE))),H114)</f>
        <v/>
      </c>
      <c r="M113" s="9" t="str">
        <f t="array" ref="M113">iferror(index('Kovats n-alkanes'!B$7:B$31,match(I113,'Kovats n-alkanes'!C$7:C$31,1)),"")</f>
        <v/>
      </c>
      <c r="N113" s="9" t="str">
        <f t="shared" si="10"/>
        <v/>
      </c>
      <c r="O113" s="9" t="str">
        <f>iferror(100*(M113+(I113-vlookup(M113,'Kovats n-alkanes'!B$7:C$31,2,TRUE))/(vlookup(N113,'Kovats n-alkanes'!B$7:C$31,2,TRUE)-vlookup(M113,'Kovats n-alkanes'!B$7:C$31,2,TRUE))),"")</f>
        <v/>
      </c>
      <c r="R113" s="75"/>
      <c r="S113" s="75"/>
      <c r="T113" s="97"/>
      <c r="U113" s="97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</row>
    <row r="114">
      <c r="D114" s="120"/>
      <c r="F114" s="121"/>
      <c r="H114" s="122"/>
      <c r="I114" s="17"/>
      <c r="J114" s="9"/>
      <c r="K114" s="9" t="str">
        <f t="shared" si="9"/>
        <v/>
      </c>
      <c r="L114" s="63" t="str">
        <f>iferror(100*(J114+(H115-vlookup(J114,'Kovats n-alkanes'!G$7:H$31,2,TRUE))/(vlookup(K114,'Kovats n-alkanes'!G$7:H$31,2,TRUE)-vlookup(J114,'Kovats n-alkanes'!G$7:H$31,2,TRUE))),H115)</f>
        <v/>
      </c>
      <c r="M114" s="9" t="str">
        <f t="array" ref="M114">iferror(index('Kovats n-alkanes'!B$7:B$31,match(I114,'Kovats n-alkanes'!C$7:C$31,1)),"")</f>
        <v/>
      </c>
      <c r="N114" s="9" t="str">
        <f t="shared" si="10"/>
        <v/>
      </c>
      <c r="O114" s="9" t="str">
        <f>iferror(100*(M114+(I114-vlookup(M114,'Kovats n-alkanes'!B$7:C$31,2,TRUE))/(vlookup(N114,'Kovats n-alkanes'!B$7:C$31,2,TRUE)-vlookup(M114,'Kovats n-alkanes'!B$7:C$31,2,TRUE))),"")</f>
        <v/>
      </c>
      <c r="R114" s="75"/>
      <c r="S114" s="75"/>
      <c r="T114" s="97"/>
      <c r="U114" s="97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</row>
    <row r="115">
      <c r="D115" s="120"/>
      <c r="F115" s="121"/>
      <c r="H115" s="122"/>
      <c r="I115" s="17"/>
      <c r="J115" s="9"/>
      <c r="K115" s="9" t="str">
        <f t="shared" si="9"/>
        <v/>
      </c>
      <c r="L115" s="63" t="str">
        <f>iferror(100*(J115+(H116-vlookup(J115,'Kovats n-alkanes'!G$7:H$31,2,TRUE))/(vlookup(K115,'Kovats n-alkanes'!G$7:H$31,2,TRUE)-vlookup(J115,'Kovats n-alkanes'!G$7:H$31,2,TRUE))),H116)</f>
        <v/>
      </c>
      <c r="M115" s="9" t="str">
        <f t="array" ref="M115">iferror(index('Kovats n-alkanes'!B$7:B$31,match(I115,'Kovats n-alkanes'!C$7:C$31,1)),"")</f>
        <v/>
      </c>
      <c r="N115" s="9" t="str">
        <f t="shared" si="10"/>
        <v/>
      </c>
      <c r="O115" s="9" t="str">
        <f>iferror(100*(M115+(I115-vlookup(M115,'Kovats n-alkanes'!B$7:C$31,2,TRUE))/(vlookup(N115,'Kovats n-alkanes'!B$7:C$31,2,TRUE)-vlookup(M115,'Kovats n-alkanes'!B$7:C$31,2,TRUE))),"")</f>
        <v/>
      </c>
      <c r="R115" s="75"/>
      <c r="S115" s="75"/>
      <c r="T115" s="97"/>
      <c r="U115" s="97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</row>
    <row r="116">
      <c r="D116" s="120"/>
      <c r="F116" s="121"/>
      <c r="H116" s="122"/>
      <c r="I116" s="17"/>
      <c r="J116" s="9"/>
      <c r="K116" s="9" t="str">
        <f t="shared" si="9"/>
        <v/>
      </c>
      <c r="L116" s="63" t="str">
        <f>iferror(100*(J116+(H117-vlookup(J116,'Kovats n-alkanes'!G$7:H$31,2,TRUE))/(vlookup(K116,'Kovats n-alkanes'!G$7:H$31,2,TRUE)-vlookup(J116,'Kovats n-alkanes'!G$7:H$31,2,TRUE))),H117)</f>
        <v/>
      </c>
      <c r="M116" s="9" t="str">
        <f t="array" ref="M116">iferror(index('Kovats n-alkanes'!B$7:B$31,match(I116,'Kovats n-alkanes'!C$7:C$31,1)),"")</f>
        <v/>
      </c>
      <c r="N116" s="9" t="str">
        <f t="shared" si="10"/>
        <v/>
      </c>
      <c r="O116" s="9" t="str">
        <f>iferror(100*(M116+(I116-vlookup(M116,'Kovats n-alkanes'!B$7:C$31,2,TRUE))/(vlookup(N116,'Kovats n-alkanes'!B$7:C$31,2,TRUE)-vlookup(M116,'Kovats n-alkanes'!B$7:C$31,2,TRUE))),"")</f>
        <v/>
      </c>
      <c r="R116" s="75"/>
      <c r="S116" s="75"/>
      <c r="T116" s="97"/>
      <c r="U116" s="97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</row>
    <row r="117">
      <c r="D117" s="120"/>
      <c r="F117" s="121"/>
      <c r="H117" s="122"/>
      <c r="I117" s="17"/>
      <c r="J117" s="9"/>
      <c r="K117" s="9" t="str">
        <f t="shared" si="9"/>
        <v/>
      </c>
      <c r="L117" s="63" t="str">
        <f>iferror(100*(J117+(H118-vlookup(J117,'Kovats n-alkanes'!G$7:H$31,2,TRUE))/(vlookup(K117,'Kovats n-alkanes'!G$7:H$31,2,TRUE)-vlookup(J117,'Kovats n-alkanes'!G$7:H$31,2,TRUE))),H118)</f>
        <v/>
      </c>
      <c r="M117" s="9" t="str">
        <f t="array" ref="M117">iferror(index('Kovats n-alkanes'!B$7:B$31,match(I117,'Kovats n-alkanes'!C$7:C$31,1)),"")</f>
        <v/>
      </c>
      <c r="N117" s="9" t="str">
        <f t="shared" si="10"/>
        <v/>
      </c>
      <c r="O117" s="9" t="str">
        <f>iferror(100*(M117+(I117-vlookup(M117,'Kovats n-alkanes'!B$7:C$31,2,TRUE))/(vlookup(N117,'Kovats n-alkanes'!B$7:C$31,2,TRUE)-vlookup(M117,'Kovats n-alkanes'!B$7:C$31,2,TRUE))),"")</f>
        <v/>
      </c>
      <c r="R117" s="75"/>
      <c r="S117" s="75"/>
      <c r="T117" s="97"/>
      <c r="U117" s="97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</row>
    <row r="118">
      <c r="D118" s="120"/>
      <c r="F118" s="121"/>
      <c r="H118" s="122"/>
      <c r="I118" s="17"/>
      <c r="J118" s="9"/>
      <c r="K118" s="9" t="str">
        <f t="shared" si="9"/>
        <v/>
      </c>
      <c r="L118" s="63" t="str">
        <f>iferror(100*(J118+(H119-vlookup(J118,'Kovats n-alkanes'!G$7:H$31,2,TRUE))/(vlookup(K118,'Kovats n-alkanes'!G$7:H$31,2,TRUE)-vlookup(J118,'Kovats n-alkanes'!G$7:H$31,2,TRUE))),H119)</f>
        <v/>
      </c>
      <c r="M118" s="9" t="str">
        <f t="array" ref="M118">iferror(index('Kovats n-alkanes'!B$7:B$31,match(I118,'Kovats n-alkanes'!C$7:C$31,1)),"")</f>
        <v/>
      </c>
      <c r="N118" s="9" t="str">
        <f t="shared" si="10"/>
        <v/>
      </c>
      <c r="O118" s="9" t="str">
        <f>iferror(100*(M118+(I118-vlookup(M118,'Kovats n-alkanes'!B$7:C$31,2,TRUE))/(vlookup(N118,'Kovats n-alkanes'!B$7:C$31,2,TRUE)-vlookup(M118,'Kovats n-alkanes'!B$7:C$31,2,TRUE))),"")</f>
        <v/>
      </c>
      <c r="R118" s="75"/>
      <c r="S118" s="75"/>
      <c r="T118" s="97"/>
      <c r="U118" s="97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</row>
    <row r="119">
      <c r="D119" s="120"/>
      <c r="F119" s="121"/>
      <c r="H119" s="122"/>
      <c r="I119" s="17"/>
      <c r="J119" s="9"/>
      <c r="K119" s="9" t="str">
        <f t="shared" si="9"/>
        <v/>
      </c>
      <c r="L119" s="63" t="str">
        <f>iferror(100*(J119+(H120-vlookup(J119,'Kovats n-alkanes'!G$7:H$31,2,TRUE))/(vlookup(K119,'Kovats n-alkanes'!G$7:H$31,2,TRUE)-vlookup(J119,'Kovats n-alkanes'!G$7:H$31,2,TRUE))),H120)</f>
        <v/>
      </c>
      <c r="M119" s="9" t="str">
        <f t="array" ref="M119">iferror(index('Kovats n-alkanes'!B$7:B$31,match(I119,'Kovats n-alkanes'!C$7:C$31,1)),"")</f>
        <v/>
      </c>
      <c r="N119" s="9" t="str">
        <f t="shared" si="10"/>
        <v/>
      </c>
      <c r="O119" s="9" t="str">
        <f>iferror(100*(M119+(I119-vlookup(M119,'Kovats n-alkanes'!B$7:C$31,2,TRUE))/(vlookup(N119,'Kovats n-alkanes'!B$7:C$31,2,TRUE)-vlookup(M119,'Kovats n-alkanes'!B$7:C$31,2,TRUE))),"")</f>
        <v/>
      </c>
      <c r="R119" s="75"/>
      <c r="S119" s="75"/>
      <c r="T119" s="97"/>
      <c r="U119" s="97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</row>
    <row r="120">
      <c r="D120" s="120"/>
      <c r="F120" s="121"/>
      <c r="H120" s="122"/>
      <c r="I120" s="17"/>
      <c r="J120" s="9"/>
      <c r="K120" s="9" t="str">
        <f t="shared" si="9"/>
        <v/>
      </c>
      <c r="L120" s="63" t="str">
        <f>iferror(100*(J120+(H121-vlookup(J120,'Kovats n-alkanes'!G$7:H$31,2,TRUE))/(vlookup(K120,'Kovats n-alkanes'!G$7:H$31,2,TRUE)-vlookup(J120,'Kovats n-alkanes'!G$7:H$31,2,TRUE))),H121)</f>
        <v/>
      </c>
      <c r="M120" s="9" t="str">
        <f t="array" ref="M120">iferror(index('Kovats n-alkanes'!B$7:B$31,match(I120,'Kovats n-alkanes'!C$7:C$31,1)),"")</f>
        <v/>
      </c>
      <c r="N120" s="9" t="str">
        <f t="shared" si="10"/>
        <v/>
      </c>
      <c r="O120" s="9" t="str">
        <f>iferror(100*(M120+(I120-vlookup(M120,'Kovats n-alkanes'!B$7:C$31,2,TRUE))/(vlookup(N120,'Kovats n-alkanes'!B$7:C$31,2,TRUE)-vlookup(M120,'Kovats n-alkanes'!B$7:C$31,2,TRUE))),"")</f>
        <v/>
      </c>
      <c r="R120" s="75"/>
      <c r="S120" s="75"/>
      <c r="T120" s="97"/>
      <c r="U120" s="97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</row>
    <row r="121">
      <c r="D121" s="120"/>
      <c r="F121" s="121"/>
      <c r="H121" s="122"/>
      <c r="I121" s="17"/>
      <c r="J121" s="9"/>
      <c r="K121" s="9" t="str">
        <f t="shared" si="9"/>
        <v/>
      </c>
      <c r="L121" s="63" t="str">
        <f>iferror(100*(J121+(H122-vlookup(J121,'Kovats n-alkanes'!G$7:H$31,2,TRUE))/(vlookup(K121,'Kovats n-alkanes'!G$7:H$31,2,TRUE)-vlookup(J121,'Kovats n-alkanes'!G$7:H$31,2,TRUE))),H122)</f>
        <v/>
      </c>
      <c r="M121" s="9" t="str">
        <f t="array" ref="M121">iferror(index('Kovats n-alkanes'!B$7:B$31,match(I121,'Kovats n-alkanes'!C$7:C$31,1)),"")</f>
        <v/>
      </c>
      <c r="N121" s="9" t="str">
        <f t="shared" si="10"/>
        <v/>
      </c>
      <c r="O121" s="9" t="str">
        <f>iferror(100*(M121+(I121-vlookup(M121,'Kovats n-alkanes'!B$7:C$31,2,TRUE))/(vlookup(N121,'Kovats n-alkanes'!B$7:C$31,2,TRUE)-vlookup(M121,'Kovats n-alkanes'!B$7:C$31,2,TRUE))),"")</f>
        <v/>
      </c>
      <c r="R121" s="75"/>
      <c r="S121" s="75"/>
      <c r="T121" s="97"/>
      <c r="U121" s="97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</row>
    <row r="122">
      <c r="D122" s="120"/>
      <c r="F122" s="121"/>
      <c r="H122" s="122"/>
      <c r="I122" s="17"/>
      <c r="J122" s="9"/>
      <c r="K122" s="9" t="str">
        <f t="shared" si="9"/>
        <v/>
      </c>
      <c r="L122" s="63" t="str">
        <f>iferror(100*(J122+(H123-vlookup(J122,'Kovats n-alkanes'!G$7:H$31,2,TRUE))/(vlookup(K122,'Kovats n-alkanes'!G$7:H$31,2,TRUE)-vlookup(J122,'Kovats n-alkanes'!G$7:H$31,2,TRUE))),H123)</f>
        <v/>
      </c>
      <c r="M122" s="9" t="str">
        <f t="array" ref="M122">iferror(index('Kovats n-alkanes'!B$7:B$31,match(I122,'Kovats n-alkanes'!C$7:C$31,1)),"")</f>
        <v/>
      </c>
      <c r="N122" s="9" t="str">
        <f t="shared" si="10"/>
        <v/>
      </c>
      <c r="O122" s="9" t="str">
        <f>iferror(100*(M122+(I122-vlookup(M122,'Kovats n-alkanes'!B$7:C$31,2,TRUE))/(vlookup(N122,'Kovats n-alkanes'!B$7:C$31,2,TRUE)-vlookup(M122,'Kovats n-alkanes'!B$7:C$31,2,TRUE))),"")</f>
        <v/>
      </c>
      <c r="R122" s="75"/>
      <c r="S122" s="75"/>
      <c r="T122" s="97"/>
      <c r="U122" s="97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</row>
    <row r="123">
      <c r="D123" s="120"/>
      <c r="F123" s="121"/>
      <c r="H123" s="122"/>
      <c r="I123" s="17"/>
      <c r="J123" s="9"/>
      <c r="K123" s="9" t="str">
        <f t="shared" si="9"/>
        <v/>
      </c>
      <c r="L123" s="63" t="str">
        <f>iferror(100*(J123+(H124-vlookup(J123,'Kovats n-alkanes'!G$7:H$31,2,TRUE))/(vlookup(K123,'Kovats n-alkanes'!G$7:H$31,2,TRUE)-vlookup(J123,'Kovats n-alkanes'!G$7:H$31,2,TRUE))),H124)</f>
        <v/>
      </c>
      <c r="M123" s="9" t="str">
        <f t="array" ref="M123">iferror(index('Kovats n-alkanes'!B$7:B$31,match(I123,'Kovats n-alkanes'!C$7:C$31,1)),"")</f>
        <v/>
      </c>
      <c r="N123" s="9" t="str">
        <f t="shared" si="10"/>
        <v/>
      </c>
      <c r="O123" s="9" t="str">
        <f>iferror(100*(M123+(I123-vlookup(M123,'Kovats n-alkanes'!B$7:C$31,2,TRUE))/(vlookup(N123,'Kovats n-alkanes'!B$7:C$31,2,TRUE)-vlookup(M123,'Kovats n-alkanes'!B$7:C$31,2,TRUE))),"")</f>
        <v/>
      </c>
      <c r="R123" s="75"/>
      <c r="S123" s="75"/>
      <c r="T123" s="97"/>
      <c r="U123" s="97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</row>
    <row r="124">
      <c r="D124" s="120"/>
      <c r="F124" s="121"/>
      <c r="H124" s="122"/>
      <c r="I124" s="17"/>
      <c r="J124" s="9"/>
      <c r="K124" s="9" t="str">
        <f t="shared" si="9"/>
        <v/>
      </c>
      <c r="L124" s="63" t="str">
        <f>iferror(100*(J124+(H125-vlookup(J124,'Kovats n-alkanes'!G$7:H$31,2,TRUE))/(vlookup(K124,'Kovats n-alkanes'!G$7:H$31,2,TRUE)-vlookup(J124,'Kovats n-alkanes'!G$7:H$31,2,TRUE))),H125)</f>
        <v/>
      </c>
      <c r="M124" s="9" t="str">
        <f t="array" ref="M124">iferror(index('Kovats n-alkanes'!B$7:B$31,match(I124,'Kovats n-alkanes'!C$7:C$31,1)),"")</f>
        <v/>
      </c>
      <c r="N124" s="9" t="str">
        <f t="shared" si="10"/>
        <v/>
      </c>
      <c r="O124" s="9" t="str">
        <f>iferror(100*(M124+(I124-vlookup(M124,'Kovats n-alkanes'!B$7:C$31,2,TRUE))/(vlookup(N124,'Kovats n-alkanes'!B$7:C$31,2,TRUE)-vlookup(M124,'Kovats n-alkanes'!B$7:C$31,2,TRUE))),"")</f>
        <v/>
      </c>
      <c r="R124" s="75"/>
      <c r="S124" s="75"/>
      <c r="T124" s="97"/>
      <c r="U124" s="97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</row>
    <row r="125">
      <c r="D125" s="120"/>
      <c r="F125" s="121"/>
      <c r="H125" s="122"/>
      <c r="I125" s="17"/>
      <c r="J125" s="9"/>
      <c r="K125" s="9" t="str">
        <f t="shared" si="9"/>
        <v/>
      </c>
      <c r="L125" s="63" t="str">
        <f>iferror(100*(J125+(H126-vlookup(J125,'Kovats n-alkanes'!G$7:H$31,2,TRUE))/(vlookup(K125,'Kovats n-alkanes'!G$7:H$31,2,TRUE)-vlookup(J125,'Kovats n-alkanes'!G$7:H$31,2,TRUE))),H126)</f>
        <v/>
      </c>
      <c r="M125" s="9" t="str">
        <f t="array" ref="M125">iferror(index('Kovats n-alkanes'!B$7:B$31,match(I125,'Kovats n-alkanes'!C$7:C$31,1)),"")</f>
        <v/>
      </c>
      <c r="N125" s="9" t="str">
        <f t="shared" si="10"/>
        <v/>
      </c>
      <c r="O125" s="9" t="str">
        <f>iferror(100*(M125+(I125-vlookup(M125,'Kovats n-alkanes'!B$7:C$31,2,TRUE))/(vlookup(N125,'Kovats n-alkanes'!B$7:C$31,2,TRUE)-vlookup(M125,'Kovats n-alkanes'!B$7:C$31,2,TRUE))),"")</f>
        <v/>
      </c>
      <c r="R125" s="75"/>
      <c r="S125" s="75"/>
      <c r="T125" s="97"/>
      <c r="U125" s="97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</row>
    <row r="126">
      <c r="D126" s="120"/>
      <c r="F126" s="121"/>
      <c r="H126" s="122"/>
      <c r="I126" s="17"/>
      <c r="J126" s="9"/>
      <c r="K126" s="9" t="str">
        <f t="shared" si="9"/>
        <v/>
      </c>
      <c r="L126" s="63" t="str">
        <f>iferror(100*(J126+(H127-vlookup(J126,'Kovats n-alkanes'!G$7:H$31,2,TRUE))/(vlookup(K126,'Kovats n-alkanes'!G$7:H$31,2,TRUE)-vlookup(J126,'Kovats n-alkanes'!G$7:H$31,2,TRUE))),H127)</f>
        <v/>
      </c>
      <c r="M126" s="9" t="str">
        <f t="array" ref="M126">iferror(index('Kovats n-alkanes'!B$7:B$31,match(I126,'Kovats n-alkanes'!C$7:C$31,1)),"")</f>
        <v/>
      </c>
      <c r="N126" s="9" t="str">
        <f t="shared" si="10"/>
        <v/>
      </c>
      <c r="O126" s="9" t="str">
        <f>iferror(100*(M126+(I126-vlookup(M126,'Kovats n-alkanes'!B$7:C$31,2,TRUE))/(vlookup(N126,'Kovats n-alkanes'!B$7:C$31,2,TRUE)-vlookup(M126,'Kovats n-alkanes'!B$7:C$31,2,TRUE))),"")</f>
        <v/>
      </c>
      <c r="R126" s="75"/>
      <c r="S126" s="75"/>
      <c r="T126" s="97"/>
      <c r="U126" s="97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</row>
    <row r="127">
      <c r="D127" s="120"/>
      <c r="F127" s="121"/>
      <c r="H127" s="122"/>
      <c r="I127" s="17"/>
      <c r="J127" s="9"/>
      <c r="K127" s="9" t="str">
        <f t="shared" si="9"/>
        <v/>
      </c>
      <c r="L127" s="63" t="str">
        <f>iferror(100*(J127+(H128-vlookup(J127,'Kovats n-alkanes'!G$7:H$31,2,TRUE))/(vlookup(K127,'Kovats n-alkanes'!G$7:H$31,2,TRUE)-vlookup(J127,'Kovats n-alkanes'!G$7:H$31,2,TRUE))),H128)</f>
        <v/>
      </c>
      <c r="M127" s="9" t="str">
        <f t="array" ref="M127">iferror(index('Kovats n-alkanes'!B$7:B$31,match(I127,'Kovats n-alkanes'!C$7:C$31,1)),"")</f>
        <v/>
      </c>
      <c r="N127" s="9" t="str">
        <f t="shared" si="10"/>
        <v/>
      </c>
      <c r="O127" s="9" t="str">
        <f>iferror(100*(M127+(I127-vlookup(M127,'Kovats n-alkanes'!B$7:C$31,2,TRUE))/(vlookup(N127,'Kovats n-alkanes'!B$7:C$31,2,TRUE)-vlookup(M127,'Kovats n-alkanes'!B$7:C$31,2,TRUE))),"")</f>
        <v/>
      </c>
      <c r="R127" s="75"/>
      <c r="S127" s="75"/>
      <c r="T127" s="97"/>
      <c r="U127" s="97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</row>
    <row r="128">
      <c r="D128" s="120"/>
      <c r="F128" s="121"/>
      <c r="H128" s="122"/>
      <c r="I128" s="17"/>
      <c r="J128" s="9"/>
      <c r="K128" s="9" t="str">
        <f t="shared" si="9"/>
        <v/>
      </c>
      <c r="L128" s="63" t="str">
        <f>iferror(100*(J128+(H129-vlookup(J128,'Kovats n-alkanes'!G$7:H$31,2,TRUE))/(vlookup(K128,'Kovats n-alkanes'!G$7:H$31,2,TRUE)-vlookup(J128,'Kovats n-alkanes'!G$7:H$31,2,TRUE))),H129)</f>
        <v/>
      </c>
      <c r="M128" s="9" t="str">
        <f t="array" ref="M128">iferror(index('Kovats n-alkanes'!B$7:B$31,match(I128,'Kovats n-alkanes'!C$7:C$31,1)),"")</f>
        <v/>
      </c>
      <c r="N128" s="9" t="str">
        <f t="shared" si="10"/>
        <v/>
      </c>
      <c r="O128" s="9" t="str">
        <f>iferror(100*(M128+(I128-vlookup(M128,'Kovats n-alkanes'!B$7:C$31,2,TRUE))/(vlookup(N128,'Kovats n-alkanes'!B$7:C$31,2,TRUE)-vlookup(M128,'Kovats n-alkanes'!B$7:C$31,2,TRUE))),"")</f>
        <v/>
      </c>
      <c r="R128" s="75"/>
      <c r="S128" s="75"/>
      <c r="T128" s="97"/>
      <c r="U128" s="97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</row>
    <row r="129">
      <c r="D129" s="120"/>
      <c r="F129" s="121"/>
      <c r="H129" s="122"/>
      <c r="I129" s="17"/>
      <c r="J129" s="9"/>
      <c r="K129" s="9" t="str">
        <f t="shared" si="9"/>
        <v/>
      </c>
      <c r="L129" s="63" t="str">
        <f>iferror(100*(J129+(H130-vlookup(J129,'Kovats n-alkanes'!G$7:H$31,2,TRUE))/(vlookup(K129,'Kovats n-alkanes'!G$7:H$31,2,TRUE)-vlookup(J129,'Kovats n-alkanes'!G$7:H$31,2,TRUE))),H130)</f>
        <v/>
      </c>
      <c r="M129" s="9" t="str">
        <f t="array" ref="M129">iferror(index('Kovats n-alkanes'!B$7:B$31,match(I129,'Kovats n-alkanes'!C$7:C$31,1)),"")</f>
        <v/>
      </c>
      <c r="N129" s="9" t="str">
        <f t="shared" si="10"/>
        <v/>
      </c>
      <c r="O129" s="9" t="str">
        <f>iferror(100*(M129+(I129-vlookup(M129,'Kovats n-alkanes'!B$7:C$31,2,TRUE))/(vlookup(N129,'Kovats n-alkanes'!B$7:C$31,2,TRUE)-vlookup(M129,'Kovats n-alkanes'!B$7:C$31,2,TRUE))),"")</f>
        <v/>
      </c>
      <c r="R129" s="75"/>
      <c r="S129" s="75"/>
      <c r="T129" s="97"/>
      <c r="U129" s="97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</row>
    <row r="130">
      <c r="D130" s="120"/>
      <c r="F130" s="121"/>
      <c r="H130" s="122"/>
      <c r="I130" s="17"/>
      <c r="J130" s="9"/>
      <c r="K130" s="9" t="str">
        <f t="shared" si="9"/>
        <v/>
      </c>
      <c r="L130" s="63" t="str">
        <f>iferror(100*(J130+(H131-vlookup(J130,'Kovats n-alkanes'!G$7:H$31,2,TRUE))/(vlookup(K130,'Kovats n-alkanes'!G$7:H$31,2,TRUE)-vlookup(J130,'Kovats n-alkanes'!G$7:H$31,2,TRUE))),H131)</f>
        <v/>
      </c>
      <c r="M130" s="9" t="str">
        <f t="array" ref="M130">iferror(index('Kovats n-alkanes'!B$7:B$31,match(I130,'Kovats n-alkanes'!C$7:C$31,1)),"")</f>
        <v/>
      </c>
      <c r="N130" s="9" t="str">
        <f t="shared" si="10"/>
        <v/>
      </c>
      <c r="O130" s="9" t="str">
        <f>iferror(100*(M130+(I130-vlookup(M130,'Kovats n-alkanes'!B$7:C$31,2,TRUE))/(vlookup(N130,'Kovats n-alkanes'!B$7:C$31,2,TRUE)-vlookup(M130,'Kovats n-alkanes'!B$7:C$31,2,TRUE))),"")</f>
        <v/>
      </c>
      <c r="R130" s="75"/>
      <c r="S130" s="75"/>
      <c r="T130" s="97"/>
      <c r="U130" s="97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</row>
    <row r="131">
      <c r="D131" s="120"/>
      <c r="F131" s="121"/>
      <c r="H131" s="122"/>
      <c r="I131" s="17"/>
      <c r="J131" s="9"/>
      <c r="K131" s="9" t="str">
        <f t="shared" si="9"/>
        <v/>
      </c>
      <c r="L131" s="63" t="str">
        <f>iferror(100*(J131+(H132-vlookup(J131,'Kovats n-alkanes'!G$7:H$31,2,TRUE))/(vlookup(K131,'Kovats n-alkanes'!G$7:H$31,2,TRUE)-vlookup(J131,'Kovats n-alkanes'!G$7:H$31,2,TRUE))),H132)</f>
        <v/>
      </c>
      <c r="M131" s="9" t="str">
        <f t="array" ref="M131">iferror(index('Kovats n-alkanes'!B$7:B$31,match(I131,'Kovats n-alkanes'!C$7:C$31,1)),"")</f>
        <v/>
      </c>
      <c r="N131" s="9" t="str">
        <f t="shared" si="10"/>
        <v/>
      </c>
      <c r="O131" s="9" t="str">
        <f>iferror(100*(M131+(I131-vlookup(M131,'Kovats n-alkanes'!B$7:C$31,2,TRUE))/(vlookup(N131,'Kovats n-alkanes'!B$7:C$31,2,TRUE)-vlookup(M131,'Kovats n-alkanes'!B$7:C$31,2,TRUE))),"")</f>
        <v/>
      </c>
      <c r="R131" s="75"/>
      <c r="S131" s="75"/>
      <c r="T131" s="97"/>
      <c r="U131" s="97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</row>
    <row r="132">
      <c r="D132" s="120"/>
      <c r="F132" s="121"/>
      <c r="H132" s="122"/>
      <c r="I132" s="17"/>
      <c r="J132" s="9"/>
      <c r="K132" s="9" t="str">
        <f t="shared" si="9"/>
        <v/>
      </c>
      <c r="L132" s="63" t="str">
        <f>iferror(100*(J132+(H133-vlookup(J132,'Kovats n-alkanes'!G$7:H$31,2,TRUE))/(vlookup(K132,'Kovats n-alkanes'!G$7:H$31,2,TRUE)-vlookup(J132,'Kovats n-alkanes'!G$7:H$31,2,TRUE))),H133)</f>
        <v/>
      </c>
      <c r="M132" s="9" t="str">
        <f t="array" ref="M132">iferror(index('Kovats n-alkanes'!B$7:B$31,match(I132,'Kovats n-alkanes'!C$7:C$31,1)),"")</f>
        <v/>
      </c>
      <c r="N132" s="9" t="str">
        <f t="shared" si="10"/>
        <v/>
      </c>
      <c r="O132" s="9" t="str">
        <f>iferror(100*(M132+(I132-vlookup(M132,'Kovats n-alkanes'!B$7:C$31,2,TRUE))/(vlookup(N132,'Kovats n-alkanes'!B$7:C$31,2,TRUE)-vlookup(M132,'Kovats n-alkanes'!B$7:C$31,2,TRUE))),"")</f>
        <v/>
      </c>
      <c r="R132" s="75"/>
      <c r="S132" s="75"/>
      <c r="T132" s="97"/>
      <c r="U132" s="97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</row>
    <row r="133">
      <c r="D133" s="120"/>
      <c r="F133" s="121"/>
      <c r="H133" s="122"/>
      <c r="I133" s="17"/>
      <c r="J133" s="9"/>
      <c r="K133" s="9" t="str">
        <f t="shared" si="9"/>
        <v/>
      </c>
      <c r="L133" s="63" t="str">
        <f>iferror(100*(J133+(H134-vlookup(J133,'Kovats n-alkanes'!G$7:H$31,2,TRUE))/(vlookup(K133,'Kovats n-alkanes'!G$7:H$31,2,TRUE)-vlookup(J133,'Kovats n-alkanes'!G$7:H$31,2,TRUE))),H134)</f>
        <v/>
      </c>
      <c r="M133" s="9" t="str">
        <f t="array" ref="M133">iferror(index('Kovats n-alkanes'!B$7:B$31,match(I133,'Kovats n-alkanes'!C$7:C$31,1)),"")</f>
        <v/>
      </c>
      <c r="N133" s="9" t="str">
        <f t="shared" si="10"/>
        <v/>
      </c>
      <c r="O133" s="9" t="str">
        <f>iferror(100*(M133+(I133-vlookup(M133,'Kovats n-alkanes'!B$7:C$31,2,TRUE))/(vlookup(N133,'Kovats n-alkanes'!B$7:C$31,2,TRUE)-vlookup(M133,'Kovats n-alkanes'!B$7:C$31,2,TRUE))),"")</f>
        <v/>
      </c>
      <c r="R133" s="75"/>
      <c r="S133" s="75"/>
      <c r="T133" s="97"/>
      <c r="U133" s="97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</row>
    <row r="134">
      <c r="D134" s="120"/>
      <c r="F134" s="121"/>
      <c r="H134" s="122"/>
      <c r="I134" s="17"/>
      <c r="J134" s="9" t="str">
        <f t="array" ref="J134">iferror(index('Kovats n-alkanes'!G$7:G$31,match(H135,'Kovats n-alkanes'!H$7:H$31,1)),"")</f>
        <v/>
      </c>
      <c r="K134" s="9" t="str">
        <f t="shared" si="9"/>
        <v/>
      </c>
      <c r="L134" s="63" t="str">
        <f>iferror(100*(J134+(H135-vlookup(J134,'Kovats n-alkanes'!G$7:H$31,2,TRUE))/(vlookup(K134,'Kovats n-alkanes'!G$7:H$31,2,TRUE)-vlookup(J134,'Kovats n-alkanes'!G$7:H$31,2,TRUE))),H135)</f>
        <v/>
      </c>
      <c r="M134" s="9" t="str">
        <f t="array" ref="M134">iferror(index('Kovats n-alkanes'!B$7:B$31,match(I134,'Kovats n-alkanes'!C$7:C$31,1)),"")</f>
        <v/>
      </c>
      <c r="N134" s="9" t="str">
        <f t="shared" si="10"/>
        <v/>
      </c>
      <c r="O134" s="9" t="str">
        <f>iferror(100*(M134+(I134-vlookup(M134,'Kovats n-alkanes'!B$7:C$31,2,TRUE))/(vlookup(N134,'Kovats n-alkanes'!B$7:C$31,2,TRUE)-vlookup(M134,'Kovats n-alkanes'!B$7:C$31,2,TRUE))),"")</f>
        <v/>
      </c>
      <c r="R134" s="75"/>
      <c r="S134" s="75"/>
      <c r="T134" s="97"/>
      <c r="U134" s="97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</row>
    <row r="135">
      <c r="D135" s="120"/>
      <c r="F135" s="121"/>
      <c r="H135" s="122"/>
      <c r="I135" s="17"/>
      <c r="J135" s="9" t="str">
        <f t="array" ref="J135">iferror(index('Kovats n-alkanes'!G$7:G$31,match(H136,'Kovats n-alkanes'!H$7:H$31,1)),"")</f>
        <v/>
      </c>
      <c r="K135" s="9" t="str">
        <f t="shared" si="9"/>
        <v/>
      </c>
      <c r="L135" s="63" t="str">
        <f>iferror(100*(J135+(H136-vlookup(J135,'Kovats n-alkanes'!G$7:H$31,2,TRUE))/(vlookup(K135,'Kovats n-alkanes'!G$7:H$31,2,TRUE)-vlookup(J135,'Kovats n-alkanes'!G$7:H$31,2,TRUE))),H136)</f>
        <v/>
      </c>
      <c r="M135" s="9" t="str">
        <f t="array" ref="M135">iferror(index('Kovats n-alkanes'!B$7:B$31,match(I135,'Kovats n-alkanes'!C$7:C$31,1)),"")</f>
        <v/>
      </c>
      <c r="N135" s="9" t="str">
        <f t="shared" si="10"/>
        <v/>
      </c>
      <c r="O135" s="9" t="str">
        <f>iferror(100*(M135+(I135-vlookup(M135,'Kovats n-alkanes'!B$7:C$31,2,TRUE))/(vlookup(N135,'Kovats n-alkanes'!B$7:C$31,2,TRUE)-vlookup(M135,'Kovats n-alkanes'!B$7:C$31,2,TRUE))),"")</f>
        <v/>
      </c>
      <c r="R135" s="75"/>
      <c r="S135" s="75"/>
      <c r="T135" s="97"/>
      <c r="U135" s="97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</row>
    <row r="136">
      <c r="D136" s="120"/>
      <c r="F136" s="121"/>
      <c r="H136" s="122"/>
      <c r="I136" s="17"/>
      <c r="J136" s="9" t="str">
        <f t="array" ref="J136">iferror(index('Kovats n-alkanes'!G$7:G$31,match(H137,'Kovats n-alkanes'!H$7:H$31,1)),"")</f>
        <v/>
      </c>
      <c r="K136" s="9" t="str">
        <f t="shared" si="9"/>
        <v/>
      </c>
      <c r="L136" s="63" t="str">
        <f>iferror(100*(J136+(H137-vlookup(J136,'Kovats n-alkanes'!G$7:H$31,2,TRUE))/(vlookup(K136,'Kovats n-alkanes'!G$7:H$31,2,TRUE)-vlookup(J136,'Kovats n-alkanes'!G$7:H$31,2,TRUE))),H137)</f>
        <v/>
      </c>
      <c r="M136" s="9" t="str">
        <f t="array" ref="M136">iferror(index('Kovats n-alkanes'!B$7:B$31,match(I136,'Kovats n-alkanes'!C$7:C$31,1)),"")</f>
        <v/>
      </c>
      <c r="N136" s="9" t="str">
        <f t="shared" si="10"/>
        <v/>
      </c>
      <c r="O136" s="9" t="str">
        <f>iferror(100*(M136+(I136-vlookup(M136,'Kovats n-alkanes'!B$7:C$31,2,TRUE))/(vlookup(N136,'Kovats n-alkanes'!B$7:C$31,2,TRUE)-vlookup(M136,'Kovats n-alkanes'!B$7:C$31,2,TRUE))),"")</f>
        <v/>
      </c>
      <c r="R136" s="75"/>
      <c r="S136" s="75"/>
      <c r="T136" s="97"/>
      <c r="U136" s="97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</row>
    <row r="137">
      <c r="D137" s="120"/>
      <c r="F137" s="121"/>
      <c r="H137" s="122"/>
      <c r="I137" s="17"/>
      <c r="J137" s="9" t="str">
        <f t="array" ref="J137">iferror(index('Kovats n-alkanes'!G$7:G$31,match(H138,'Kovats n-alkanes'!H$7:H$31,1)),"")</f>
        <v/>
      </c>
      <c r="K137" s="9" t="str">
        <f t="shared" si="9"/>
        <v/>
      </c>
      <c r="L137" s="63" t="str">
        <f>iferror(100*(J137+(H138-vlookup(J137,'Kovats n-alkanes'!G$7:H$31,2,TRUE))/(vlookup(K137,'Kovats n-alkanes'!G$7:H$31,2,TRUE)-vlookup(J137,'Kovats n-alkanes'!G$7:H$31,2,TRUE))),H138)</f>
        <v/>
      </c>
      <c r="M137" s="9" t="str">
        <f t="array" ref="M137">iferror(index('Kovats n-alkanes'!B$7:B$31,match(I137,'Kovats n-alkanes'!C$7:C$31,1)),"")</f>
        <v/>
      </c>
      <c r="N137" s="9" t="str">
        <f t="shared" si="10"/>
        <v/>
      </c>
      <c r="O137" s="9" t="str">
        <f>iferror(100*(M137+(I137-vlookup(M137,'Kovats n-alkanes'!B$7:C$31,2,TRUE))/(vlookup(N137,'Kovats n-alkanes'!B$7:C$31,2,TRUE)-vlookup(M137,'Kovats n-alkanes'!B$7:C$31,2,TRUE))),"")</f>
        <v/>
      </c>
      <c r="R137" s="75"/>
      <c r="S137" s="75"/>
      <c r="T137" s="97"/>
      <c r="U137" s="97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</row>
    <row r="138">
      <c r="D138" s="120"/>
      <c r="F138" s="121"/>
      <c r="H138" s="122"/>
      <c r="I138" s="17"/>
      <c r="J138" s="9" t="str">
        <f t="array" ref="J138">iferror(index('Kovats n-alkanes'!G$7:G$31,match(H139,'Kovats n-alkanes'!H$7:H$31,1)),"")</f>
        <v/>
      </c>
      <c r="K138" s="9" t="str">
        <f t="shared" si="9"/>
        <v/>
      </c>
      <c r="L138" s="63" t="str">
        <f>iferror(100*(J138+(H139-vlookup(J138,'Kovats n-alkanes'!G$7:H$31,2,TRUE))/(vlookup(K138,'Kovats n-alkanes'!G$7:H$31,2,TRUE)-vlookup(J138,'Kovats n-alkanes'!G$7:H$31,2,TRUE))),H139)</f>
        <v/>
      </c>
      <c r="M138" s="9" t="str">
        <f t="array" ref="M138">iferror(index('Kovats n-alkanes'!B$7:B$31,match(I138,'Kovats n-alkanes'!C$7:C$31,1)),"")</f>
        <v/>
      </c>
      <c r="N138" s="9" t="str">
        <f t="shared" si="10"/>
        <v/>
      </c>
      <c r="O138" s="9" t="str">
        <f>iferror(100*(M138+(I138-vlookup(M138,'Kovats n-alkanes'!B$7:C$31,2,TRUE))/(vlookup(N138,'Kovats n-alkanes'!B$7:C$31,2,TRUE)-vlookup(M138,'Kovats n-alkanes'!B$7:C$31,2,TRUE))),"")</f>
        <v/>
      </c>
      <c r="R138" s="75"/>
      <c r="S138" s="75"/>
      <c r="T138" s="97"/>
      <c r="U138" s="97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</row>
    <row r="139">
      <c r="D139" s="120"/>
      <c r="F139" s="121"/>
      <c r="H139" s="122"/>
      <c r="I139" s="17"/>
      <c r="J139" s="9" t="str">
        <f t="array" ref="J139">iferror(index('Kovats n-alkanes'!G$7:G$31,match(H140,'Kovats n-alkanes'!H$7:H$31,1)),"")</f>
        <v/>
      </c>
      <c r="K139" s="9" t="str">
        <f t="shared" si="9"/>
        <v/>
      </c>
      <c r="L139" s="63" t="str">
        <f>iferror(100*(J139+(H140-vlookup(J139,'Kovats n-alkanes'!G$7:H$31,2,TRUE))/(vlookup(K139,'Kovats n-alkanes'!G$7:H$31,2,TRUE)-vlookup(J139,'Kovats n-alkanes'!G$7:H$31,2,TRUE))),H140)</f>
        <v/>
      </c>
      <c r="M139" s="9" t="str">
        <f t="array" ref="M139">iferror(index('Kovats n-alkanes'!B$7:B$31,match(I139,'Kovats n-alkanes'!C$7:C$31,1)),"")</f>
        <v/>
      </c>
      <c r="N139" s="9" t="str">
        <f t="shared" si="10"/>
        <v/>
      </c>
      <c r="O139" s="9" t="str">
        <f>iferror(100*(M139+(I139-vlookup(M139,'Kovats n-alkanes'!B$7:C$31,2,TRUE))/(vlookup(N139,'Kovats n-alkanes'!B$7:C$31,2,TRUE)-vlookup(M139,'Kovats n-alkanes'!B$7:C$31,2,TRUE))),"")</f>
        <v/>
      </c>
      <c r="R139" s="75"/>
      <c r="S139" s="75"/>
      <c r="T139" s="97"/>
      <c r="U139" s="97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>
      <c r="D140" s="120"/>
      <c r="F140" s="121"/>
      <c r="H140" s="122"/>
      <c r="I140" s="17"/>
      <c r="J140" s="9" t="str">
        <f t="array" ref="J140">iferror(index('Kovats n-alkanes'!G$7:G$31,match(H141,'Kovats n-alkanes'!H$7:H$31,1)),"")</f>
        <v/>
      </c>
      <c r="K140" s="9" t="str">
        <f t="shared" si="9"/>
        <v/>
      </c>
      <c r="L140" s="63" t="str">
        <f>iferror(100*(J140+(H141-vlookup(J140,'Kovats n-alkanes'!G$7:H$31,2,TRUE))/(vlookup(K140,'Kovats n-alkanes'!G$7:H$31,2,TRUE)-vlookup(J140,'Kovats n-alkanes'!G$7:H$31,2,TRUE))),H141)</f>
        <v/>
      </c>
      <c r="M140" s="9" t="str">
        <f t="array" ref="M140">iferror(index('Kovats n-alkanes'!B$7:B$31,match(I140,'Kovats n-alkanes'!C$7:C$31,1)),"")</f>
        <v/>
      </c>
      <c r="N140" s="9" t="str">
        <f t="shared" si="10"/>
        <v/>
      </c>
      <c r="O140" s="9" t="str">
        <f>iferror(100*(M140+(I140-vlookup(M140,'Kovats n-alkanes'!B$7:C$31,2,TRUE))/(vlookup(N140,'Kovats n-alkanes'!B$7:C$31,2,TRUE)-vlookup(M140,'Kovats n-alkanes'!B$7:C$31,2,TRUE))),"")</f>
        <v/>
      </c>
      <c r="R140" s="75"/>
      <c r="S140" s="75"/>
      <c r="T140" s="97"/>
      <c r="U140" s="97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>
      <c r="D141" s="120"/>
      <c r="F141" s="121"/>
      <c r="H141" s="122"/>
      <c r="I141" s="17"/>
      <c r="J141" s="9" t="str">
        <f t="array" ref="J141">iferror(index('Kovats n-alkanes'!G$7:G$31,match(H142,'Kovats n-alkanes'!H$7:H$31,1)),"")</f>
        <v/>
      </c>
      <c r="K141" s="9" t="str">
        <f t="shared" si="9"/>
        <v/>
      </c>
      <c r="L141" s="63" t="str">
        <f>iferror(100*(J141+(H142-vlookup(J141,'Kovats n-alkanes'!G$7:H$31,2,TRUE))/(vlookup(K141,'Kovats n-alkanes'!G$7:H$31,2,TRUE)-vlookup(J141,'Kovats n-alkanes'!G$7:H$31,2,TRUE))),H142)</f>
        <v/>
      </c>
      <c r="M141" s="9" t="str">
        <f t="array" ref="M141">iferror(index('Kovats n-alkanes'!B$7:B$31,match(I141,'Kovats n-alkanes'!C$7:C$31,1)),"")</f>
        <v/>
      </c>
      <c r="N141" s="9" t="str">
        <f t="shared" si="10"/>
        <v/>
      </c>
      <c r="O141" s="9" t="str">
        <f>iferror(100*(M141+(I141-vlookup(M141,'Kovats n-alkanes'!B$7:C$31,2,TRUE))/(vlookup(N141,'Kovats n-alkanes'!B$7:C$31,2,TRUE)-vlookup(M141,'Kovats n-alkanes'!B$7:C$31,2,TRUE))),"")</f>
        <v/>
      </c>
      <c r="R141" s="75"/>
      <c r="S141" s="75"/>
      <c r="T141" s="97"/>
      <c r="U141" s="97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</row>
    <row r="142">
      <c r="D142" s="120"/>
      <c r="F142" s="121"/>
      <c r="H142" s="122"/>
      <c r="I142" s="17"/>
      <c r="J142" s="9" t="str">
        <f t="array" ref="J142">iferror(index('Kovats n-alkanes'!G$7:G$31,match(H143,'Kovats n-alkanes'!H$7:H$31,1)),"")</f>
        <v/>
      </c>
      <c r="K142" s="9" t="str">
        <f t="shared" si="9"/>
        <v/>
      </c>
      <c r="L142" s="63" t="str">
        <f>iferror(100*(J142+(H143-vlookup(J142,'Kovats n-alkanes'!G$7:H$31,2,TRUE))/(vlookup(K142,'Kovats n-alkanes'!G$7:H$31,2,TRUE)-vlookup(J142,'Kovats n-alkanes'!G$7:H$31,2,TRUE))),H143)</f>
        <v/>
      </c>
      <c r="M142" s="9" t="str">
        <f t="array" ref="M142">iferror(index('Kovats n-alkanes'!B$7:B$31,match(I142,'Kovats n-alkanes'!C$7:C$31,1)),"")</f>
        <v/>
      </c>
      <c r="N142" s="9" t="str">
        <f t="shared" si="10"/>
        <v/>
      </c>
      <c r="O142" s="9" t="str">
        <f>iferror(100*(M142+(I142-vlookup(M142,'Kovats n-alkanes'!B$7:C$31,2,TRUE))/(vlookup(N142,'Kovats n-alkanes'!B$7:C$31,2,TRUE)-vlookup(M142,'Kovats n-alkanes'!B$7:C$31,2,TRUE))),"")</f>
        <v/>
      </c>
      <c r="R142" s="75"/>
      <c r="S142" s="75"/>
      <c r="T142" s="97"/>
      <c r="U142" s="97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</row>
    <row r="143">
      <c r="D143" s="120"/>
      <c r="F143" s="121"/>
      <c r="H143" s="122"/>
      <c r="I143" s="17"/>
      <c r="J143" s="9" t="str">
        <f t="array" ref="J143">iferror(index('Kovats n-alkanes'!G$7:G$31,match(H144,'Kovats n-alkanes'!H$7:H$31,1)),"")</f>
        <v/>
      </c>
      <c r="K143" s="9" t="str">
        <f t="shared" si="9"/>
        <v/>
      </c>
      <c r="L143" s="63" t="str">
        <f>iferror(100*(J143+(H144-vlookup(J143,'Kovats n-alkanes'!G$7:H$31,2,TRUE))/(vlookup(K143,'Kovats n-alkanes'!G$7:H$31,2,TRUE)-vlookup(J143,'Kovats n-alkanes'!G$7:H$31,2,TRUE))),H144)</f>
        <v/>
      </c>
      <c r="M143" s="9" t="str">
        <f t="array" ref="M143">iferror(index('Kovats n-alkanes'!B$7:B$31,match(I143,'Kovats n-alkanes'!C$7:C$31,1)),"")</f>
        <v/>
      </c>
      <c r="N143" s="9" t="str">
        <f t="shared" si="10"/>
        <v/>
      </c>
      <c r="O143" s="9" t="str">
        <f>iferror(100*(M143+(I143-vlookup(M143,'Kovats n-alkanes'!B$7:C$31,2,TRUE))/(vlookup(N143,'Kovats n-alkanes'!B$7:C$31,2,TRUE)-vlookup(M143,'Kovats n-alkanes'!B$7:C$31,2,TRUE))),"")</f>
        <v/>
      </c>
      <c r="R143" s="75"/>
      <c r="S143" s="75"/>
      <c r="T143" s="97"/>
      <c r="U143" s="97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</row>
    <row r="144">
      <c r="D144" s="120"/>
      <c r="F144" s="121"/>
      <c r="H144" s="122"/>
      <c r="I144" s="17"/>
      <c r="J144" s="9" t="str">
        <f t="array" ref="J144">iferror(index('Kovats n-alkanes'!G$7:G$31,match(H145,'Kovats n-alkanes'!H$7:H$31,1)),"")</f>
        <v/>
      </c>
      <c r="K144" s="9" t="str">
        <f t="shared" si="9"/>
        <v/>
      </c>
      <c r="L144" s="63" t="str">
        <f>iferror(100*(J144+(H145-vlookup(J144,'Kovats n-alkanes'!G$7:H$31,2,TRUE))/(vlookup(K144,'Kovats n-alkanes'!G$7:H$31,2,TRUE)-vlookup(J144,'Kovats n-alkanes'!G$7:H$31,2,TRUE))),H145)</f>
        <v/>
      </c>
      <c r="M144" s="9" t="str">
        <f t="array" ref="M144">iferror(index('Kovats n-alkanes'!B$7:B$31,match(I144,'Kovats n-alkanes'!C$7:C$31,1)),"")</f>
        <v/>
      </c>
      <c r="N144" s="9" t="str">
        <f t="shared" si="10"/>
        <v/>
      </c>
      <c r="O144" s="9" t="str">
        <f>iferror(100*(M144+(I144-vlookup(M144,'Kovats n-alkanes'!B$7:C$31,2,TRUE))/(vlookup(N144,'Kovats n-alkanes'!B$7:C$31,2,TRUE)-vlookup(M144,'Kovats n-alkanes'!B$7:C$31,2,TRUE))),"")</f>
        <v/>
      </c>
      <c r="R144" s="75"/>
      <c r="S144" s="75"/>
      <c r="T144" s="97"/>
      <c r="U144" s="97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</row>
    <row r="145">
      <c r="D145" s="120"/>
      <c r="F145" s="121"/>
      <c r="H145" s="122"/>
      <c r="I145" s="17"/>
      <c r="J145" s="9" t="str">
        <f t="array" ref="J145">iferror(index('Kovats n-alkanes'!G$7:G$31,match(H146,'Kovats n-alkanes'!H$7:H$31,1)),"")</f>
        <v/>
      </c>
      <c r="K145" s="9" t="str">
        <f t="shared" si="9"/>
        <v/>
      </c>
      <c r="L145" s="63" t="str">
        <f>iferror(100*(J145+(H146-vlookup(J145,'Kovats n-alkanes'!G$7:H$31,2,TRUE))/(vlookup(K145,'Kovats n-alkanes'!G$7:H$31,2,TRUE)-vlookup(J145,'Kovats n-alkanes'!G$7:H$31,2,TRUE))),H146)</f>
        <v/>
      </c>
      <c r="M145" s="9" t="str">
        <f t="array" ref="M145">iferror(index('Kovats n-alkanes'!B$7:B$31,match(I145,'Kovats n-alkanes'!C$7:C$31,1)),"")</f>
        <v/>
      </c>
      <c r="N145" s="9" t="str">
        <f t="shared" si="10"/>
        <v/>
      </c>
      <c r="O145" s="9" t="str">
        <f>iferror(100*(M145+(I145-vlookup(M145,'Kovats n-alkanes'!B$7:C$31,2,TRUE))/(vlookup(N145,'Kovats n-alkanes'!B$7:C$31,2,TRUE)-vlookup(M145,'Kovats n-alkanes'!B$7:C$31,2,TRUE))),"")</f>
        <v/>
      </c>
      <c r="R145" s="75"/>
      <c r="S145" s="75"/>
      <c r="T145" s="97"/>
      <c r="U145" s="97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</row>
    <row r="146">
      <c r="D146" s="120"/>
      <c r="F146" s="121"/>
      <c r="H146" s="122"/>
      <c r="I146" s="17"/>
      <c r="J146" s="9" t="str">
        <f t="array" ref="J146">iferror(index('Kovats n-alkanes'!G$7:G$31,match(H147,'Kovats n-alkanes'!H$7:H$31,1)),"")</f>
        <v/>
      </c>
      <c r="K146" s="9" t="str">
        <f t="shared" si="9"/>
        <v/>
      </c>
      <c r="L146" s="63" t="str">
        <f>iferror(100*(J146+(H147-vlookup(J146,'Kovats n-alkanes'!G$7:H$31,2,TRUE))/(vlookup(K146,'Kovats n-alkanes'!G$7:H$31,2,TRUE)-vlookup(J146,'Kovats n-alkanes'!G$7:H$31,2,TRUE))),H147)</f>
        <v/>
      </c>
      <c r="M146" s="9" t="str">
        <f t="array" ref="M146">iferror(index('Kovats n-alkanes'!B$7:B$31,match(I146,'Kovats n-alkanes'!C$7:C$31,1)),"")</f>
        <v/>
      </c>
      <c r="N146" s="9" t="str">
        <f t="shared" si="10"/>
        <v/>
      </c>
      <c r="O146" s="9" t="str">
        <f>iferror(100*(M146+(I146-vlookup(M146,'Kovats n-alkanes'!B$7:C$31,2,TRUE))/(vlookup(N146,'Kovats n-alkanes'!B$7:C$31,2,TRUE)-vlookup(M146,'Kovats n-alkanes'!B$7:C$31,2,TRUE))),"")</f>
        <v/>
      </c>
      <c r="R146" s="75"/>
      <c r="S146" s="75"/>
      <c r="T146" s="97"/>
      <c r="U146" s="97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</row>
    <row r="147">
      <c r="D147" s="120"/>
      <c r="F147" s="121"/>
      <c r="H147" s="122"/>
      <c r="I147" s="17"/>
      <c r="J147" s="9" t="str">
        <f t="array" ref="J147">iferror(index('Kovats n-alkanes'!G$7:G$31,match(H148,'Kovats n-alkanes'!H$7:H$31,1)),"")</f>
        <v/>
      </c>
      <c r="K147" s="9" t="str">
        <f t="shared" si="9"/>
        <v/>
      </c>
      <c r="L147" s="63" t="str">
        <f>iferror(100*(J147+(H148-vlookup(J147,'Kovats n-alkanes'!G$7:H$31,2,TRUE))/(vlookup(K147,'Kovats n-alkanes'!G$7:H$31,2,TRUE)-vlookup(J147,'Kovats n-alkanes'!G$7:H$31,2,TRUE))),H148)</f>
        <v/>
      </c>
      <c r="M147" s="9" t="str">
        <f t="array" ref="M147">iferror(index('Kovats n-alkanes'!B$7:B$31,match(I147,'Kovats n-alkanes'!C$7:C$31,1)),"")</f>
        <v/>
      </c>
      <c r="N147" s="9" t="str">
        <f t="shared" si="10"/>
        <v/>
      </c>
      <c r="O147" s="9" t="str">
        <f>iferror(100*(M147+(I147-vlookup(M147,'Kovats n-alkanes'!B$7:C$31,2,TRUE))/(vlookup(N147,'Kovats n-alkanes'!B$7:C$31,2,TRUE)-vlookup(M147,'Kovats n-alkanes'!B$7:C$31,2,TRUE))),"")</f>
        <v/>
      </c>
      <c r="R147" s="75"/>
      <c r="S147" s="75"/>
      <c r="T147" s="97"/>
      <c r="U147" s="97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</row>
    <row r="148">
      <c r="D148" s="120"/>
      <c r="F148" s="121"/>
      <c r="H148" s="122"/>
      <c r="I148" s="17"/>
      <c r="J148" s="9" t="str">
        <f t="array" ref="J148">iferror(index('Kovats n-alkanes'!G$7:G$31,match(H149,'Kovats n-alkanes'!H$7:H$31,1)),"")</f>
        <v/>
      </c>
      <c r="K148" s="9" t="str">
        <f t="shared" si="9"/>
        <v/>
      </c>
      <c r="L148" s="63" t="str">
        <f>iferror(100*(J148+(H149-vlookup(J148,'Kovats n-alkanes'!G$7:H$31,2,TRUE))/(vlookup(K148,'Kovats n-alkanes'!G$7:H$31,2,TRUE)-vlookup(J148,'Kovats n-alkanes'!G$7:H$31,2,TRUE))),H149)</f>
        <v/>
      </c>
      <c r="M148" s="9" t="str">
        <f t="array" ref="M148">iferror(index('Kovats n-alkanes'!B$7:B$31,match(I148,'Kovats n-alkanes'!C$7:C$31,1)),"")</f>
        <v/>
      </c>
      <c r="N148" s="9" t="str">
        <f t="shared" si="10"/>
        <v/>
      </c>
      <c r="O148" s="9" t="str">
        <f>iferror(100*(M148+(I148-vlookup(M148,'Kovats n-alkanes'!B$7:C$31,2,TRUE))/(vlookup(N148,'Kovats n-alkanes'!B$7:C$31,2,TRUE)-vlookup(M148,'Kovats n-alkanes'!B$7:C$31,2,TRUE))),"")</f>
        <v/>
      </c>
      <c r="R148" s="75"/>
      <c r="S148" s="75"/>
      <c r="T148" s="97"/>
      <c r="U148" s="97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</row>
    <row r="149">
      <c r="D149" s="120"/>
      <c r="F149" s="121"/>
      <c r="H149" s="122"/>
      <c r="I149" s="17"/>
      <c r="J149" s="9" t="str">
        <f t="array" ref="J149">iferror(index('Kovats n-alkanes'!G$7:G$31,match(H150,'Kovats n-alkanes'!H$7:H$31,1)),"")</f>
        <v/>
      </c>
      <c r="K149" s="9" t="str">
        <f t="shared" si="9"/>
        <v/>
      </c>
      <c r="L149" s="63" t="str">
        <f>iferror(100*(J149+(H150-vlookup(J149,'Kovats n-alkanes'!G$7:H$31,2,TRUE))/(vlookup(K149,'Kovats n-alkanes'!G$7:H$31,2,TRUE)-vlookup(J149,'Kovats n-alkanes'!G$7:H$31,2,TRUE))),H150)</f>
        <v/>
      </c>
      <c r="M149" s="9" t="str">
        <f t="array" ref="M149">iferror(index('Kovats n-alkanes'!B$7:B$31,match(I149,'Kovats n-alkanes'!C$7:C$31,1)),"")</f>
        <v/>
      </c>
      <c r="N149" s="9" t="str">
        <f t="shared" si="10"/>
        <v/>
      </c>
      <c r="O149" s="9" t="str">
        <f>iferror(100*(M149+(I149-vlookup(M149,'Kovats n-alkanes'!B$7:C$31,2,TRUE))/(vlookup(N149,'Kovats n-alkanes'!B$7:C$31,2,TRUE)-vlookup(M149,'Kovats n-alkanes'!B$7:C$31,2,TRUE))),"")</f>
        <v/>
      </c>
      <c r="R149" s="75"/>
      <c r="S149" s="75"/>
      <c r="T149" s="97"/>
      <c r="U149" s="97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</row>
    <row r="150">
      <c r="D150" s="120"/>
      <c r="F150" s="121"/>
      <c r="H150" s="122"/>
      <c r="I150" s="17"/>
      <c r="J150" s="9" t="str">
        <f t="array" ref="J150">iferror(index('Kovats n-alkanes'!G$7:G$31,match(H151,'Kovats n-alkanes'!H$7:H$31,1)),"")</f>
        <v/>
      </c>
      <c r="K150" s="9" t="str">
        <f t="shared" si="9"/>
        <v/>
      </c>
      <c r="L150" s="63" t="str">
        <f>iferror(100*(J150+(H151-vlookup(J150,'Kovats n-alkanes'!G$7:H$31,2,TRUE))/(vlookup(K150,'Kovats n-alkanes'!G$7:H$31,2,TRUE)-vlookup(J150,'Kovats n-alkanes'!G$7:H$31,2,TRUE))),H151)</f>
        <v/>
      </c>
      <c r="M150" s="9" t="str">
        <f t="array" ref="M150">iferror(index('Kovats n-alkanes'!B$7:B$31,match(I150,'Kovats n-alkanes'!C$7:C$31,1)),"")</f>
        <v/>
      </c>
      <c r="N150" s="9" t="str">
        <f t="shared" si="10"/>
        <v/>
      </c>
      <c r="O150" s="9" t="str">
        <f>iferror(100*(M150+(I150-vlookup(M150,'Kovats n-alkanes'!B$7:C$31,2,TRUE))/(vlookup(N150,'Kovats n-alkanes'!B$7:C$31,2,TRUE)-vlookup(M150,'Kovats n-alkanes'!B$7:C$31,2,TRUE))),"")</f>
        <v/>
      </c>
      <c r="R150" s="75"/>
      <c r="S150" s="75"/>
      <c r="T150" s="97"/>
      <c r="U150" s="97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</row>
    <row r="151">
      <c r="D151" s="120"/>
      <c r="F151" s="121"/>
      <c r="H151" s="122"/>
      <c r="I151" s="17"/>
      <c r="J151" s="9" t="str">
        <f t="array" ref="J151">iferror(index('Kovats n-alkanes'!G$7:G$31,match(H152,'Kovats n-alkanes'!H$7:H$31,1)),"")</f>
        <v/>
      </c>
      <c r="K151" s="9" t="str">
        <f t="shared" si="9"/>
        <v/>
      </c>
      <c r="L151" s="63" t="str">
        <f>iferror(100*(J151+(H152-vlookup(J151,'Kovats n-alkanes'!G$7:H$31,2,TRUE))/(vlookup(K151,'Kovats n-alkanes'!G$7:H$31,2,TRUE)-vlookup(J151,'Kovats n-alkanes'!G$7:H$31,2,TRUE))),H152)</f>
        <v/>
      </c>
      <c r="M151" s="9" t="str">
        <f t="array" ref="M151">iferror(index('Kovats n-alkanes'!B$7:B$31,match(I151,'Kovats n-alkanes'!C$7:C$31,1)),"")</f>
        <v/>
      </c>
      <c r="N151" s="9" t="str">
        <f t="shared" si="10"/>
        <v/>
      </c>
      <c r="O151" s="9" t="str">
        <f>iferror(100*(M151+(I151-vlookup(M151,'Kovats n-alkanes'!B$7:C$31,2,TRUE))/(vlookup(N151,'Kovats n-alkanes'!B$7:C$31,2,TRUE)-vlookup(M151,'Kovats n-alkanes'!B$7:C$31,2,TRUE))),"")</f>
        <v/>
      </c>
      <c r="R151" s="75"/>
      <c r="S151" s="75"/>
      <c r="T151" s="97"/>
      <c r="U151" s="97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</row>
    <row r="152">
      <c r="D152" s="120"/>
      <c r="F152" s="121"/>
      <c r="H152" s="122"/>
      <c r="I152" s="17"/>
      <c r="J152" s="9" t="str">
        <f t="array" ref="J152">iferror(index('Kovats n-alkanes'!G$7:G$31,match(H153,'Kovats n-alkanes'!H$7:H$31,1)),"")</f>
        <v/>
      </c>
      <c r="K152" s="9" t="str">
        <f t="shared" si="9"/>
        <v/>
      </c>
      <c r="L152" s="63" t="str">
        <f>iferror(100*(J152+(H153-vlookup(J152,'Kovats n-alkanes'!G$7:H$31,2,TRUE))/(vlookup(K152,'Kovats n-alkanes'!G$7:H$31,2,TRUE)-vlookup(J152,'Kovats n-alkanes'!G$7:H$31,2,TRUE))),H153)</f>
        <v/>
      </c>
      <c r="M152" s="9" t="str">
        <f t="array" ref="M152">iferror(index('Kovats n-alkanes'!B$7:B$31,match(I152,'Kovats n-alkanes'!C$7:C$31,1)),"")</f>
        <v/>
      </c>
      <c r="N152" s="9" t="str">
        <f t="shared" si="10"/>
        <v/>
      </c>
      <c r="O152" s="9" t="str">
        <f>iferror(100*(M152+(I152-vlookup(M152,'Kovats n-alkanes'!B$7:C$31,2,TRUE))/(vlookup(N152,'Kovats n-alkanes'!B$7:C$31,2,TRUE)-vlookup(M152,'Kovats n-alkanes'!B$7:C$31,2,TRUE))),"")</f>
        <v/>
      </c>
      <c r="R152" s="75"/>
      <c r="S152" s="75"/>
      <c r="T152" s="97"/>
      <c r="U152" s="97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</row>
    <row r="153">
      <c r="D153" s="120"/>
      <c r="F153" s="121"/>
      <c r="H153" s="122"/>
      <c r="I153" s="17"/>
      <c r="J153" s="9" t="str">
        <f t="array" ref="J153">iferror(index('Kovats n-alkanes'!G$7:G$31,match(H154,'Kovats n-alkanes'!H$7:H$31,1)),"")</f>
        <v/>
      </c>
      <c r="K153" s="9" t="str">
        <f t="shared" si="9"/>
        <v/>
      </c>
      <c r="L153" s="63" t="str">
        <f>iferror(100*(J153+(H154-vlookup(J153,'Kovats n-alkanes'!G$7:H$31,2,TRUE))/(vlookup(K153,'Kovats n-alkanes'!G$7:H$31,2,TRUE)-vlookup(J153,'Kovats n-alkanes'!G$7:H$31,2,TRUE))),H154)</f>
        <v/>
      </c>
      <c r="M153" s="9" t="str">
        <f t="array" ref="M153">iferror(index('Kovats n-alkanes'!B$7:B$31,match(I153,'Kovats n-alkanes'!C$7:C$31,1)),"")</f>
        <v/>
      </c>
      <c r="N153" s="9" t="str">
        <f t="shared" si="10"/>
        <v/>
      </c>
      <c r="O153" s="9" t="str">
        <f>iferror(100*(M153+(I153-vlookup(M153,'Kovats n-alkanes'!B$7:C$31,2,TRUE))/(vlookup(N153,'Kovats n-alkanes'!B$7:C$31,2,TRUE)-vlookup(M153,'Kovats n-alkanes'!B$7:C$31,2,TRUE))),"")</f>
        <v/>
      </c>
      <c r="R153" s="75"/>
      <c r="S153" s="75"/>
      <c r="T153" s="97"/>
      <c r="U153" s="97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</row>
    <row r="154">
      <c r="D154" s="120"/>
      <c r="F154" s="121"/>
      <c r="H154" s="122"/>
      <c r="I154" s="17"/>
      <c r="J154" s="9" t="str">
        <f t="array" ref="J154">iferror(index('Kovats n-alkanes'!G$7:G$31,match(H155,'Kovats n-alkanes'!H$7:H$31,1)),"")</f>
        <v/>
      </c>
      <c r="K154" s="9" t="str">
        <f t="shared" si="9"/>
        <v/>
      </c>
      <c r="L154" s="63" t="str">
        <f>iferror(100*(J154+(H155-vlookup(J154,'Kovats n-alkanes'!G$7:H$31,2,TRUE))/(vlookup(K154,'Kovats n-alkanes'!G$7:H$31,2,TRUE)-vlookup(J154,'Kovats n-alkanes'!G$7:H$31,2,TRUE))),H155)</f>
        <v/>
      </c>
      <c r="M154" s="9" t="str">
        <f t="array" ref="M154">iferror(index('Kovats n-alkanes'!B$7:B$31,match(I154,'Kovats n-alkanes'!C$7:C$31,1)),"")</f>
        <v/>
      </c>
      <c r="N154" s="9" t="str">
        <f t="shared" si="10"/>
        <v/>
      </c>
      <c r="O154" s="9" t="str">
        <f>iferror(100*(M154+(I154-vlookup(M154,'Kovats n-alkanes'!B$7:C$31,2,TRUE))/(vlookup(N154,'Kovats n-alkanes'!B$7:C$31,2,TRUE)-vlookup(M154,'Kovats n-alkanes'!B$7:C$31,2,TRUE))),"")</f>
        <v/>
      </c>
      <c r="R154" s="75"/>
      <c r="S154" s="75"/>
      <c r="T154" s="97"/>
      <c r="U154" s="97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</row>
    <row r="155">
      <c r="D155" s="120"/>
      <c r="F155" s="121"/>
      <c r="H155" s="122"/>
      <c r="I155" s="17"/>
      <c r="J155" s="9" t="str">
        <f t="array" ref="J155">iferror(index('Kovats n-alkanes'!G$7:G$31,match(H156,'Kovats n-alkanes'!H$7:H$31,1)),"")</f>
        <v/>
      </c>
      <c r="K155" s="9" t="str">
        <f t="shared" si="9"/>
        <v/>
      </c>
      <c r="L155" s="63" t="str">
        <f>iferror(100*(J155+(H156-vlookup(J155,'Kovats n-alkanes'!G$7:H$31,2,TRUE))/(vlookup(K155,'Kovats n-alkanes'!G$7:H$31,2,TRUE)-vlookup(J155,'Kovats n-alkanes'!G$7:H$31,2,TRUE))),H156)</f>
        <v/>
      </c>
      <c r="M155" s="9" t="str">
        <f t="array" ref="M155">iferror(index('Kovats n-alkanes'!B$7:B$31,match(I155,'Kovats n-alkanes'!C$7:C$31,1)),"")</f>
        <v/>
      </c>
      <c r="N155" s="9" t="str">
        <f t="shared" si="10"/>
        <v/>
      </c>
      <c r="O155" s="9" t="str">
        <f>iferror(100*(M155+(I155-vlookup(M155,'Kovats n-alkanes'!B$7:C$31,2,TRUE))/(vlookup(N155,'Kovats n-alkanes'!B$7:C$31,2,TRUE)-vlookup(M155,'Kovats n-alkanes'!B$7:C$31,2,TRUE))),"")</f>
        <v/>
      </c>
      <c r="R155" s="75"/>
      <c r="S155" s="75"/>
      <c r="T155" s="97"/>
      <c r="U155" s="97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</row>
    <row r="156">
      <c r="D156" s="120"/>
      <c r="F156" s="121"/>
      <c r="H156" s="122"/>
      <c r="I156" s="17"/>
      <c r="J156" s="9" t="str">
        <f t="array" ref="J156">iferror(index('Kovats n-alkanes'!G$7:G$31,match(H157,'Kovats n-alkanes'!H$7:H$31,1)),"")</f>
        <v/>
      </c>
      <c r="K156" s="9" t="str">
        <f t="shared" si="9"/>
        <v/>
      </c>
      <c r="L156" s="63" t="str">
        <f>iferror(100*(J156+(H157-vlookup(J156,'Kovats n-alkanes'!G$7:H$31,2,TRUE))/(vlookup(K156,'Kovats n-alkanes'!G$7:H$31,2,TRUE)-vlookup(J156,'Kovats n-alkanes'!G$7:H$31,2,TRUE))),H157)</f>
        <v/>
      </c>
      <c r="M156" s="9" t="str">
        <f t="array" ref="M156">iferror(index('Kovats n-alkanes'!B$7:B$31,match(I156,'Kovats n-alkanes'!C$7:C$31,1)),"")</f>
        <v/>
      </c>
      <c r="N156" s="9" t="str">
        <f t="shared" si="10"/>
        <v/>
      </c>
      <c r="O156" s="9" t="str">
        <f>iferror(100*(M156+(I156-vlookup(M156,'Kovats n-alkanes'!B$7:C$31,2,TRUE))/(vlookup(N156,'Kovats n-alkanes'!B$7:C$31,2,TRUE)-vlookup(M156,'Kovats n-alkanes'!B$7:C$31,2,TRUE))),"")</f>
        <v/>
      </c>
      <c r="R156" s="75"/>
      <c r="S156" s="75"/>
      <c r="T156" s="97"/>
      <c r="U156" s="97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</row>
    <row r="157">
      <c r="D157" s="120"/>
      <c r="F157" s="121"/>
      <c r="H157" s="122"/>
      <c r="I157" s="17"/>
      <c r="J157" s="9" t="str">
        <f t="array" ref="J157">iferror(index('Kovats n-alkanes'!G$7:G$31,match(H158,'Kovats n-alkanes'!H$7:H$31,1)),"")</f>
        <v/>
      </c>
      <c r="K157" s="9" t="str">
        <f t="shared" si="9"/>
        <v/>
      </c>
      <c r="L157" s="63" t="str">
        <f>iferror(100*(J157+(H158-vlookup(J157,'Kovats n-alkanes'!G$7:H$31,2,TRUE))/(vlookup(K157,'Kovats n-alkanes'!G$7:H$31,2,TRUE)-vlookup(J157,'Kovats n-alkanes'!G$7:H$31,2,TRUE))),H158)</f>
        <v/>
      </c>
      <c r="M157" s="9" t="str">
        <f t="array" ref="M157">iferror(index('Kovats n-alkanes'!B$7:B$31,match(I157,'Kovats n-alkanes'!C$7:C$31,1)),"")</f>
        <v/>
      </c>
      <c r="N157" s="9" t="str">
        <f t="shared" si="10"/>
        <v/>
      </c>
      <c r="O157" s="9" t="str">
        <f>iferror(100*(M157+(I157-vlookup(M157,'Kovats n-alkanes'!B$7:C$31,2,TRUE))/(vlookup(N157,'Kovats n-alkanes'!B$7:C$31,2,TRUE)-vlookup(M157,'Kovats n-alkanes'!B$7:C$31,2,TRUE))),"")</f>
        <v/>
      </c>
      <c r="R157" s="75"/>
      <c r="S157" s="75"/>
      <c r="T157" s="97"/>
      <c r="U157" s="97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</row>
    <row r="158">
      <c r="D158" s="120"/>
      <c r="F158" s="121"/>
      <c r="H158" s="122"/>
      <c r="I158" s="17"/>
      <c r="J158" s="9" t="str">
        <f t="array" ref="J158">iferror(index('Kovats n-alkanes'!G$7:G$31,match(H159,'Kovats n-alkanes'!H$7:H$31,1)),"")</f>
        <v/>
      </c>
      <c r="K158" s="9" t="str">
        <f t="shared" si="9"/>
        <v/>
      </c>
      <c r="L158" s="63" t="str">
        <f>iferror(100*(J158+(H159-vlookup(J158,'Kovats n-alkanes'!G$7:H$31,2,TRUE))/(vlookup(K158,'Kovats n-alkanes'!G$7:H$31,2,TRUE)-vlookup(J158,'Kovats n-alkanes'!G$7:H$31,2,TRUE))),H159)</f>
        <v/>
      </c>
      <c r="M158" s="9" t="str">
        <f t="array" ref="M158">iferror(index('Kovats n-alkanes'!B$7:B$31,match(I158,'Kovats n-alkanes'!C$7:C$31,1)),"")</f>
        <v/>
      </c>
      <c r="N158" s="9" t="str">
        <f t="shared" si="10"/>
        <v/>
      </c>
      <c r="O158" s="9" t="str">
        <f>iferror(100*(M158+(I158-vlookup(M158,'Kovats n-alkanes'!B$7:C$31,2,TRUE))/(vlookup(N158,'Kovats n-alkanes'!B$7:C$31,2,TRUE)-vlookup(M158,'Kovats n-alkanes'!B$7:C$31,2,TRUE))),"")</f>
        <v/>
      </c>
      <c r="R158" s="75"/>
      <c r="S158" s="75"/>
      <c r="T158" s="97"/>
      <c r="U158" s="97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</row>
    <row r="159">
      <c r="D159" s="120"/>
      <c r="F159" s="121"/>
      <c r="H159" s="122"/>
      <c r="I159" s="17"/>
      <c r="J159" s="9" t="str">
        <f t="array" ref="J159">iferror(index('Kovats n-alkanes'!G$7:G$31,match(H160,'Kovats n-alkanes'!H$7:H$31,1)),"")</f>
        <v/>
      </c>
      <c r="K159" s="9" t="str">
        <f t="shared" si="9"/>
        <v/>
      </c>
      <c r="L159" s="63" t="str">
        <f>iferror(100*(J159+(H160-vlookup(J159,'Kovats n-alkanes'!G$7:H$31,2,TRUE))/(vlookup(K159,'Kovats n-alkanes'!G$7:H$31,2,TRUE)-vlookup(J159,'Kovats n-alkanes'!G$7:H$31,2,TRUE))),H160)</f>
        <v/>
      </c>
      <c r="M159" s="9" t="str">
        <f t="array" ref="M159">iferror(index('Kovats n-alkanes'!B$7:B$31,match(I159,'Kovats n-alkanes'!C$7:C$31,1)),"")</f>
        <v/>
      </c>
      <c r="N159" s="9" t="str">
        <f t="shared" si="10"/>
        <v/>
      </c>
      <c r="O159" s="9" t="str">
        <f>iferror(100*(M159+(I159-vlookup(M159,'Kovats n-alkanes'!B$7:C$31,2,TRUE))/(vlookup(N159,'Kovats n-alkanes'!B$7:C$31,2,TRUE)-vlookup(M159,'Kovats n-alkanes'!B$7:C$31,2,TRUE))),"")</f>
        <v/>
      </c>
      <c r="R159" s="75"/>
      <c r="S159" s="75"/>
      <c r="T159" s="97"/>
      <c r="U159" s="97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>
      <c r="D160" s="120"/>
      <c r="F160" s="121"/>
      <c r="H160" s="122"/>
      <c r="I160" s="17"/>
      <c r="J160" s="9" t="str">
        <f t="array" ref="J160">iferror(index('Kovats n-alkanes'!G$7:G$31,match(H161,'Kovats n-alkanes'!H$7:H$31,1)),"")</f>
        <v/>
      </c>
      <c r="K160" s="9" t="str">
        <f t="shared" si="9"/>
        <v/>
      </c>
      <c r="L160" s="63" t="str">
        <f>iferror(100*(J160+(H161-vlookup(J160,'Kovats n-alkanes'!G$7:H$31,2,TRUE))/(vlookup(K160,'Kovats n-alkanes'!G$7:H$31,2,TRUE)-vlookup(J160,'Kovats n-alkanes'!G$7:H$31,2,TRUE))),H161)</f>
        <v/>
      </c>
      <c r="M160" s="9" t="str">
        <f t="array" ref="M160">iferror(index('Kovats n-alkanes'!B$7:B$31,match(I160,'Kovats n-alkanes'!C$7:C$31,1)),"")</f>
        <v/>
      </c>
      <c r="N160" s="9" t="str">
        <f t="shared" si="10"/>
        <v/>
      </c>
      <c r="O160" s="9" t="str">
        <f>iferror(100*(M160+(I160-vlookup(M160,'Kovats n-alkanes'!B$7:C$31,2,TRUE))/(vlookup(N160,'Kovats n-alkanes'!B$7:C$31,2,TRUE)-vlookup(M160,'Kovats n-alkanes'!B$7:C$31,2,TRUE))),"")</f>
        <v/>
      </c>
      <c r="R160" s="75"/>
      <c r="S160" s="75"/>
      <c r="T160" s="97"/>
      <c r="U160" s="97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>
      <c r="D161" s="120"/>
      <c r="F161" s="121"/>
      <c r="H161" s="122"/>
      <c r="I161" s="17"/>
      <c r="J161" s="9" t="str">
        <f t="array" ref="J161">iferror(index('Kovats n-alkanes'!G$7:G$31,match(H162,'Kovats n-alkanes'!H$7:H$31,1)),"")</f>
        <v/>
      </c>
      <c r="K161" s="9" t="str">
        <f t="shared" si="9"/>
        <v/>
      </c>
      <c r="L161" s="63" t="str">
        <f>iferror(100*(J161+(H162-vlookup(J161,'Kovats n-alkanes'!G$7:H$31,2,TRUE))/(vlookup(K161,'Kovats n-alkanes'!G$7:H$31,2,TRUE)-vlookup(J161,'Kovats n-alkanes'!G$7:H$31,2,TRUE))),H162)</f>
        <v/>
      </c>
      <c r="M161" s="9" t="str">
        <f t="array" ref="M161">iferror(index('Kovats n-alkanes'!B$7:B$31,match(I161,'Kovats n-alkanes'!C$7:C$31,1)),"")</f>
        <v/>
      </c>
      <c r="N161" s="9" t="str">
        <f t="shared" si="10"/>
        <v/>
      </c>
      <c r="O161" s="9" t="str">
        <f>iferror(100*(M161+(I161-vlookup(M161,'Kovats n-alkanes'!B$7:C$31,2,TRUE))/(vlookup(N161,'Kovats n-alkanes'!B$7:C$31,2,TRUE)-vlookup(M161,'Kovats n-alkanes'!B$7:C$31,2,TRUE))),"")</f>
        <v/>
      </c>
      <c r="R161" s="75"/>
      <c r="S161" s="75"/>
      <c r="T161" s="97"/>
      <c r="U161" s="97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</row>
    <row r="162">
      <c r="D162" s="120"/>
      <c r="F162" s="121"/>
      <c r="H162" s="122"/>
      <c r="I162" s="17"/>
      <c r="J162" s="9" t="str">
        <f t="array" ref="J162">iferror(index('Kovats n-alkanes'!G$7:G$31,match(H163,'Kovats n-alkanes'!H$7:H$31,1)),"")</f>
        <v/>
      </c>
      <c r="K162" s="9" t="str">
        <f t="shared" si="9"/>
        <v/>
      </c>
      <c r="L162" s="63" t="str">
        <f>iferror(100*(J162+(H163-vlookup(J162,'Kovats n-alkanes'!G$7:H$31,2,TRUE))/(vlookup(K162,'Kovats n-alkanes'!G$7:H$31,2,TRUE)-vlookup(J162,'Kovats n-alkanes'!G$7:H$31,2,TRUE))),H163)</f>
        <v/>
      </c>
      <c r="M162" s="9" t="str">
        <f t="array" ref="M162">iferror(index('Kovats n-alkanes'!B$7:B$31,match(I162,'Kovats n-alkanes'!C$7:C$31,1)),"")</f>
        <v/>
      </c>
      <c r="N162" s="9" t="str">
        <f t="shared" si="10"/>
        <v/>
      </c>
      <c r="O162" s="9" t="str">
        <f>iferror(100*(M162+(I162-vlookup(M162,'Kovats n-alkanes'!B$7:C$31,2,TRUE))/(vlookup(N162,'Kovats n-alkanes'!B$7:C$31,2,TRUE)-vlookup(M162,'Kovats n-alkanes'!B$7:C$31,2,TRUE))),"")</f>
        <v/>
      </c>
      <c r="R162" s="75"/>
      <c r="S162" s="75"/>
      <c r="T162" s="97"/>
      <c r="U162" s="97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</row>
    <row r="163">
      <c r="D163" s="120"/>
      <c r="F163" s="121"/>
      <c r="H163" s="122"/>
      <c r="I163" s="17"/>
      <c r="J163" s="9" t="str">
        <f t="array" ref="J163">iferror(index('Kovats n-alkanes'!G$7:G$31,match(H164,'Kovats n-alkanes'!H$7:H$31,1)),"")</f>
        <v/>
      </c>
      <c r="K163" s="9" t="str">
        <f t="shared" si="9"/>
        <v/>
      </c>
      <c r="L163" s="63" t="str">
        <f>iferror(100*(J163+(H164-vlookup(J163,'Kovats n-alkanes'!G$7:H$31,2,TRUE))/(vlookup(K163,'Kovats n-alkanes'!G$7:H$31,2,TRUE)-vlookup(J163,'Kovats n-alkanes'!G$7:H$31,2,TRUE))),H164)</f>
        <v/>
      </c>
      <c r="M163" s="9" t="str">
        <f t="array" ref="M163">iferror(index('Kovats n-alkanes'!B$7:B$31,match(I163,'Kovats n-alkanes'!C$7:C$31,1)),"")</f>
        <v/>
      </c>
      <c r="N163" s="9" t="str">
        <f t="shared" si="10"/>
        <v/>
      </c>
      <c r="O163" s="9" t="str">
        <f>iferror(100*(M163+(I163-vlookup(M163,'Kovats n-alkanes'!B$7:C$31,2,TRUE))/(vlookup(N163,'Kovats n-alkanes'!B$7:C$31,2,TRUE)-vlookup(M163,'Kovats n-alkanes'!B$7:C$31,2,TRUE))),"")</f>
        <v/>
      </c>
      <c r="R163" s="75"/>
      <c r="S163" s="75"/>
      <c r="T163" s="97"/>
      <c r="U163" s="97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</row>
    <row r="164">
      <c r="D164" s="120"/>
      <c r="F164" s="121"/>
      <c r="H164" s="122"/>
      <c r="I164" s="17"/>
      <c r="J164" s="9" t="str">
        <f t="array" ref="J164">iferror(index('Kovats n-alkanes'!G$7:G$31,match(H165,'Kovats n-alkanes'!H$7:H$31,1)),"")</f>
        <v/>
      </c>
      <c r="K164" s="9" t="str">
        <f t="shared" si="9"/>
        <v/>
      </c>
      <c r="L164" s="63" t="str">
        <f>iferror(100*(J164+(H165-vlookup(J164,'Kovats n-alkanes'!G$7:H$31,2,TRUE))/(vlookup(K164,'Kovats n-alkanes'!G$7:H$31,2,TRUE)-vlookup(J164,'Kovats n-alkanes'!G$7:H$31,2,TRUE))),H165)</f>
        <v/>
      </c>
      <c r="M164" s="9" t="str">
        <f t="array" ref="M164">iferror(index('Kovats n-alkanes'!B$7:B$31,match(I164,'Kovats n-alkanes'!C$7:C$31,1)),"")</f>
        <v/>
      </c>
      <c r="N164" s="9" t="str">
        <f t="shared" si="10"/>
        <v/>
      </c>
      <c r="O164" s="9" t="str">
        <f>iferror(100*(M164+(I164-vlookup(M164,'Kovats n-alkanes'!B$7:C$31,2,TRUE))/(vlookup(N164,'Kovats n-alkanes'!B$7:C$31,2,TRUE)-vlookup(M164,'Kovats n-alkanes'!B$7:C$31,2,TRUE))),"")</f>
        <v/>
      </c>
      <c r="R164" s="75"/>
      <c r="S164" s="75"/>
      <c r="T164" s="97"/>
      <c r="U164" s="97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</row>
    <row r="165">
      <c r="D165" s="120"/>
      <c r="F165" s="121"/>
      <c r="H165" s="122"/>
      <c r="I165" s="17"/>
      <c r="J165" s="9" t="str">
        <f t="array" ref="J165">iferror(index('Kovats n-alkanes'!G$7:G$31,match(H166,'Kovats n-alkanes'!H$7:H$31,1)),"")</f>
        <v/>
      </c>
      <c r="K165" s="9" t="str">
        <f t="shared" si="9"/>
        <v/>
      </c>
      <c r="L165" s="63" t="str">
        <f>iferror(100*(J165+(H166-vlookup(J165,'Kovats n-alkanes'!G$7:H$31,2,TRUE))/(vlookup(K165,'Kovats n-alkanes'!G$7:H$31,2,TRUE)-vlookup(J165,'Kovats n-alkanes'!G$7:H$31,2,TRUE))),H166)</f>
        <v/>
      </c>
      <c r="M165" s="9" t="str">
        <f t="array" ref="M165">iferror(index('Kovats n-alkanes'!B$7:B$31,match(I165,'Kovats n-alkanes'!C$7:C$31,1)),"")</f>
        <v/>
      </c>
      <c r="N165" s="9" t="str">
        <f t="shared" si="10"/>
        <v/>
      </c>
      <c r="O165" s="9" t="str">
        <f>iferror(100*(M165+(I165-vlookup(M165,'Kovats n-alkanes'!B$7:C$31,2,TRUE))/(vlookup(N165,'Kovats n-alkanes'!B$7:C$31,2,TRUE)-vlookup(M165,'Kovats n-alkanes'!B$7:C$31,2,TRUE))),"")</f>
        <v/>
      </c>
      <c r="R165" s="75"/>
      <c r="S165" s="75"/>
      <c r="T165" s="97"/>
      <c r="U165" s="97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</row>
    <row r="166">
      <c r="D166" s="120"/>
      <c r="F166" s="121"/>
      <c r="H166" s="122"/>
      <c r="I166" s="17"/>
      <c r="J166" s="9" t="str">
        <f t="array" ref="J166">iferror(index('Kovats n-alkanes'!G$7:G$31,match(H167,'Kovats n-alkanes'!H$7:H$31,1)),"")</f>
        <v/>
      </c>
      <c r="K166" s="9" t="str">
        <f t="shared" si="9"/>
        <v/>
      </c>
      <c r="L166" s="63" t="str">
        <f>iferror(100*(J166+(H167-vlookup(J166,'Kovats n-alkanes'!G$7:H$31,2,TRUE))/(vlookup(K166,'Kovats n-alkanes'!G$7:H$31,2,TRUE)-vlookup(J166,'Kovats n-alkanes'!G$7:H$31,2,TRUE))),H167)</f>
        <v/>
      </c>
      <c r="M166" s="9" t="str">
        <f t="array" ref="M166">iferror(index('Kovats n-alkanes'!B$7:B$31,match(I166,'Kovats n-alkanes'!C$7:C$31,1)),"")</f>
        <v/>
      </c>
      <c r="N166" s="9" t="str">
        <f t="shared" si="10"/>
        <v/>
      </c>
      <c r="O166" s="9" t="str">
        <f>iferror(100*(M166+(I166-vlookup(M166,'Kovats n-alkanes'!B$7:C$31,2,TRUE))/(vlookup(N166,'Kovats n-alkanes'!B$7:C$31,2,TRUE)-vlookup(M166,'Kovats n-alkanes'!B$7:C$31,2,TRUE))),"")</f>
        <v/>
      </c>
      <c r="R166" s="75"/>
      <c r="S166" s="75"/>
      <c r="T166" s="97"/>
      <c r="U166" s="97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</row>
    <row r="167">
      <c r="D167" s="120"/>
      <c r="F167" s="121"/>
      <c r="H167" s="122"/>
      <c r="I167" s="17"/>
      <c r="J167" s="9" t="str">
        <f t="array" ref="J167">iferror(index('Kovats n-alkanes'!G$7:G$31,match(H168,'Kovats n-alkanes'!H$7:H$31,1)),"")</f>
        <v/>
      </c>
      <c r="K167" s="9" t="str">
        <f t="shared" si="9"/>
        <v/>
      </c>
      <c r="L167" s="63" t="str">
        <f>iferror(100*(J167+(H168-vlookup(J167,'Kovats n-alkanes'!G$7:H$31,2,TRUE))/(vlookup(K167,'Kovats n-alkanes'!G$7:H$31,2,TRUE)-vlookup(J167,'Kovats n-alkanes'!G$7:H$31,2,TRUE))),H168)</f>
        <v/>
      </c>
      <c r="M167" s="9" t="str">
        <f t="array" ref="M167">iferror(index('Kovats n-alkanes'!B$7:B$31,match(I167,'Kovats n-alkanes'!C$7:C$31,1)),"")</f>
        <v/>
      </c>
      <c r="N167" s="9" t="str">
        <f t="shared" si="10"/>
        <v/>
      </c>
      <c r="O167" s="9" t="str">
        <f>iferror(100*(M167+(I167-vlookup(M167,'Kovats n-alkanes'!B$7:C$31,2,TRUE))/(vlookup(N167,'Kovats n-alkanes'!B$7:C$31,2,TRUE)-vlookup(M167,'Kovats n-alkanes'!B$7:C$31,2,TRUE))),"")</f>
        <v/>
      </c>
      <c r="R167" s="75"/>
      <c r="S167" s="75"/>
      <c r="T167" s="97"/>
      <c r="U167" s="97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</row>
    <row r="168">
      <c r="D168" s="120"/>
      <c r="F168" s="121"/>
      <c r="H168" s="122"/>
      <c r="I168" s="17"/>
      <c r="J168" s="9" t="str">
        <f t="array" ref="J168">iferror(index('Kovats n-alkanes'!G$7:G$31,match(H169,'Kovats n-alkanes'!H$7:H$31,1)),"")</f>
        <v/>
      </c>
      <c r="K168" s="9" t="str">
        <f t="shared" si="9"/>
        <v/>
      </c>
      <c r="L168" s="63" t="str">
        <f>iferror(100*(J168+(H169-vlookup(J168,'Kovats n-alkanes'!G$7:H$31,2,TRUE))/(vlookup(K168,'Kovats n-alkanes'!G$7:H$31,2,TRUE)-vlookup(J168,'Kovats n-alkanes'!G$7:H$31,2,TRUE))),H169)</f>
        <v/>
      </c>
      <c r="M168" s="9" t="str">
        <f t="array" ref="M168">iferror(index('Kovats n-alkanes'!B$7:B$31,match(I168,'Kovats n-alkanes'!C$7:C$31,1)),"")</f>
        <v/>
      </c>
      <c r="N168" s="9" t="str">
        <f t="shared" si="10"/>
        <v/>
      </c>
      <c r="O168" s="9" t="str">
        <f>iferror(100*(M168+(I168-vlookup(M168,'Kovats n-alkanes'!B$7:C$31,2,TRUE))/(vlookup(N168,'Kovats n-alkanes'!B$7:C$31,2,TRUE)-vlookup(M168,'Kovats n-alkanes'!B$7:C$31,2,TRUE))),"")</f>
        <v/>
      </c>
      <c r="R168" s="75"/>
      <c r="S168" s="75"/>
      <c r="T168" s="97"/>
      <c r="U168" s="97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</row>
    <row r="169">
      <c r="D169" s="120"/>
      <c r="F169" s="121"/>
      <c r="H169" s="122"/>
      <c r="I169" s="17"/>
      <c r="J169" s="9" t="str">
        <f t="array" ref="J169">iferror(index('Kovats n-alkanes'!G$7:G$31,match(H170,'Kovats n-alkanes'!H$7:H$31,1)),"")</f>
        <v/>
      </c>
      <c r="K169" s="9" t="str">
        <f t="shared" si="9"/>
        <v/>
      </c>
      <c r="L169" s="63" t="str">
        <f>iferror(100*(J169+(H170-vlookup(J169,'Kovats n-alkanes'!G$7:H$31,2,TRUE))/(vlookup(K169,'Kovats n-alkanes'!G$7:H$31,2,TRUE)-vlookup(J169,'Kovats n-alkanes'!G$7:H$31,2,TRUE))),H170)</f>
        <v/>
      </c>
      <c r="M169" s="9" t="str">
        <f t="array" ref="M169">iferror(index('Kovats n-alkanes'!B$7:B$31,match(I169,'Kovats n-alkanes'!C$7:C$31,1)),"")</f>
        <v/>
      </c>
      <c r="N169" s="9" t="str">
        <f t="shared" si="10"/>
        <v/>
      </c>
      <c r="O169" s="9" t="str">
        <f>iferror(100*(M169+(I169-vlookup(M169,'Kovats n-alkanes'!B$7:C$31,2,TRUE))/(vlookup(N169,'Kovats n-alkanes'!B$7:C$31,2,TRUE)-vlookup(M169,'Kovats n-alkanes'!B$7:C$31,2,TRUE))),"")</f>
        <v/>
      </c>
      <c r="R169" s="75"/>
      <c r="S169" s="75"/>
      <c r="T169" s="97"/>
      <c r="U169" s="97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</row>
    <row r="170">
      <c r="D170" s="120"/>
      <c r="F170" s="121"/>
      <c r="H170" s="122"/>
      <c r="I170" s="17"/>
      <c r="J170" s="9" t="str">
        <f t="array" ref="J170">iferror(index('Kovats n-alkanes'!G$7:G$31,match(H171,'Kovats n-alkanes'!H$7:H$31,1)),"")</f>
        <v/>
      </c>
      <c r="K170" s="9" t="str">
        <f t="shared" si="9"/>
        <v/>
      </c>
      <c r="L170" s="63" t="str">
        <f>iferror(100*(J170+(H171-vlookup(J170,'Kovats n-alkanes'!G$7:H$31,2,TRUE))/(vlookup(K170,'Kovats n-alkanes'!G$7:H$31,2,TRUE)-vlookup(J170,'Kovats n-alkanes'!G$7:H$31,2,TRUE))),H171)</f>
        <v/>
      </c>
      <c r="M170" s="9" t="str">
        <f t="array" ref="M170">iferror(index('Kovats n-alkanes'!B$7:B$31,match(I170,'Kovats n-alkanes'!C$7:C$31,1)),"")</f>
        <v/>
      </c>
      <c r="N170" s="9" t="str">
        <f t="shared" si="10"/>
        <v/>
      </c>
      <c r="O170" s="9" t="str">
        <f>iferror(100*(M170+(I170-vlookup(M170,'Kovats n-alkanes'!B$7:C$31,2,TRUE))/(vlookup(N170,'Kovats n-alkanes'!B$7:C$31,2,TRUE)-vlookup(M170,'Kovats n-alkanes'!B$7:C$31,2,TRUE))),"")</f>
        <v/>
      </c>
      <c r="R170" s="75"/>
      <c r="S170" s="75"/>
      <c r="T170" s="97"/>
      <c r="U170" s="97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</row>
    <row r="171">
      <c r="D171" s="120"/>
      <c r="F171" s="121"/>
      <c r="H171" s="122"/>
      <c r="I171" s="17"/>
      <c r="J171" s="9" t="str">
        <f t="array" ref="J171">iferror(index('Kovats n-alkanes'!G$7:G$31,match(H172,'Kovats n-alkanes'!H$7:H$31,1)),"")</f>
        <v/>
      </c>
      <c r="K171" s="9" t="str">
        <f t="shared" si="9"/>
        <v/>
      </c>
      <c r="L171" s="63" t="str">
        <f>iferror(100*(J171+(H172-vlookup(J171,'Kovats n-alkanes'!G$7:H$31,2,TRUE))/(vlookup(K171,'Kovats n-alkanes'!G$7:H$31,2,TRUE)-vlookup(J171,'Kovats n-alkanes'!G$7:H$31,2,TRUE))),H172)</f>
        <v/>
      </c>
      <c r="M171" s="9" t="str">
        <f t="array" ref="M171">iferror(index('Kovats n-alkanes'!B$7:B$31,match(I171,'Kovats n-alkanes'!C$7:C$31,1)),"")</f>
        <v/>
      </c>
      <c r="N171" s="9" t="str">
        <f t="shared" si="10"/>
        <v/>
      </c>
      <c r="O171" s="9" t="str">
        <f>iferror(100*(M171+(I171-vlookup(M171,'Kovats n-alkanes'!B$7:C$31,2,TRUE))/(vlookup(N171,'Kovats n-alkanes'!B$7:C$31,2,TRUE)-vlookup(M171,'Kovats n-alkanes'!B$7:C$31,2,TRUE))),"")</f>
        <v/>
      </c>
      <c r="R171" s="75"/>
      <c r="S171" s="75"/>
      <c r="T171" s="97"/>
      <c r="U171" s="97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</row>
    <row r="172">
      <c r="D172" s="120"/>
      <c r="F172" s="121"/>
      <c r="H172" s="122"/>
      <c r="I172" s="17"/>
      <c r="J172" s="9" t="str">
        <f t="array" ref="J172">iferror(index('Kovats n-alkanes'!G$7:G$31,match(H173,'Kovats n-alkanes'!H$7:H$31,1)),"")</f>
        <v/>
      </c>
      <c r="K172" s="9" t="str">
        <f t="shared" si="9"/>
        <v/>
      </c>
      <c r="L172" s="63" t="str">
        <f>iferror(100*(J172+(H173-vlookup(J172,'Kovats n-alkanes'!G$7:H$31,2,TRUE))/(vlookup(K172,'Kovats n-alkanes'!G$7:H$31,2,TRUE)-vlookup(J172,'Kovats n-alkanes'!G$7:H$31,2,TRUE))),H173)</f>
        <v/>
      </c>
      <c r="M172" s="9" t="str">
        <f t="array" ref="M172">iferror(index('Kovats n-alkanes'!B$7:B$31,match(I172,'Kovats n-alkanes'!C$7:C$31,1)),"")</f>
        <v/>
      </c>
      <c r="N172" s="9" t="str">
        <f t="shared" si="10"/>
        <v/>
      </c>
      <c r="O172" s="9" t="str">
        <f>iferror(100*(M172+(I172-vlookup(M172,'Kovats n-alkanes'!B$7:C$31,2,TRUE))/(vlookup(N172,'Kovats n-alkanes'!B$7:C$31,2,TRUE)-vlookup(M172,'Kovats n-alkanes'!B$7:C$31,2,TRUE))),"")</f>
        <v/>
      </c>
      <c r="R172" s="75"/>
      <c r="S172" s="75"/>
      <c r="T172" s="97"/>
      <c r="U172" s="97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</row>
    <row r="173">
      <c r="D173" s="120"/>
      <c r="F173" s="121"/>
      <c r="H173" s="122"/>
      <c r="I173" s="17"/>
      <c r="J173" s="9" t="str">
        <f t="array" ref="J173">iferror(index('Kovats n-alkanes'!G$7:G$31,match(H174,'Kovats n-alkanes'!H$7:H$31,1)),"")</f>
        <v/>
      </c>
      <c r="K173" s="9" t="str">
        <f t="shared" si="9"/>
        <v/>
      </c>
      <c r="L173" s="63" t="str">
        <f>iferror(100*(J173+(H174-vlookup(J173,'Kovats n-alkanes'!G$7:H$31,2,TRUE))/(vlookup(K173,'Kovats n-alkanes'!G$7:H$31,2,TRUE)-vlookup(J173,'Kovats n-alkanes'!G$7:H$31,2,TRUE))),H174)</f>
        <v/>
      </c>
      <c r="M173" s="9" t="str">
        <f t="array" ref="M173">iferror(index('Kovats n-alkanes'!B$7:B$31,match(I173,'Kovats n-alkanes'!C$7:C$31,1)),"")</f>
        <v/>
      </c>
      <c r="N173" s="9" t="str">
        <f t="shared" si="10"/>
        <v/>
      </c>
      <c r="O173" s="9" t="str">
        <f>iferror(100*(M173+(I173-vlookup(M173,'Kovats n-alkanes'!B$7:C$31,2,TRUE))/(vlookup(N173,'Kovats n-alkanes'!B$7:C$31,2,TRUE)-vlookup(M173,'Kovats n-alkanes'!B$7:C$31,2,TRUE))),"")</f>
        <v/>
      </c>
      <c r="R173" s="75"/>
      <c r="S173" s="75"/>
      <c r="T173" s="97"/>
      <c r="U173" s="97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</row>
    <row r="174">
      <c r="D174" s="120"/>
      <c r="F174" s="121"/>
      <c r="H174" s="122"/>
      <c r="I174" s="17"/>
      <c r="J174" s="9" t="str">
        <f t="array" ref="J174">iferror(index('Kovats n-alkanes'!G$7:G$31,match(H175,'Kovats n-alkanes'!H$7:H$31,1)),"")</f>
        <v/>
      </c>
      <c r="K174" s="9" t="str">
        <f t="shared" si="9"/>
        <v/>
      </c>
      <c r="L174" s="63" t="str">
        <f>iferror(100*(J174+(H175-vlookup(J174,'Kovats n-alkanes'!G$7:H$31,2,TRUE))/(vlookup(K174,'Kovats n-alkanes'!G$7:H$31,2,TRUE)-vlookup(J174,'Kovats n-alkanes'!G$7:H$31,2,TRUE))),H175)</f>
        <v/>
      </c>
      <c r="M174" s="9" t="str">
        <f t="array" ref="M174">iferror(index('Kovats n-alkanes'!B$7:B$31,match(I174,'Kovats n-alkanes'!C$7:C$31,1)),"")</f>
        <v/>
      </c>
      <c r="N174" s="9" t="str">
        <f t="shared" si="10"/>
        <v/>
      </c>
      <c r="O174" s="9" t="str">
        <f>iferror(100*(M174+(I174-vlookup(M174,'Kovats n-alkanes'!B$7:C$31,2,TRUE))/(vlookup(N174,'Kovats n-alkanes'!B$7:C$31,2,TRUE)-vlookup(M174,'Kovats n-alkanes'!B$7:C$31,2,TRUE))),"")</f>
        <v/>
      </c>
      <c r="R174" s="75"/>
      <c r="S174" s="75"/>
      <c r="T174" s="97"/>
      <c r="U174" s="97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</row>
    <row r="175">
      <c r="D175" s="120"/>
      <c r="F175" s="121"/>
      <c r="H175" s="122"/>
      <c r="I175" s="17"/>
      <c r="J175" s="9" t="str">
        <f t="array" ref="J175">iferror(index('Kovats n-alkanes'!G$7:G$31,match(H176,'Kovats n-alkanes'!H$7:H$31,1)),"")</f>
        <v/>
      </c>
      <c r="K175" s="9" t="str">
        <f t="shared" si="9"/>
        <v/>
      </c>
      <c r="L175" s="63" t="str">
        <f>iferror(100*(J175+(H176-vlookup(J175,'Kovats n-alkanes'!G$7:H$31,2,TRUE))/(vlookup(K175,'Kovats n-alkanes'!G$7:H$31,2,TRUE)-vlookup(J175,'Kovats n-alkanes'!G$7:H$31,2,TRUE))),H176)</f>
        <v/>
      </c>
      <c r="M175" s="9" t="str">
        <f t="array" ref="M175">iferror(index('Kovats n-alkanes'!B$7:B$31,match(I175,'Kovats n-alkanes'!C$7:C$31,1)),"")</f>
        <v/>
      </c>
      <c r="N175" s="9" t="str">
        <f t="shared" si="10"/>
        <v/>
      </c>
      <c r="O175" s="9" t="str">
        <f>iferror(100*(M175+(I175-vlookup(M175,'Kovats n-alkanes'!B$7:C$31,2,TRUE))/(vlookup(N175,'Kovats n-alkanes'!B$7:C$31,2,TRUE)-vlookup(M175,'Kovats n-alkanes'!B$7:C$31,2,TRUE))),"")</f>
        <v/>
      </c>
      <c r="R175" s="75"/>
      <c r="S175" s="75"/>
      <c r="T175" s="97"/>
      <c r="U175" s="97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</row>
    <row r="176">
      <c r="D176" s="120"/>
      <c r="F176" s="121"/>
      <c r="H176" s="122"/>
      <c r="I176" s="17"/>
      <c r="J176" s="9" t="str">
        <f t="array" ref="J176">iferror(index('Kovats n-alkanes'!G$7:G$31,match(H177,'Kovats n-alkanes'!H$7:H$31,1)),"")</f>
        <v/>
      </c>
      <c r="K176" s="9" t="str">
        <f t="shared" si="9"/>
        <v/>
      </c>
      <c r="L176" s="63" t="str">
        <f>iferror(100*(J176+(H177-vlookup(J176,'Kovats n-alkanes'!G$7:H$31,2,TRUE))/(vlookup(K176,'Kovats n-alkanes'!G$7:H$31,2,TRUE)-vlookup(J176,'Kovats n-alkanes'!G$7:H$31,2,TRUE))),H177)</f>
        <v/>
      </c>
      <c r="M176" s="9" t="str">
        <f t="array" ref="M176">iferror(index('Kovats n-alkanes'!B$7:B$31,match(I176,'Kovats n-alkanes'!C$7:C$31,1)),"")</f>
        <v/>
      </c>
      <c r="N176" s="9" t="str">
        <f t="shared" si="10"/>
        <v/>
      </c>
      <c r="O176" s="9" t="str">
        <f>iferror(100*(M176+(I176-vlookup(M176,'Kovats n-alkanes'!B$7:C$31,2,TRUE))/(vlookup(N176,'Kovats n-alkanes'!B$7:C$31,2,TRUE)-vlookup(M176,'Kovats n-alkanes'!B$7:C$31,2,TRUE))),"")</f>
        <v/>
      </c>
      <c r="R176" s="75"/>
      <c r="S176" s="75"/>
      <c r="T176" s="97"/>
      <c r="U176" s="97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</row>
    <row r="177">
      <c r="D177" s="120"/>
      <c r="F177" s="121"/>
      <c r="H177" s="122"/>
      <c r="I177" s="17"/>
      <c r="J177" s="9" t="str">
        <f t="array" ref="J177">iferror(index('Kovats n-alkanes'!G$7:G$31,match(H178,'Kovats n-alkanes'!H$7:H$31,1)),"")</f>
        <v/>
      </c>
      <c r="K177" s="9" t="str">
        <f t="shared" si="9"/>
        <v/>
      </c>
      <c r="L177" s="63" t="str">
        <f>iferror(100*(J177+(H178-vlookup(J177,'Kovats n-alkanes'!G$7:H$31,2,TRUE))/(vlookup(K177,'Kovats n-alkanes'!G$7:H$31,2,TRUE)-vlookup(J177,'Kovats n-alkanes'!G$7:H$31,2,TRUE))),H178)</f>
        <v/>
      </c>
      <c r="M177" s="9" t="str">
        <f t="array" ref="M177">iferror(index('Kovats n-alkanes'!B$7:B$31,match(I177,'Kovats n-alkanes'!C$7:C$31,1)),"")</f>
        <v/>
      </c>
      <c r="N177" s="9" t="str">
        <f t="shared" si="10"/>
        <v/>
      </c>
      <c r="O177" s="9" t="str">
        <f>iferror(100*(M177+(I177-vlookup(M177,'Kovats n-alkanes'!B$7:C$31,2,TRUE))/(vlookup(N177,'Kovats n-alkanes'!B$7:C$31,2,TRUE)-vlookup(M177,'Kovats n-alkanes'!B$7:C$31,2,TRUE))),"")</f>
        <v/>
      </c>
      <c r="R177" s="75"/>
      <c r="S177" s="75"/>
      <c r="T177" s="97"/>
      <c r="U177" s="97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</row>
    <row r="178">
      <c r="D178" s="120"/>
      <c r="F178" s="121"/>
      <c r="H178" s="122"/>
      <c r="I178" s="17"/>
      <c r="J178" s="9" t="str">
        <f t="array" ref="J178">iferror(index('Kovats n-alkanes'!G$7:G$31,match(H179,'Kovats n-alkanes'!H$7:H$31,1)),"")</f>
        <v/>
      </c>
      <c r="K178" s="9" t="str">
        <f t="shared" si="9"/>
        <v/>
      </c>
      <c r="L178" s="63" t="str">
        <f>iferror(100*(J178+(H179-vlookup(J178,'Kovats n-alkanes'!G$7:H$31,2,TRUE))/(vlookup(K178,'Kovats n-alkanes'!G$7:H$31,2,TRUE)-vlookup(J178,'Kovats n-alkanes'!G$7:H$31,2,TRUE))),H179)</f>
        <v/>
      </c>
      <c r="M178" s="9" t="str">
        <f t="array" ref="M178">iferror(index('Kovats n-alkanes'!B$7:B$31,match(I178,'Kovats n-alkanes'!C$7:C$31,1)),"")</f>
        <v/>
      </c>
      <c r="N178" s="9" t="str">
        <f t="shared" si="10"/>
        <v/>
      </c>
      <c r="O178" s="9" t="str">
        <f>iferror(100*(M178+(I178-vlookup(M178,'Kovats n-alkanes'!B$7:C$31,2,TRUE))/(vlookup(N178,'Kovats n-alkanes'!B$7:C$31,2,TRUE)-vlookup(M178,'Kovats n-alkanes'!B$7:C$31,2,TRUE))),"")</f>
        <v/>
      </c>
      <c r="R178" s="75"/>
      <c r="S178" s="75"/>
      <c r="T178" s="97"/>
      <c r="U178" s="97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</row>
    <row r="179">
      <c r="D179" s="120"/>
      <c r="F179" s="121"/>
      <c r="H179" s="122"/>
      <c r="I179" s="17"/>
      <c r="J179" s="9" t="str">
        <f t="array" ref="J179">iferror(index('Kovats n-alkanes'!G$7:G$31,match(H180,'Kovats n-alkanes'!H$7:H$31,1)),"")</f>
        <v/>
      </c>
      <c r="K179" s="9" t="str">
        <f t="shared" si="9"/>
        <v/>
      </c>
      <c r="L179" s="63" t="str">
        <f>iferror(100*(J179+(H180-vlookup(J179,'Kovats n-alkanes'!G$7:H$31,2,TRUE))/(vlookup(K179,'Kovats n-alkanes'!G$7:H$31,2,TRUE)-vlookup(J179,'Kovats n-alkanes'!G$7:H$31,2,TRUE))),H180)</f>
        <v/>
      </c>
      <c r="M179" s="9" t="str">
        <f t="array" ref="M179">iferror(index('Kovats n-alkanes'!B$7:B$31,match(I179,'Kovats n-alkanes'!C$7:C$31,1)),"")</f>
        <v/>
      </c>
      <c r="N179" s="9" t="str">
        <f t="shared" si="10"/>
        <v/>
      </c>
      <c r="O179" s="9" t="str">
        <f>iferror(100*(M179+(I179-vlookup(M179,'Kovats n-alkanes'!B$7:C$31,2,TRUE))/(vlookup(N179,'Kovats n-alkanes'!B$7:C$31,2,TRUE)-vlookup(M179,'Kovats n-alkanes'!B$7:C$31,2,TRUE))),"")</f>
        <v/>
      </c>
      <c r="R179" s="75"/>
      <c r="S179" s="75"/>
      <c r="T179" s="97"/>
      <c r="U179" s="97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</row>
    <row r="180">
      <c r="D180" s="120"/>
      <c r="F180" s="121"/>
      <c r="H180" s="122"/>
      <c r="I180" s="17"/>
      <c r="J180" s="9" t="str">
        <f t="array" ref="J180">iferror(index('Kovats n-alkanes'!G$7:G$31,match(H181,'Kovats n-alkanes'!H$7:H$31,1)),"")</f>
        <v/>
      </c>
      <c r="K180" s="9" t="str">
        <f t="shared" si="9"/>
        <v/>
      </c>
      <c r="L180" s="63" t="str">
        <f>iferror(100*(J180+(H181-vlookup(J180,'Kovats n-alkanes'!G$7:H$31,2,TRUE))/(vlookup(K180,'Kovats n-alkanes'!G$7:H$31,2,TRUE)-vlookup(J180,'Kovats n-alkanes'!G$7:H$31,2,TRUE))),H181)</f>
        <v/>
      </c>
      <c r="M180" s="9" t="str">
        <f t="array" ref="M180">iferror(index('Kovats n-alkanes'!B$7:B$31,match(I180,'Kovats n-alkanes'!C$7:C$31,1)),"")</f>
        <v/>
      </c>
      <c r="N180" s="9" t="str">
        <f t="shared" si="10"/>
        <v/>
      </c>
      <c r="O180" s="9" t="str">
        <f>iferror(100*(M180+(I180-vlookup(M180,'Kovats n-alkanes'!B$7:C$31,2,TRUE))/(vlookup(N180,'Kovats n-alkanes'!B$7:C$31,2,TRUE)-vlookup(M180,'Kovats n-alkanes'!B$7:C$31,2,TRUE))),"")</f>
        <v/>
      </c>
      <c r="R180" s="75"/>
      <c r="S180" s="75"/>
      <c r="T180" s="97"/>
      <c r="U180" s="97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</row>
    <row r="181">
      <c r="D181" s="120"/>
      <c r="F181" s="121"/>
      <c r="H181" s="122"/>
      <c r="I181" s="17"/>
      <c r="J181" s="9" t="str">
        <f t="array" ref="J181">iferror(index('Kovats n-alkanes'!G$7:G$31,match(H182,'Kovats n-alkanes'!H$7:H$31,1)),"")</f>
        <v/>
      </c>
      <c r="K181" s="9" t="str">
        <f t="shared" si="9"/>
        <v/>
      </c>
      <c r="L181" s="63" t="str">
        <f>iferror(100*(J181+(H182-vlookup(J181,'Kovats n-alkanes'!G$7:H$31,2,TRUE))/(vlookup(K181,'Kovats n-alkanes'!G$7:H$31,2,TRUE)-vlookup(J181,'Kovats n-alkanes'!G$7:H$31,2,TRUE))),H182)</f>
        <v/>
      </c>
      <c r="M181" s="9" t="str">
        <f t="array" ref="M181">iferror(index('Kovats n-alkanes'!B$7:B$31,match(I181,'Kovats n-alkanes'!C$7:C$31,1)),"")</f>
        <v/>
      </c>
      <c r="N181" s="9" t="str">
        <f t="shared" si="10"/>
        <v/>
      </c>
      <c r="O181" s="9" t="str">
        <f>iferror(100*(M181+(I181-vlookup(M181,'Kovats n-alkanes'!B$7:C$31,2,TRUE))/(vlookup(N181,'Kovats n-alkanes'!B$7:C$31,2,TRUE)-vlookup(M181,'Kovats n-alkanes'!B$7:C$31,2,TRUE))),"")</f>
        <v/>
      </c>
      <c r="R181" s="75"/>
      <c r="S181" s="75"/>
      <c r="T181" s="97"/>
      <c r="U181" s="97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</row>
    <row r="182">
      <c r="D182" s="120"/>
      <c r="F182" s="121"/>
      <c r="H182" s="122"/>
      <c r="I182" s="17"/>
      <c r="J182" s="9" t="str">
        <f t="array" ref="J182">iferror(index('Kovats n-alkanes'!G$7:G$31,match(H183,'Kovats n-alkanes'!H$7:H$31,1)),"")</f>
        <v/>
      </c>
      <c r="K182" s="9" t="str">
        <f t="shared" si="9"/>
        <v/>
      </c>
      <c r="L182" s="63" t="str">
        <f>iferror(100*(J182+(H183-vlookup(J182,'Kovats n-alkanes'!G$7:H$31,2,TRUE))/(vlookup(K182,'Kovats n-alkanes'!G$7:H$31,2,TRUE)-vlookup(J182,'Kovats n-alkanes'!G$7:H$31,2,TRUE))),H183)</f>
        <v/>
      </c>
      <c r="M182" s="9" t="str">
        <f t="array" ref="M182">iferror(index('Kovats n-alkanes'!B$7:B$31,match(I182,'Kovats n-alkanes'!C$7:C$31,1)),"")</f>
        <v/>
      </c>
      <c r="N182" s="9" t="str">
        <f t="shared" si="10"/>
        <v/>
      </c>
      <c r="O182" s="9" t="str">
        <f>iferror(100*(M182+(I182-vlookup(M182,'Kovats n-alkanes'!B$7:C$31,2,TRUE))/(vlookup(N182,'Kovats n-alkanes'!B$7:C$31,2,TRUE)-vlookup(M182,'Kovats n-alkanes'!B$7:C$31,2,TRUE))),"")</f>
        <v/>
      </c>
      <c r="R182" s="75"/>
      <c r="S182" s="75"/>
      <c r="T182" s="97"/>
      <c r="U182" s="97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</row>
    <row r="183">
      <c r="D183" s="120"/>
      <c r="F183" s="121"/>
      <c r="H183" s="122"/>
      <c r="I183" s="17"/>
      <c r="J183" s="9" t="str">
        <f t="array" ref="J183">iferror(index('Kovats n-alkanes'!G$7:G$31,match(H184,'Kovats n-alkanes'!H$7:H$31,1)),"")</f>
        <v/>
      </c>
      <c r="K183" s="9" t="str">
        <f t="shared" si="9"/>
        <v/>
      </c>
      <c r="L183" s="63" t="str">
        <f>iferror(100*(J183+(H184-vlookup(J183,'Kovats n-alkanes'!G$7:H$31,2,TRUE))/(vlookup(K183,'Kovats n-alkanes'!G$7:H$31,2,TRUE)-vlookup(J183,'Kovats n-alkanes'!G$7:H$31,2,TRUE))),H184)</f>
        <v/>
      </c>
      <c r="M183" s="9" t="str">
        <f t="array" ref="M183">iferror(index('Kovats n-alkanes'!B$7:B$31,match(I183,'Kovats n-alkanes'!C$7:C$31,1)),"")</f>
        <v/>
      </c>
      <c r="N183" s="9" t="str">
        <f t="shared" si="10"/>
        <v/>
      </c>
      <c r="O183" s="9" t="str">
        <f>iferror(100*(M183+(I183-vlookup(M183,'Kovats n-alkanes'!B$7:C$31,2,TRUE))/(vlookup(N183,'Kovats n-alkanes'!B$7:C$31,2,TRUE)-vlookup(M183,'Kovats n-alkanes'!B$7:C$31,2,TRUE))),"")</f>
        <v/>
      </c>
      <c r="R183" s="75"/>
      <c r="S183" s="75"/>
      <c r="T183" s="97"/>
      <c r="U183" s="97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</row>
    <row r="184">
      <c r="D184" s="120"/>
      <c r="F184" s="121"/>
      <c r="H184" s="122"/>
      <c r="I184" s="17"/>
      <c r="J184" s="9" t="str">
        <f t="array" ref="J184">iferror(index('Kovats n-alkanes'!G$7:G$31,match(H185,'Kovats n-alkanes'!H$7:H$31,1)),"")</f>
        <v/>
      </c>
      <c r="K184" s="9" t="str">
        <f t="shared" si="9"/>
        <v/>
      </c>
      <c r="L184" s="63" t="str">
        <f>iferror(100*(J184+(H185-vlookup(J184,'Kovats n-alkanes'!G$7:H$31,2,TRUE))/(vlookup(K184,'Kovats n-alkanes'!G$7:H$31,2,TRUE)-vlookup(J184,'Kovats n-alkanes'!G$7:H$31,2,TRUE))),H185)</f>
        <v/>
      </c>
      <c r="M184" s="9" t="str">
        <f t="array" ref="M184">iferror(index('Kovats n-alkanes'!B$7:B$31,match(I184,'Kovats n-alkanes'!C$7:C$31,1)),"")</f>
        <v/>
      </c>
      <c r="N184" s="9" t="str">
        <f t="shared" si="10"/>
        <v/>
      </c>
      <c r="O184" s="9" t="str">
        <f>iferror(100*(M184+(I184-vlookup(M184,'Kovats n-alkanes'!B$7:C$31,2,TRUE))/(vlookup(N184,'Kovats n-alkanes'!B$7:C$31,2,TRUE)-vlookup(M184,'Kovats n-alkanes'!B$7:C$31,2,TRUE))),"")</f>
        <v/>
      </c>
      <c r="R184" s="75"/>
      <c r="S184" s="75"/>
      <c r="T184" s="97"/>
      <c r="U184" s="97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</row>
    <row r="185">
      <c r="D185" s="120"/>
      <c r="F185" s="121"/>
      <c r="H185" s="122"/>
      <c r="I185" s="17"/>
      <c r="J185" s="9" t="str">
        <f t="array" ref="J185">iferror(index('Kovats n-alkanes'!G$7:G$31,match(H186,'Kovats n-alkanes'!H$7:H$31,1)),"")</f>
        <v/>
      </c>
      <c r="K185" s="9" t="str">
        <f t="shared" si="9"/>
        <v/>
      </c>
      <c r="L185" s="63" t="str">
        <f>iferror(100*(J185+(H186-vlookup(J185,'Kovats n-alkanes'!G$7:H$31,2,TRUE))/(vlookup(K185,'Kovats n-alkanes'!G$7:H$31,2,TRUE)-vlookup(J185,'Kovats n-alkanes'!G$7:H$31,2,TRUE))),H186)</f>
        <v/>
      </c>
      <c r="M185" s="9" t="str">
        <f t="array" ref="M185">iferror(index('Kovats n-alkanes'!B$7:B$31,match(I185,'Kovats n-alkanes'!C$7:C$31,1)),"")</f>
        <v/>
      </c>
      <c r="N185" s="9" t="str">
        <f t="shared" si="10"/>
        <v/>
      </c>
      <c r="O185" s="9" t="str">
        <f>iferror(100*(M185+(I185-vlookup(M185,'Kovats n-alkanes'!B$7:C$31,2,TRUE))/(vlookup(N185,'Kovats n-alkanes'!B$7:C$31,2,TRUE)-vlookup(M185,'Kovats n-alkanes'!B$7:C$31,2,TRUE))),"")</f>
        <v/>
      </c>
      <c r="R185" s="75"/>
      <c r="S185" s="75"/>
      <c r="T185" s="97"/>
      <c r="U185" s="97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</row>
    <row r="186">
      <c r="D186" s="120"/>
      <c r="F186" s="121"/>
      <c r="H186" s="122"/>
      <c r="I186" s="17"/>
      <c r="J186" s="9" t="str">
        <f t="array" ref="J186">iferror(index('Kovats n-alkanes'!G$7:G$31,match(H187,'Kovats n-alkanes'!H$7:H$31,1)),"")</f>
        <v/>
      </c>
      <c r="K186" s="9" t="str">
        <f t="shared" si="9"/>
        <v/>
      </c>
      <c r="L186" s="63" t="str">
        <f>iferror(100*(J186+(H187-vlookup(J186,'Kovats n-alkanes'!G$7:H$31,2,TRUE))/(vlookup(K186,'Kovats n-alkanes'!G$7:H$31,2,TRUE)-vlookup(J186,'Kovats n-alkanes'!G$7:H$31,2,TRUE))),H187)</f>
        <v/>
      </c>
      <c r="M186" s="9" t="str">
        <f t="array" ref="M186">iferror(index('Kovats n-alkanes'!B$7:B$31,match(I186,'Kovats n-alkanes'!C$7:C$31,1)),"")</f>
        <v/>
      </c>
      <c r="N186" s="9" t="str">
        <f t="shared" si="10"/>
        <v/>
      </c>
      <c r="O186" s="9" t="str">
        <f>iferror(100*(M186+(I186-vlookup(M186,'Kovats n-alkanes'!B$7:C$31,2,TRUE))/(vlookup(N186,'Kovats n-alkanes'!B$7:C$31,2,TRUE)-vlookup(M186,'Kovats n-alkanes'!B$7:C$31,2,TRUE))),"")</f>
        <v/>
      </c>
      <c r="R186" s="75"/>
      <c r="S186" s="75"/>
      <c r="T186" s="97"/>
      <c r="U186" s="97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</row>
    <row r="187">
      <c r="D187" s="120"/>
      <c r="F187" s="121"/>
      <c r="H187" s="122"/>
      <c r="I187" s="17"/>
      <c r="J187" s="9" t="str">
        <f t="array" ref="J187">iferror(index('Kovats n-alkanes'!G$7:G$31,match(H188,'Kovats n-alkanes'!H$7:H$31,1)),"")</f>
        <v/>
      </c>
      <c r="K187" s="9" t="str">
        <f t="shared" si="9"/>
        <v/>
      </c>
      <c r="L187" s="63" t="str">
        <f>iferror(100*(J187+(H188-vlookup(J187,'Kovats n-alkanes'!G$7:H$31,2,TRUE))/(vlookup(K187,'Kovats n-alkanes'!G$7:H$31,2,TRUE)-vlookup(J187,'Kovats n-alkanes'!G$7:H$31,2,TRUE))),H188)</f>
        <v/>
      </c>
      <c r="M187" s="9" t="str">
        <f t="array" ref="M187">iferror(index('Kovats n-alkanes'!B$7:B$31,match(I187,'Kovats n-alkanes'!C$7:C$31,1)),"")</f>
        <v/>
      </c>
      <c r="N187" s="9" t="str">
        <f t="shared" si="10"/>
        <v/>
      </c>
      <c r="O187" s="9" t="str">
        <f>iferror(100*(M187+(I187-vlookup(M187,'Kovats n-alkanes'!B$7:C$31,2,TRUE))/(vlookup(N187,'Kovats n-alkanes'!B$7:C$31,2,TRUE)-vlookup(M187,'Kovats n-alkanes'!B$7:C$31,2,TRUE))),"")</f>
        <v/>
      </c>
      <c r="R187" s="75"/>
      <c r="S187" s="75"/>
      <c r="T187" s="97"/>
      <c r="U187" s="97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</row>
    <row r="188">
      <c r="D188" s="120"/>
      <c r="F188" s="121"/>
      <c r="H188" s="122"/>
      <c r="I188" s="17"/>
      <c r="J188" s="9" t="str">
        <f t="array" ref="J188">iferror(index('Kovats n-alkanes'!G$7:G$31,match(H189,'Kovats n-alkanes'!H$7:H$31,1)),"")</f>
        <v/>
      </c>
      <c r="K188" s="9" t="str">
        <f t="shared" si="9"/>
        <v/>
      </c>
      <c r="L188" s="63" t="str">
        <f>iferror(100*(J188+(H189-vlookup(J188,'Kovats n-alkanes'!G$7:H$31,2,TRUE))/(vlookup(K188,'Kovats n-alkanes'!G$7:H$31,2,TRUE)-vlookup(J188,'Kovats n-alkanes'!G$7:H$31,2,TRUE))),H189)</f>
        <v/>
      </c>
      <c r="M188" s="9" t="str">
        <f t="array" ref="M188">iferror(index('Kovats n-alkanes'!B$7:B$31,match(I188,'Kovats n-alkanes'!C$7:C$31,1)),"")</f>
        <v/>
      </c>
      <c r="N188" s="9" t="str">
        <f t="shared" si="10"/>
        <v/>
      </c>
      <c r="O188" s="9" t="str">
        <f>iferror(100*(M188+(I188-vlookup(M188,'Kovats n-alkanes'!B$7:C$31,2,TRUE))/(vlookup(N188,'Kovats n-alkanes'!B$7:C$31,2,TRUE)-vlookup(M188,'Kovats n-alkanes'!B$7:C$31,2,TRUE))),"")</f>
        <v/>
      </c>
      <c r="R188" s="75"/>
      <c r="S188" s="75"/>
      <c r="T188" s="97"/>
      <c r="U188" s="97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</row>
    <row r="189">
      <c r="D189" s="120"/>
      <c r="F189" s="121"/>
      <c r="H189" s="122"/>
      <c r="I189" s="17"/>
      <c r="J189" s="9" t="str">
        <f t="array" ref="J189">iferror(index('Kovats n-alkanes'!G$7:G$31,match(H190,'Kovats n-alkanes'!H$7:H$31,1)),"")</f>
        <v/>
      </c>
      <c r="K189" s="9" t="str">
        <f t="shared" si="9"/>
        <v/>
      </c>
      <c r="L189" s="63" t="str">
        <f>iferror(100*(J189+(H190-vlookup(J189,'Kovats n-alkanes'!G$7:H$31,2,TRUE))/(vlookup(K189,'Kovats n-alkanes'!G$7:H$31,2,TRUE)-vlookup(J189,'Kovats n-alkanes'!G$7:H$31,2,TRUE))),H190)</f>
        <v/>
      </c>
      <c r="M189" s="9" t="str">
        <f t="array" ref="M189">iferror(index('Kovats n-alkanes'!B$7:B$31,match(I189,'Kovats n-alkanes'!C$7:C$31,1)),"")</f>
        <v/>
      </c>
      <c r="N189" s="9" t="str">
        <f t="shared" si="10"/>
        <v/>
      </c>
      <c r="O189" s="9" t="str">
        <f>iferror(100*(M189+(I189-vlookup(M189,'Kovats n-alkanes'!B$7:C$31,2,TRUE))/(vlookup(N189,'Kovats n-alkanes'!B$7:C$31,2,TRUE)-vlookup(M189,'Kovats n-alkanes'!B$7:C$31,2,TRUE))),"")</f>
        <v/>
      </c>
      <c r="R189" s="75"/>
      <c r="S189" s="75"/>
      <c r="T189" s="97"/>
      <c r="U189" s="97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</row>
    <row r="190">
      <c r="D190" s="120"/>
      <c r="F190" s="121"/>
      <c r="H190" s="122"/>
      <c r="I190" s="17"/>
      <c r="J190" s="9" t="str">
        <f t="array" ref="J190">iferror(index('Kovats n-alkanes'!G$7:G$31,match(H191,'Kovats n-alkanes'!H$7:H$31,1)),"")</f>
        <v/>
      </c>
      <c r="K190" s="9" t="str">
        <f t="shared" si="9"/>
        <v/>
      </c>
      <c r="L190" s="63" t="str">
        <f>iferror(100*(J190+(H191-vlookup(J190,'Kovats n-alkanes'!G$7:H$31,2,TRUE))/(vlookup(K190,'Kovats n-alkanes'!G$7:H$31,2,TRUE)-vlookup(J190,'Kovats n-alkanes'!G$7:H$31,2,TRUE))),H191)</f>
        <v/>
      </c>
      <c r="M190" s="9" t="str">
        <f t="array" ref="M190">iferror(index('Kovats n-alkanes'!B$7:B$31,match(I190,'Kovats n-alkanes'!C$7:C$31,1)),"")</f>
        <v/>
      </c>
      <c r="N190" s="9" t="str">
        <f t="shared" si="10"/>
        <v/>
      </c>
      <c r="O190" s="9" t="str">
        <f>iferror(100*(M190+(I190-vlookup(M190,'Kovats n-alkanes'!B$7:C$31,2,TRUE))/(vlookup(N190,'Kovats n-alkanes'!B$7:C$31,2,TRUE)-vlookup(M190,'Kovats n-alkanes'!B$7:C$31,2,TRUE))),"")</f>
        <v/>
      </c>
      <c r="R190" s="75"/>
      <c r="S190" s="75"/>
      <c r="T190" s="97"/>
      <c r="U190" s="97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</row>
    <row r="191">
      <c r="D191" s="120"/>
      <c r="F191" s="121"/>
      <c r="H191" s="122"/>
      <c r="I191" s="17"/>
      <c r="J191" s="9" t="str">
        <f t="array" ref="J191">iferror(index('Kovats n-alkanes'!G$7:G$31,match(H192,'Kovats n-alkanes'!H$7:H$31,1)),"")</f>
        <v/>
      </c>
      <c r="K191" s="9" t="str">
        <f t="shared" si="9"/>
        <v/>
      </c>
      <c r="L191" s="63" t="str">
        <f>iferror(100*(J191+(H192-vlookup(J191,'Kovats n-alkanes'!G$7:H$31,2,TRUE))/(vlookup(K191,'Kovats n-alkanes'!G$7:H$31,2,TRUE)-vlookup(J191,'Kovats n-alkanes'!G$7:H$31,2,TRUE))),H192)</f>
        <v/>
      </c>
      <c r="M191" s="9" t="str">
        <f t="array" ref="M191">iferror(index('Kovats n-alkanes'!B$7:B$31,match(I191,'Kovats n-alkanes'!C$7:C$31,1)),"")</f>
        <v/>
      </c>
      <c r="N191" s="9" t="str">
        <f t="shared" si="10"/>
        <v/>
      </c>
      <c r="O191" s="9" t="str">
        <f>iferror(100*(M191+(I191-vlookup(M191,'Kovats n-alkanes'!B$7:C$31,2,TRUE))/(vlookup(N191,'Kovats n-alkanes'!B$7:C$31,2,TRUE)-vlookup(M191,'Kovats n-alkanes'!B$7:C$31,2,TRUE))),"")</f>
        <v/>
      </c>
      <c r="R191" s="75"/>
      <c r="S191" s="75"/>
      <c r="T191" s="97"/>
      <c r="U191" s="97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</row>
    <row r="192">
      <c r="D192" s="120"/>
      <c r="F192" s="121"/>
      <c r="H192" s="122"/>
      <c r="I192" s="17"/>
      <c r="J192" s="9" t="str">
        <f t="array" ref="J192">iferror(index('Kovats n-alkanes'!G$7:G$31,match(H193,'Kovats n-alkanes'!H$7:H$31,1)),"")</f>
        <v/>
      </c>
      <c r="K192" s="9" t="str">
        <f t="shared" si="9"/>
        <v/>
      </c>
      <c r="L192" s="63" t="str">
        <f>iferror(100*(J192+(H193-vlookup(J192,'Kovats n-alkanes'!G$7:H$31,2,TRUE))/(vlookup(K192,'Kovats n-alkanes'!G$7:H$31,2,TRUE)-vlookup(J192,'Kovats n-alkanes'!G$7:H$31,2,TRUE))),H193)</f>
        <v/>
      </c>
      <c r="M192" s="9" t="str">
        <f t="array" ref="M192">iferror(index('Kovats n-alkanes'!B$7:B$31,match(I192,'Kovats n-alkanes'!C$7:C$31,1)),"")</f>
        <v/>
      </c>
      <c r="N192" s="9" t="str">
        <f t="shared" si="10"/>
        <v/>
      </c>
      <c r="O192" s="9" t="str">
        <f>iferror(100*(M192+(I192-vlookup(M192,'Kovats n-alkanes'!B$7:C$31,2,TRUE))/(vlookup(N192,'Kovats n-alkanes'!B$7:C$31,2,TRUE)-vlookup(M192,'Kovats n-alkanes'!B$7:C$31,2,TRUE))),"")</f>
        <v/>
      </c>
      <c r="R192" s="75"/>
      <c r="S192" s="75"/>
      <c r="T192" s="97"/>
      <c r="U192" s="97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</row>
    <row r="193">
      <c r="D193" s="120"/>
      <c r="F193" s="121"/>
      <c r="H193" s="122"/>
      <c r="I193" s="17"/>
      <c r="J193" s="9" t="str">
        <f t="array" ref="J193">iferror(index('Kovats n-alkanes'!G$7:G$31,match(H194,'Kovats n-alkanes'!H$7:H$31,1)),"")</f>
        <v/>
      </c>
      <c r="K193" s="9" t="str">
        <f t="shared" si="9"/>
        <v/>
      </c>
      <c r="L193" s="63" t="str">
        <f>iferror(100*(J193+(H194-vlookup(J193,'Kovats n-alkanes'!G$7:H$31,2,TRUE))/(vlookup(K193,'Kovats n-alkanes'!G$7:H$31,2,TRUE)-vlookup(J193,'Kovats n-alkanes'!G$7:H$31,2,TRUE))),H194)</f>
        <v/>
      </c>
      <c r="M193" s="9" t="str">
        <f t="array" ref="M193">iferror(index('Kovats n-alkanes'!B$7:B$31,match(I193,'Kovats n-alkanes'!C$7:C$31,1)),"")</f>
        <v/>
      </c>
      <c r="N193" s="9" t="str">
        <f t="shared" si="10"/>
        <v/>
      </c>
      <c r="O193" s="9" t="str">
        <f>iferror(100*(M193+(I193-vlookup(M193,'Kovats n-alkanes'!B$7:C$31,2,TRUE))/(vlookup(N193,'Kovats n-alkanes'!B$7:C$31,2,TRUE)-vlookup(M193,'Kovats n-alkanes'!B$7:C$31,2,TRUE))),"")</f>
        <v/>
      </c>
      <c r="R193" s="75"/>
      <c r="S193" s="75"/>
      <c r="T193" s="97"/>
      <c r="U193" s="97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</row>
    <row r="194">
      <c r="D194" s="120"/>
      <c r="F194" s="121"/>
      <c r="H194" s="122"/>
      <c r="I194" s="17"/>
      <c r="J194" s="9" t="str">
        <f t="array" ref="J194">iferror(index('Kovats n-alkanes'!G$7:G$31,match(H195,'Kovats n-alkanes'!H$7:H$31,1)),"")</f>
        <v/>
      </c>
      <c r="K194" s="9" t="str">
        <f t="shared" si="9"/>
        <v/>
      </c>
      <c r="L194" s="63" t="str">
        <f>iferror(100*(J194+(H195-vlookup(J194,'Kovats n-alkanes'!G$7:H$31,2,TRUE))/(vlookup(K194,'Kovats n-alkanes'!G$7:H$31,2,TRUE)-vlookup(J194,'Kovats n-alkanes'!G$7:H$31,2,TRUE))),H195)</f>
        <v/>
      </c>
      <c r="M194" s="9" t="str">
        <f t="array" ref="M194">iferror(index('Kovats n-alkanes'!B$7:B$31,match(I194,'Kovats n-alkanes'!C$7:C$31,1)),"")</f>
        <v/>
      </c>
      <c r="N194" s="9" t="str">
        <f t="shared" si="10"/>
        <v/>
      </c>
      <c r="O194" s="9" t="str">
        <f>iferror(100*(M194+(I194-vlookup(M194,'Kovats n-alkanes'!B$7:C$31,2,TRUE))/(vlookup(N194,'Kovats n-alkanes'!B$7:C$31,2,TRUE)-vlookup(M194,'Kovats n-alkanes'!B$7:C$31,2,TRUE))),"")</f>
        <v/>
      </c>
      <c r="R194" s="75"/>
      <c r="S194" s="75"/>
      <c r="T194" s="97"/>
      <c r="U194" s="97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</row>
    <row r="195">
      <c r="D195" s="120"/>
      <c r="F195" s="121"/>
      <c r="H195" s="122"/>
      <c r="I195" s="17"/>
      <c r="J195" s="9" t="str">
        <f t="array" ref="J195">iferror(index('Kovats n-alkanes'!G$7:G$31,match(H196,'Kovats n-alkanes'!H$7:H$31,1)),"")</f>
        <v/>
      </c>
      <c r="K195" s="9" t="str">
        <f t="shared" si="9"/>
        <v/>
      </c>
      <c r="L195" s="63" t="str">
        <f>iferror(100*(J195+(H196-vlookup(J195,'Kovats n-alkanes'!G$7:H$31,2,TRUE))/(vlookup(K195,'Kovats n-alkanes'!G$7:H$31,2,TRUE)-vlookup(J195,'Kovats n-alkanes'!G$7:H$31,2,TRUE))),H196)</f>
        <v/>
      </c>
      <c r="M195" s="9" t="str">
        <f t="array" ref="M195">iferror(index('Kovats n-alkanes'!B$7:B$31,match(I195,'Kovats n-alkanes'!C$7:C$31,1)),"")</f>
        <v/>
      </c>
      <c r="N195" s="9" t="str">
        <f t="shared" si="10"/>
        <v/>
      </c>
      <c r="O195" s="9" t="str">
        <f>iferror(100*(M195+(I195-vlookup(M195,'Kovats n-alkanes'!B$7:C$31,2,TRUE))/(vlookup(N195,'Kovats n-alkanes'!B$7:C$31,2,TRUE)-vlookup(M195,'Kovats n-alkanes'!B$7:C$31,2,TRUE))),"")</f>
        <v/>
      </c>
      <c r="R195" s="75"/>
      <c r="S195" s="75"/>
      <c r="T195" s="97"/>
      <c r="U195" s="97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</row>
    <row r="196">
      <c r="D196" s="120"/>
      <c r="F196" s="121"/>
      <c r="H196" s="122"/>
      <c r="I196" s="17"/>
      <c r="J196" s="9" t="str">
        <f t="array" ref="J196">iferror(index('Kovats n-alkanes'!G$7:G$31,match(H197,'Kovats n-alkanes'!H$7:H$31,1)),"")</f>
        <v/>
      </c>
      <c r="K196" s="9" t="str">
        <f t="shared" si="9"/>
        <v/>
      </c>
      <c r="L196" s="63" t="str">
        <f>iferror(100*(J196+(H197-vlookup(J196,'Kovats n-alkanes'!G$7:H$31,2,TRUE))/(vlookup(K196,'Kovats n-alkanes'!G$7:H$31,2,TRUE)-vlookup(J196,'Kovats n-alkanes'!G$7:H$31,2,TRUE))),H197)</f>
        <v/>
      </c>
      <c r="M196" s="9" t="str">
        <f t="array" ref="M196">iferror(index('Kovats n-alkanes'!B$7:B$31,match(I196,'Kovats n-alkanes'!C$7:C$31,1)),"")</f>
        <v/>
      </c>
      <c r="N196" s="9" t="str">
        <f t="shared" si="10"/>
        <v/>
      </c>
      <c r="O196" s="9" t="str">
        <f>iferror(100*(M196+(I196-vlookup(M196,'Kovats n-alkanes'!B$7:C$31,2,TRUE))/(vlookup(N196,'Kovats n-alkanes'!B$7:C$31,2,TRUE)-vlookup(M196,'Kovats n-alkanes'!B$7:C$31,2,TRUE))),"")</f>
        <v/>
      </c>
      <c r="R196" s="75"/>
      <c r="S196" s="75"/>
      <c r="T196" s="97"/>
      <c r="U196" s="97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</row>
    <row r="197">
      <c r="D197" s="120"/>
      <c r="F197" s="121"/>
      <c r="H197" s="122"/>
      <c r="I197" s="17"/>
      <c r="J197" s="9" t="str">
        <f t="array" ref="J197">iferror(index('Kovats n-alkanes'!G$7:G$31,match(H198,'Kovats n-alkanes'!H$7:H$31,1)),"")</f>
        <v/>
      </c>
      <c r="K197" s="9" t="str">
        <f t="shared" si="9"/>
        <v/>
      </c>
      <c r="L197" s="63" t="str">
        <f>iferror(100*(J197+(H198-vlookup(J197,'Kovats n-alkanes'!G$7:H$31,2,TRUE))/(vlookup(K197,'Kovats n-alkanes'!G$7:H$31,2,TRUE)-vlookup(J197,'Kovats n-alkanes'!G$7:H$31,2,TRUE))),H198)</f>
        <v/>
      </c>
      <c r="M197" s="9" t="str">
        <f t="array" ref="M197">iferror(index('Kovats n-alkanes'!B$7:B$31,match(I197,'Kovats n-alkanes'!C$7:C$31,1)),"")</f>
        <v/>
      </c>
      <c r="N197" s="9" t="str">
        <f t="shared" si="10"/>
        <v/>
      </c>
      <c r="O197" s="9" t="str">
        <f>iferror(100*(M197+(I197-vlookup(M197,'Kovats n-alkanes'!B$7:C$31,2,TRUE))/(vlookup(N197,'Kovats n-alkanes'!B$7:C$31,2,TRUE)-vlookup(M197,'Kovats n-alkanes'!B$7:C$31,2,TRUE))),"")</f>
        <v/>
      </c>
      <c r="R197" s="75"/>
      <c r="S197" s="75"/>
      <c r="T197" s="97"/>
      <c r="U197" s="97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</row>
    <row r="198">
      <c r="D198" s="120"/>
      <c r="F198" s="121"/>
      <c r="H198" s="122"/>
      <c r="I198" s="17"/>
      <c r="J198" s="9" t="str">
        <f t="array" ref="J198">iferror(index('Kovats n-alkanes'!G$7:G$31,match(H199,'Kovats n-alkanes'!H$7:H$31,1)),"")</f>
        <v/>
      </c>
      <c r="K198" s="9" t="str">
        <f t="shared" si="9"/>
        <v/>
      </c>
      <c r="L198" s="63" t="str">
        <f>iferror(100*(J198+(H199-vlookup(J198,'Kovats n-alkanes'!G$7:H$31,2,TRUE))/(vlookup(K198,'Kovats n-alkanes'!G$7:H$31,2,TRUE)-vlookup(J198,'Kovats n-alkanes'!G$7:H$31,2,TRUE))),H199)</f>
        <v/>
      </c>
      <c r="M198" s="9" t="str">
        <f t="array" ref="M198">iferror(index('Kovats n-alkanes'!B$7:B$31,match(I198,'Kovats n-alkanes'!C$7:C$31,1)),"")</f>
        <v/>
      </c>
      <c r="N198" s="9" t="str">
        <f t="shared" si="10"/>
        <v/>
      </c>
      <c r="O198" s="9" t="str">
        <f>iferror(100*(M198+(I198-vlookup(M198,'Kovats n-alkanes'!B$7:C$31,2,TRUE))/(vlookup(N198,'Kovats n-alkanes'!B$7:C$31,2,TRUE)-vlookup(M198,'Kovats n-alkanes'!B$7:C$31,2,TRUE))),"")</f>
        <v/>
      </c>
      <c r="R198" s="75"/>
      <c r="S198" s="75"/>
      <c r="T198" s="97"/>
      <c r="U198" s="97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</row>
    <row r="199">
      <c r="D199" s="120"/>
      <c r="F199" s="121"/>
      <c r="H199" s="122"/>
      <c r="I199" s="17"/>
      <c r="J199" s="9" t="str">
        <f t="array" ref="J199">iferror(index('Kovats n-alkanes'!G$7:G$31,match(H200,'Kovats n-alkanes'!H$7:H$31,1)),"")</f>
        <v/>
      </c>
      <c r="K199" s="9" t="str">
        <f t="shared" si="9"/>
        <v/>
      </c>
      <c r="L199" s="63" t="str">
        <f>iferror(100*(J199+(H200-vlookup(J199,'Kovats n-alkanes'!G$7:H$31,2,TRUE))/(vlookup(K199,'Kovats n-alkanes'!G$7:H$31,2,TRUE)-vlookup(J199,'Kovats n-alkanes'!G$7:H$31,2,TRUE))),H200)</f>
        <v/>
      </c>
      <c r="M199" s="9" t="str">
        <f t="array" ref="M199">iferror(index('Kovats n-alkanes'!B$7:B$31,match(I199,'Kovats n-alkanes'!C$7:C$31,1)),"")</f>
        <v/>
      </c>
      <c r="N199" s="9" t="str">
        <f t="shared" si="10"/>
        <v/>
      </c>
      <c r="O199" s="9" t="str">
        <f>iferror(100*(M199+(I199-vlookup(M199,'Kovats n-alkanes'!B$7:C$31,2,TRUE))/(vlookup(N199,'Kovats n-alkanes'!B$7:C$31,2,TRUE)-vlookup(M199,'Kovats n-alkanes'!B$7:C$31,2,TRUE))),"")</f>
        <v/>
      </c>
      <c r="R199" s="75"/>
      <c r="S199" s="75"/>
      <c r="T199" s="97"/>
      <c r="U199" s="97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</row>
    <row r="200">
      <c r="D200" s="120"/>
      <c r="F200" s="121"/>
      <c r="H200" s="122"/>
      <c r="I200" s="17"/>
      <c r="J200" s="9" t="str">
        <f t="array" ref="J200">iferror(index('Kovats n-alkanes'!G$7:G$31,match(H201,'Kovats n-alkanes'!H$7:H$31,1)),"")</f>
        <v/>
      </c>
      <c r="K200" s="9" t="str">
        <f t="shared" si="9"/>
        <v/>
      </c>
      <c r="L200" s="63" t="str">
        <f>iferror(100*(J200+(H201-vlookup(J200,'Kovats n-alkanes'!G$7:H$31,2,TRUE))/(vlookup(K200,'Kovats n-alkanes'!G$7:H$31,2,TRUE)-vlookup(J200,'Kovats n-alkanes'!G$7:H$31,2,TRUE))),H201)</f>
        <v/>
      </c>
      <c r="M200" s="9" t="str">
        <f t="array" ref="M200">iferror(index('Kovats n-alkanes'!B$7:B$31,match(I200,'Kovats n-alkanes'!C$7:C$31,1)),"")</f>
        <v/>
      </c>
      <c r="N200" s="9" t="str">
        <f t="shared" si="10"/>
        <v/>
      </c>
      <c r="O200" s="9" t="str">
        <f>iferror(100*(M200+(I200-vlookup(M200,'Kovats n-alkanes'!B$7:C$31,2,TRUE))/(vlookup(N200,'Kovats n-alkanes'!B$7:C$31,2,TRUE)-vlookup(M200,'Kovats n-alkanes'!B$7:C$31,2,TRUE))),"")</f>
        <v/>
      </c>
      <c r="R200" s="75"/>
      <c r="S200" s="75"/>
      <c r="T200" s="97"/>
      <c r="U200" s="97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</row>
    <row r="201">
      <c r="D201" s="120"/>
      <c r="F201" s="121"/>
      <c r="H201" s="122"/>
      <c r="I201" s="17"/>
      <c r="J201" s="9" t="str">
        <f t="array" ref="J201">iferror(index('Kovats n-alkanes'!G$7:G$31,match(H202,'Kovats n-alkanes'!H$7:H$31,1)),"")</f>
        <v/>
      </c>
      <c r="K201" s="9" t="str">
        <f t="shared" si="9"/>
        <v/>
      </c>
      <c r="L201" s="63" t="str">
        <f>iferror(100*(J201+(H202-vlookup(J201,'Kovats n-alkanes'!G$7:H$31,2,TRUE))/(vlookup(K201,'Kovats n-alkanes'!G$7:H$31,2,TRUE)-vlookup(J201,'Kovats n-alkanes'!G$7:H$31,2,TRUE))),H202)</f>
        <v/>
      </c>
      <c r="M201" s="9" t="str">
        <f t="array" ref="M201">iferror(index('Kovats n-alkanes'!B$7:B$31,match(I201,'Kovats n-alkanes'!C$7:C$31,1)),"")</f>
        <v/>
      </c>
      <c r="N201" s="9" t="str">
        <f t="shared" si="10"/>
        <v/>
      </c>
      <c r="O201" s="9" t="str">
        <f>iferror(100*(M201+(I201-vlookup(M201,'Kovats n-alkanes'!B$7:C$31,2,TRUE))/(vlookup(N201,'Kovats n-alkanes'!B$7:C$31,2,TRUE)-vlookup(M201,'Kovats n-alkanes'!B$7:C$31,2,TRUE))),"")</f>
        <v/>
      </c>
      <c r="R201" s="75"/>
      <c r="S201" s="75"/>
      <c r="T201" s="97"/>
      <c r="U201" s="97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</row>
    <row r="202">
      <c r="D202" s="120"/>
      <c r="F202" s="121"/>
      <c r="H202" s="122"/>
      <c r="I202" s="17"/>
      <c r="J202" s="9" t="str">
        <f t="array" ref="J202">iferror(index('Kovats n-alkanes'!G$7:G$31,match(H203,'Kovats n-alkanes'!H$7:H$31,1)),"")</f>
        <v/>
      </c>
      <c r="K202" s="9" t="str">
        <f t="shared" si="9"/>
        <v/>
      </c>
      <c r="L202" s="63" t="str">
        <f>iferror(100*(J202+(H203-vlookup(J202,'Kovats n-alkanes'!G$7:H$31,2,TRUE))/(vlookup(K202,'Kovats n-alkanes'!G$7:H$31,2,TRUE)-vlookup(J202,'Kovats n-alkanes'!G$7:H$31,2,TRUE))),H203)</f>
        <v/>
      </c>
      <c r="M202" s="9" t="str">
        <f t="array" ref="M202">iferror(index('Kovats n-alkanes'!B$7:B$31,match(I202,'Kovats n-alkanes'!C$7:C$31,1)),"")</f>
        <v/>
      </c>
      <c r="N202" s="9" t="str">
        <f t="shared" si="10"/>
        <v/>
      </c>
      <c r="O202" s="9" t="str">
        <f>iferror(100*(M202+(I202-vlookup(M202,'Kovats n-alkanes'!B$7:C$31,2,TRUE))/(vlookup(N202,'Kovats n-alkanes'!B$7:C$31,2,TRUE)-vlookup(M202,'Kovats n-alkanes'!B$7:C$31,2,TRUE))),"")</f>
        <v/>
      </c>
      <c r="R202" s="75"/>
      <c r="S202" s="75"/>
      <c r="T202" s="97"/>
      <c r="U202" s="97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</row>
    <row r="203">
      <c r="D203" s="120"/>
      <c r="F203" s="121"/>
      <c r="H203" s="122"/>
      <c r="I203" s="17"/>
      <c r="J203" s="9" t="str">
        <f t="array" ref="J203">iferror(index('Kovats n-alkanes'!G$7:G$31,match(H204,'Kovats n-alkanes'!H$7:H$31,1)),"")</f>
        <v/>
      </c>
      <c r="K203" s="9" t="str">
        <f t="shared" si="9"/>
        <v/>
      </c>
      <c r="L203" s="63" t="str">
        <f>iferror(100*(J203+(H204-vlookup(J203,'Kovats n-alkanes'!G$7:H$31,2,TRUE))/(vlookup(K203,'Kovats n-alkanes'!G$7:H$31,2,TRUE)-vlookup(J203,'Kovats n-alkanes'!G$7:H$31,2,TRUE))),H204)</f>
        <v/>
      </c>
      <c r="M203" s="9" t="str">
        <f t="array" ref="M203">iferror(index('Kovats n-alkanes'!B$7:B$31,match(I203,'Kovats n-alkanes'!C$7:C$31,1)),"")</f>
        <v/>
      </c>
      <c r="N203" s="9" t="str">
        <f t="shared" si="10"/>
        <v/>
      </c>
      <c r="O203" s="9" t="str">
        <f>iferror(100*(M203+(I203-vlookup(M203,'Kovats n-alkanes'!B$7:C$31,2,TRUE))/(vlookup(N203,'Kovats n-alkanes'!B$7:C$31,2,TRUE)-vlookup(M203,'Kovats n-alkanes'!B$7:C$31,2,TRUE))),"")</f>
        <v/>
      </c>
      <c r="R203" s="75"/>
      <c r="S203" s="75"/>
      <c r="T203" s="97"/>
      <c r="U203" s="97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</row>
    <row r="204">
      <c r="D204" s="120"/>
      <c r="F204" s="121"/>
      <c r="H204" s="122"/>
      <c r="I204" s="17"/>
      <c r="J204" s="9" t="str">
        <f t="array" ref="J204">iferror(index('Kovats n-alkanes'!G$7:G$31,match(H205,'Kovats n-alkanes'!H$7:H$31,1)),"")</f>
        <v/>
      </c>
      <c r="K204" s="9" t="str">
        <f t="shared" si="9"/>
        <v/>
      </c>
      <c r="L204" s="63" t="str">
        <f>iferror(100*(J204+(H205-vlookup(J204,'Kovats n-alkanes'!G$7:H$31,2,TRUE))/(vlookup(K204,'Kovats n-alkanes'!G$7:H$31,2,TRUE)-vlookup(J204,'Kovats n-alkanes'!G$7:H$31,2,TRUE))),H205)</f>
        <v/>
      </c>
      <c r="M204" s="9" t="str">
        <f t="array" ref="M204">iferror(index('Kovats n-alkanes'!B$7:B$31,match(I204,'Kovats n-alkanes'!C$7:C$31,1)),"")</f>
        <v/>
      </c>
      <c r="N204" s="9" t="str">
        <f t="shared" si="10"/>
        <v/>
      </c>
      <c r="O204" s="9" t="str">
        <f>iferror(100*(M204+(I204-vlookup(M204,'Kovats n-alkanes'!B$7:C$31,2,TRUE))/(vlookup(N204,'Kovats n-alkanes'!B$7:C$31,2,TRUE)-vlookup(M204,'Kovats n-alkanes'!B$7:C$31,2,TRUE))),"")</f>
        <v/>
      </c>
      <c r="R204" s="75"/>
      <c r="S204" s="75"/>
      <c r="T204" s="97"/>
      <c r="U204" s="97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</row>
    <row r="205">
      <c r="D205" s="120"/>
      <c r="F205" s="121"/>
      <c r="H205" s="122"/>
      <c r="I205" s="17"/>
      <c r="J205" s="9" t="str">
        <f t="array" ref="J205">iferror(index('Kovats n-alkanes'!G$7:G$31,match(H206,'Kovats n-alkanes'!H$7:H$31,1)),"")</f>
        <v/>
      </c>
      <c r="K205" s="9" t="str">
        <f t="shared" si="9"/>
        <v/>
      </c>
      <c r="L205" s="63" t="str">
        <f>iferror(100*(J205+(H206-vlookup(J205,'Kovats n-alkanes'!G$7:H$31,2,TRUE))/(vlookup(K205,'Kovats n-alkanes'!G$7:H$31,2,TRUE)-vlookup(J205,'Kovats n-alkanes'!G$7:H$31,2,TRUE))),H206)</f>
        <v/>
      </c>
      <c r="M205" s="9" t="str">
        <f t="array" ref="M205">iferror(index('Kovats n-alkanes'!B$7:B$31,match(I205,'Kovats n-alkanes'!C$7:C$31,1)),"")</f>
        <v/>
      </c>
      <c r="N205" s="9" t="str">
        <f t="shared" si="10"/>
        <v/>
      </c>
      <c r="O205" s="9" t="str">
        <f>iferror(100*(M205+(I205-vlookup(M205,'Kovats n-alkanes'!B$7:C$31,2,TRUE))/(vlookup(N205,'Kovats n-alkanes'!B$7:C$31,2,TRUE)-vlookup(M205,'Kovats n-alkanes'!B$7:C$31,2,TRUE))),"")</f>
        <v/>
      </c>
      <c r="R205" s="75"/>
      <c r="S205" s="75"/>
      <c r="T205" s="97"/>
      <c r="U205" s="97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</row>
    <row r="206">
      <c r="D206" s="120"/>
      <c r="F206" s="121"/>
      <c r="H206" s="122"/>
      <c r="I206" s="17"/>
      <c r="J206" s="9" t="str">
        <f t="array" ref="J206">iferror(index('Kovats n-alkanes'!G$7:G$31,match(H207,'Kovats n-alkanes'!H$7:H$31,1)),"")</f>
        <v/>
      </c>
      <c r="K206" s="9" t="str">
        <f t="shared" si="9"/>
        <v/>
      </c>
      <c r="L206" s="63" t="str">
        <f>iferror(100*(J206+(H207-vlookup(J206,'Kovats n-alkanes'!G$7:H$31,2,TRUE))/(vlookup(K206,'Kovats n-alkanes'!G$7:H$31,2,TRUE)-vlookup(J206,'Kovats n-alkanes'!G$7:H$31,2,TRUE))),H207)</f>
        <v/>
      </c>
      <c r="M206" s="9" t="str">
        <f t="array" ref="M206">iferror(index('Kovats n-alkanes'!B$7:B$31,match(I206,'Kovats n-alkanes'!C$7:C$31,1)),"")</f>
        <v/>
      </c>
      <c r="N206" s="9" t="str">
        <f t="shared" si="10"/>
        <v/>
      </c>
      <c r="O206" s="9" t="str">
        <f>iferror(100*(M206+(I206-vlookup(M206,'Kovats n-alkanes'!B$7:C$31,2,TRUE))/(vlookup(N206,'Kovats n-alkanes'!B$7:C$31,2,TRUE)-vlookup(M206,'Kovats n-alkanes'!B$7:C$31,2,TRUE))),"")</f>
        <v/>
      </c>
      <c r="R206" s="75"/>
      <c r="S206" s="75"/>
      <c r="T206" s="97"/>
      <c r="U206" s="97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</row>
    <row r="207">
      <c r="D207" s="120"/>
      <c r="F207" s="121"/>
      <c r="H207" s="122"/>
      <c r="I207" s="17"/>
      <c r="J207" s="9" t="str">
        <f t="array" ref="J207">iferror(index('Kovats n-alkanes'!G$7:G$31,match(H208,'Kovats n-alkanes'!H$7:H$31,1)),"")</f>
        <v/>
      </c>
      <c r="K207" s="9" t="str">
        <f t="shared" si="9"/>
        <v/>
      </c>
      <c r="L207" s="63" t="str">
        <f>iferror(100*(J207+(H208-vlookup(J207,'Kovats n-alkanes'!G$7:H$31,2,TRUE))/(vlookup(K207,'Kovats n-alkanes'!G$7:H$31,2,TRUE)-vlookup(J207,'Kovats n-alkanes'!G$7:H$31,2,TRUE))),H208)</f>
        <v/>
      </c>
      <c r="M207" s="9" t="str">
        <f t="array" ref="M207">iferror(index('Kovats n-alkanes'!B$7:B$31,match(I207,'Kovats n-alkanes'!C$7:C$31,1)),"")</f>
        <v/>
      </c>
      <c r="N207" s="9" t="str">
        <f t="shared" si="10"/>
        <v/>
      </c>
      <c r="O207" s="9" t="str">
        <f>iferror(100*(M207+(I207-vlookup(M207,'Kovats n-alkanes'!B$7:C$31,2,TRUE))/(vlookup(N207,'Kovats n-alkanes'!B$7:C$31,2,TRUE)-vlookup(M207,'Kovats n-alkanes'!B$7:C$31,2,TRUE))),"")</f>
        <v/>
      </c>
      <c r="R207" s="75"/>
      <c r="S207" s="75"/>
      <c r="T207" s="97"/>
      <c r="U207" s="97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</row>
    <row r="208">
      <c r="D208" s="120"/>
      <c r="F208" s="121"/>
      <c r="H208" s="122"/>
      <c r="I208" s="17"/>
      <c r="J208" s="9" t="str">
        <f t="array" ref="J208">iferror(index('Kovats n-alkanes'!G$7:G$31,match(H209,'Kovats n-alkanes'!H$7:H$31,1)),"")</f>
        <v/>
      </c>
      <c r="K208" s="9" t="str">
        <f t="shared" si="9"/>
        <v/>
      </c>
      <c r="L208" s="63" t="str">
        <f>iferror(100*(J208+(H209-vlookup(J208,'Kovats n-alkanes'!G$7:H$31,2,TRUE))/(vlookup(K208,'Kovats n-alkanes'!G$7:H$31,2,TRUE)-vlookup(J208,'Kovats n-alkanes'!G$7:H$31,2,TRUE))),H209)</f>
        <v/>
      </c>
      <c r="M208" s="9" t="str">
        <f t="array" ref="M208">iferror(index('Kovats n-alkanes'!B$7:B$31,match(I208,'Kovats n-alkanes'!C$7:C$31,1)),"")</f>
        <v/>
      </c>
      <c r="N208" s="9" t="str">
        <f t="shared" si="10"/>
        <v/>
      </c>
      <c r="O208" s="9" t="str">
        <f>iferror(100*(M208+(I208-vlookup(M208,'Kovats n-alkanes'!B$7:C$31,2,TRUE))/(vlookup(N208,'Kovats n-alkanes'!B$7:C$31,2,TRUE)-vlookup(M208,'Kovats n-alkanes'!B$7:C$31,2,TRUE))),"")</f>
        <v/>
      </c>
      <c r="R208" s="75"/>
      <c r="S208" s="75"/>
      <c r="T208" s="97"/>
      <c r="U208" s="97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</row>
    <row r="209">
      <c r="D209" s="120"/>
      <c r="F209" s="121"/>
      <c r="H209" s="122"/>
      <c r="I209" s="17"/>
      <c r="J209" s="9" t="str">
        <f t="array" ref="J209">iferror(index('Kovats n-alkanes'!G$7:G$31,match(H210,'Kovats n-alkanes'!H$7:H$31,1)),"")</f>
        <v/>
      </c>
      <c r="K209" s="9" t="str">
        <f t="shared" si="9"/>
        <v/>
      </c>
      <c r="L209" s="63" t="str">
        <f>iferror(100*(J209+(H210-vlookup(J209,'Kovats n-alkanes'!G$7:H$31,2,TRUE))/(vlookup(K209,'Kovats n-alkanes'!G$7:H$31,2,TRUE)-vlookup(J209,'Kovats n-alkanes'!G$7:H$31,2,TRUE))),H210)</f>
        <v/>
      </c>
      <c r="M209" s="9" t="str">
        <f t="array" ref="M209">iferror(index('Kovats n-alkanes'!B$7:B$31,match(I209,'Kovats n-alkanes'!C$7:C$31,1)),"")</f>
        <v/>
      </c>
      <c r="N209" s="9" t="str">
        <f t="shared" si="10"/>
        <v/>
      </c>
      <c r="O209" s="9" t="str">
        <f>iferror(100*(M209+(I209-vlookup(M209,'Kovats n-alkanes'!B$7:C$31,2,TRUE))/(vlookup(N209,'Kovats n-alkanes'!B$7:C$31,2,TRUE)-vlookup(M209,'Kovats n-alkanes'!B$7:C$31,2,TRUE))),"")</f>
        <v/>
      </c>
      <c r="R209" s="75"/>
      <c r="S209" s="75"/>
      <c r="T209" s="97"/>
      <c r="U209" s="97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</row>
    <row r="210">
      <c r="D210" s="120"/>
      <c r="F210" s="121"/>
      <c r="H210" s="122"/>
      <c r="I210" s="17"/>
      <c r="J210" s="9" t="str">
        <f t="array" ref="J210">iferror(index('Kovats n-alkanes'!G$7:G$31,match(H211,'Kovats n-alkanes'!H$7:H$31,1)),"")</f>
        <v/>
      </c>
      <c r="K210" s="9" t="str">
        <f t="shared" si="9"/>
        <v/>
      </c>
      <c r="L210" s="63" t="str">
        <f>iferror(100*(J210+(H211-vlookup(J210,'Kovats n-alkanes'!G$7:H$31,2,TRUE))/(vlookup(K210,'Kovats n-alkanes'!G$7:H$31,2,TRUE)-vlookup(J210,'Kovats n-alkanes'!G$7:H$31,2,TRUE))),H211)</f>
        <v/>
      </c>
      <c r="M210" s="9" t="str">
        <f t="array" ref="M210">iferror(index('Kovats n-alkanes'!B$7:B$31,match(I210,'Kovats n-alkanes'!C$7:C$31,1)),"")</f>
        <v/>
      </c>
      <c r="N210" s="9" t="str">
        <f t="shared" si="10"/>
        <v/>
      </c>
      <c r="O210" s="9" t="str">
        <f>iferror(100*(M210+(I210-vlookup(M210,'Kovats n-alkanes'!B$7:C$31,2,TRUE))/(vlookup(N210,'Kovats n-alkanes'!B$7:C$31,2,TRUE)-vlookup(M210,'Kovats n-alkanes'!B$7:C$31,2,TRUE))),"")</f>
        <v/>
      </c>
      <c r="R210" s="75"/>
      <c r="S210" s="75"/>
      <c r="T210" s="97"/>
      <c r="U210" s="97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</row>
    <row r="211">
      <c r="D211" s="120"/>
      <c r="F211" s="121"/>
      <c r="H211" s="122"/>
      <c r="I211" s="17"/>
      <c r="J211" s="9" t="str">
        <f t="array" ref="J211">iferror(index('Kovats n-alkanes'!G$7:G$31,match(H212,'Kovats n-alkanes'!H$7:H$31,1)),"")</f>
        <v/>
      </c>
      <c r="L211" s="6"/>
      <c r="M211" s="9" t="str">
        <f t="array" ref="M211">iferror(index('Kovats n-alkanes'!B$7:B$31,match(I211,'Kovats n-alkanes'!C$7:C$31,1)),"")</f>
        <v/>
      </c>
    </row>
    <row r="212">
      <c r="D212" s="120"/>
      <c r="F212" s="121"/>
      <c r="H212" s="122"/>
      <c r="I212" s="17"/>
      <c r="J212" s="9" t="str">
        <f t="array" ref="J212">iferror(index('Kovats n-alkanes'!G$7:G$31,match(H213,'Kovats n-alkanes'!H$7:H$31,1)),"")</f>
        <v/>
      </c>
      <c r="L212" s="6"/>
      <c r="M212" s="9" t="str">
        <f t="array" ref="M212">iferror(index('Kovats n-alkanes'!B$7:B$31,match(I212,'Kovats n-alkanes'!C$7:C$31,1)),"")</f>
        <v/>
      </c>
    </row>
    <row r="213">
      <c r="D213" s="120"/>
      <c r="F213" s="121"/>
      <c r="H213" s="122"/>
      <c r="I213" s="17"/>
      <c r="J213" s="9" t="str">
        <f t="array" ref="J213">iferror(index('Kovats n-alkanes'!G$7:G$31,match(H214,'Kovats n-alkanes'!H$7:H$31,1)),"")</f>
        <v/>
      </c>
      <c r="L213" s="6"/>
      <c r="M213" s="9" t="str">
        <f t="array" ref="M213">iferror(index('Kovats n-alkanes'!B$7:B$31,match(I213,'Kovats n-alkanes'!C$7:C$31,1)),"")</f>
        <v/>
      </c>
    </row>
    <row r="214">
      <c r="D214" s="120"/>
      <c r="F214" s="121"/>
      <c r="H214" s="122"/>
      <c r="I214" s="17"/>
      <c r="J214" s="9" t="str">
        <f t="array" ref="J214">iferror(index('Kovats n-alkanes'!G$7:G$31,match(H215,'Kovats n-alkanes'!H$7:H$31,1)),"")</f>
        <v/>
      </c>
      <c r="L214" s="6"/>
      <c r="M214" s="9" t="str">
        <f t="array" ref="M214">iferror(index('Kovats n-alkanes'!B$7:B$31,match(I214,'Kovats n-alkanes'!C$7:C$31,1)),"")</f>
        <v/>
      </c>
    </row>
    <row r="215">
      <c r="D215" s="120"/>
      <c r="F215" s="121"/>
      <c r="H215" s="122"/>
      <c r="I215" s="17"/>
      <c r="J215" s="9" t="str">
        <f t="array" ref="J215">iferror(index('Kovats n-alkanes'!G$7:G$31,match(H216,'Kovats n-alkanes'!H$7:H$31,1)),"")</f>
        <v/>
      </c>
      <c r="L215" s="6"/>
      <c r="M215" s="9" t="str">
        <f t="array" ref="M215">iferror(index('Kovats n-alkanes'!B$7:B$31,match(I215,'Kovats n-alkanes'!C$7:C$31,1)),"")</f>
        <v/>
      </c>
    </row>
    <row r="216">
      <c r="D216" s="120"/>
      <c r="F216" s="121"/>
      <c r="H216" s="122"/>
      <c r="I216" s="17"/>
      <c r="J216" s="9" t="str">
        <f t="array" ref="J216">iferror(index('Kovats n-alkanes'!G$7:G$31,match(H217,'Kovats n-alkanes'!H$7:H$31,1)),"")</f>
        <v/>
      </c>
      <c r="L216" s="6"/>
      <c r="M216" s="9" t="str">
        <f t="array" ref="M216">iferror(index('Kovats n-alkanes'!B$7:B$31,match(I216,'Kovats n-alkanes'!C$7:C$31,1)),"")</f>
        <v/>
      </c>
    </row>
    <row r="217">
      <c r="D217" s="120"/>
      <c r="F217" s="121"/>
      <c r="H217" s="122"/>
      <c r="I217" s="17"/>
      <c r="J217" s="9" t="str">
        <f t="array" ref="J217">iferror(index('Kovats n-alkanes'!G$7:G$31,match(H218,'Kovats n-alkanes'!H$7:H$31,1)),"")</f>
        <v/>
      </c>
      <c r="L217" s="6"/>
      <c r="M217" s="9" t="str">
        <f t="array" ref="M217">iferror(index('Kovats n-alkanes'!B$7:B$31,match(I217,'Kovats n-alkanes'!C$7:C$31,1)),"")</f>
        <v/>
      </c>
    </row>
    <row r="218">
      <c r="D218" s="120"/>
      <c r="F218" s="121"/>
      <c r="H218" s="122"/>
      <c r="I218" s="17"/>
      <c r="J218" s="9" t="str">
        <f t="array" ref="J218">iferror(index('Kovats n-alkanes'!G$7:G$31,match(H219,'Kovats n-alkanes'!H$7:H$31,1)),"")</f>
        <v/>
      </c>
      <c r="L218" s="6"/>
      <c r="M218" s="9" t="str">
        <f t="array" ref="M218">iferror(index('Kovats n-alkanes'!B$7:B$31,match(I218,'Kovats n-alkanes'!C$7:C$31,1)),"")</f>
        <v/>
      </c>
    </row>
    <row r="219">
      <c r="D219" s="120"/>
      <c r="F219" s="121"/>
      <c r="H219" s="122"/>
      <c r="I219" s="17"/>
      <c r="J219" s="9" t="str">
        <f t="array" ref="J219">iferror(index('Kovats n-alkanes'!G$7:G$31,match(H220,'Kovats n-alkanes'!H$7:H$31,1)),"")</f>
        <v/>
      </c>
      <c r="L219" s="6"/>
      <c r="M219" s="9" t="str">
        <f t="array" ref="M219">iferror(index('Kovats n-alkanes'!B$7:B$31,match(I219,'Kovats n-alkanes'!C$7:C$31,1)),"")</f>
        <v/>
      </c>
    </row>
    <row r="220">
      <c r="D220" s="120"/>
      <c r="F220" s="121"/>
      <c r="H220" s="122"/>
      <c r="J220" s="9" t="str">
        <f t="array" ref="J220">iferror(index('Kovats n-alkanes'!G$7:G$31,match(H221,'Kovats n-alkanes'!H$7:H$31,1)),"")</f>
        <v/>
      </c>
      <c r="L220" s="6"/>
      <c r="M220" s="9" t="str">
        <f t="array" ref="M220">iferror(index('Kovats n-alkanes'!B$7:B$31,match(I220,'Kovats n-alkanes'!C$7:C$31,1)),"")</f>
        <v/>
      </c>
    </row>
    <row r="221">
      <c r="D221" s="120"/>
      <c r="F221" s="121"/>
      <c r="H221" s="122"/>
      <c r="J221" s="9" t="str">
        <f t="array" ref="J221">iferror(index('Kovats n-alkanes'!G$7:G$31,match(H222,'Kovats n-alkanes'!H$7:H$31,1)),"")</f>
        <v/>
      </c>
      <c r="L221" s="6"/>
      <c r="M221" s="9" t="str">
        <f t="array" ref="M221">iferror(index('Kovats n-alkanes'!B$7:B$31,match(I221,'Kovats n-alkanes'!C$7:C$31,1)),"")</f>
        <v/>
      </c>
    </row>
    <row r="222">
      <c r="D222" s="120"/>
      <c r="F222" s="121"/>
      <c r="H222" s="122"/>
      <c r="J222" s="9" t="str">
        <f t="array" ref="J222">iferror(index('Kovats n-alkanes'!G$7:G$31,match(H223,'Kovats n-alkanes'!H$7:H$31,1)),"")</f>
        <v/>
      </c>
      <c r="L222" s="6"/>
    </row>
    <row r="223">
      <c r="D223" s="120"/>
      <c r="F223" s="121"/>
      <c r="H223" s="122"/>
      <c r="L223" s="6"/>
    </row>
    <row r="224">
      <c r="D224" s="120"/>
      <c r="F224" s="121"/>
      <c r="H224" s="122"/>
      <c r="L224" s="6"/>
    </row>
    <row r="225">
      <c r="D225" s="120"/>
      <c r="F225" s="121"/>
      <c r="H225" s="122"/>
      <c r="L225" s="6"/>
    </row>
    <row r="226">
      <c r="D226" s="120"/>
      <c r="F226" s="121"/>
      <c r="H226" s="122"/>
      <c r="L226" s="6"/>
    </row>
    <row r="227">
      <c r="D227" s="120"/>
      <c r="F227" s="121"/>
      <c r="H227" s="122"/>
      <c r="L227" s="6"/>
    </row>
    <row r="228">
      <c r="D228" s="120"/>
      <c r="F228" s="121"/>
      <c r="H228" s="122"/>
      <c r="L228" s="6"/>
    </row>
    <row r="229">
      <c r="D229" s="120"/>
      <c r="F229" s="121"/>
      <c r="H229" s="122"/>
      <c r="L229" s="6"/>
    </row>
    <row r="230">
      <c r="D230" s="120"/>
      <c r="F230" s="121"/>
      <c r="H230" s="122"/>
      <c r="L230" s="6"/>
    </row>
    <row r="231">
      <c r="D231" s="120"/>
      <c r="F231" s="121"/>
      <c r="H231" s="122"/>
      <c r="L231" s="6"/>
    </row>
    <row r="232">
      <c r="D232" s="120"/>
      <c r="F232" s="121"/>
      <c r="H232" s="122"/>
      <c r="L232" s="6"/>
    </row>
    <row r="233">
      <c r="D233" s="120"/>
      <c r="F233" s="121"/>
      <c r="H233" s="122"/>
      <c r="L233" s="6"/>
    </row>
    <row r="234">
      <c r="D234" s="120"/>
      <c r="F234" s="121"/>
      <c r="H234" s="122"/>
      <c r="L234" s="6"/>
    </row>
    <row r="235">
      <c r="D235" s="120"/>
      <c r="F235" s="121"/>
      <c r="H235" s="122"/>
      <c r="L235" s="6"/>
    </row>
    <row r="236">
      <c r="D236" s="120"/>
      <c r="F236" s="121"/>
      <c r="H236" s="122"/>
      <c r="L236" s="6"/>
    </row>
    <row r="237">
      <c r="D237" s="120"/>
      <c r="F237" s="121"/>
      <c r="H237" s="122"/>
      <c r="L237" s="6"/>
    </row>
    <row r="238">
      <c r="D238" s="120"/>
      <c r="F238" s="121"/>
      <c r="H238" s="122"/>
      <c r="L238" s="6"/>
    </row>
    <row r="239">
      <c r="D239" s="120"/>
      <c r="F239" s="121"/>
      <c r="H239" s="122"/>
      <c r="L239" s="6"/>
    </row>
    <row r="240">
      <c r="D240" s="120"/>
      <c r="F240" s="121"/>
      <c r="H240" s="122"/>
      <c r="L240" s="6"/>
    </row>
    <row r="241">
      <c r="D241" s="120"/>
      <c r="F241" s="121"/>
      <c r="H241" s="122"/>
      <c r="L241" s="6"/>
    </row>
    <row r="242">
      <c r="D242" s="120"/>
      <c r="F242" s="121"/>
      <c r="H242" s="122"/>
      <c r="L242" s="6"/>
    </row>
    <row r="243">
      <c r="D243" s="120"/>
      <c r="F243" s="121"/>
      <c r="H243" s="122"/>
      <c r="L243" s="6"/>
    </row>
    <row r="244">
      <c r="D244" s="120"/>
      <c r="F244" s="121"/>
      <c r="H244" s="122"/>
      <c r="L244" s="6"/>
    </row>
    <row r="245">
      <c r="D245" s="120"/>
      <c r="F245" s="121"/>
      <c r="H245" s="122"/>
      <c r="L245" s="6"/>
    </row>
    <row r="246">
      <c r="D246" s="120"/>
      <c r="F246" s="121"/>
      <c r="H246" s="122"/>
      <c r="L246" s="6"/>
    </row>
    <row r="247">
      <c r="D247" s="120"/>
      <c r="F247" s="121"/>
      <c r="H247" s="122"/>
      <c r="L247" s="6"/>
    </row>
    <row r="248">
      <c r="D248" s="120"/>
      <c r="F248" s="121"/>
      <c r="H248" s="122"/>
      <c r="L248" s="6"/>
    </row>
    <row r="249">
      <c r="D249" s="120"/>
      <c r="F249" s="121"/>
      <c r="H249" s="122"/>
      <c r="L249" s="6"/>
    </row>
    <row r="250">
      <c r="D250" s="120"/>
      <c r="F250" s="121"/>
      <c r="H250" s="122"/>
      <c r="L250" s="6"/>
    </row>
    <row r="251">
      <c r="D251" s="120"/>
      <c r="F251" s="121"/>
      <c r="H251" s="122"/>
      <c r="L251" s="6"/>
    </row>
    <row r="252">
      <c r="D252" s="120"/>
      <c r="F252" s="121"/>
      <c r="H252" s="122"/>
      <c r="L252" s="6"/>
    </row>
    <row r="253">
      <c r="D253" s="120"/>
      <c r="F253" s="121"/>
      <c r="H253" s="122"/>
      <c r="L253" s="6"/>
    </row>
    <row r="254">
      <c r="D254" s="120"/>
      <c r="F254" s="121"/>
      <c r="H254" s="122"/>
      <c r="L254" s="6"/>
    </row>
    <row r="255">
      <c r="D255" s="120"/>
      <c r="F255" s="121"/>
      <c r="H255" s="122"/>
      <c r="L255" s="6"/>
    </row>
    <row r="256">
      <c r="D256" s="120"/>
      <c r="F256" s="121"/>
      <c r="H256" s="122"/>
      <c r="L256" s="6"/>
    </row>
    <row r="257">
      <c r="D257" s="120"/>
      <c r="F257" s="121"/>
      <c r="H257" s="122"/>
      <c r="L257" s="6"/>
    </row>
    <row r="258">
      <c r="D258" s="120"/>
      <c r="F258" s="121"/>
      <c r="H258" s="122"/>
      <c r="L258" s="6"/>
    </row>
    <row r="259">
      <c r="D259" s="120"/>
      <c r="F259" s="121"/>
      <c r="H259" s="122"/>
      <c r="L259" s="6"/>
    </row>
    <row r="260">
      <c r="D260" s="120"/>
      <c r="F260" s="121"/>
      <c r="H260" s="122"/>
      <c r="L260" s="6"/>
    </row>
    <row r="261">
      <c r="D261" s="120"/>
      <c r="F261" s="121"/>
      <c r="H261" s="122"/>
      <c r="L261" s="6"/>
    </row>
    <row r="262">
      <c r="D262" s="120"/>
      <c r="F262" s="121"/>
      <c r="H262" s="122"/>
      <c r="L262" s="6"/>
    </row>
    <row r="263">
      <c r="D263" s="120"/>
      <c r="F263" s="121"/>
      <c r="H263" s="122"/>
      <c r="L263" s="6"/>
    </row>
    <row r="264">
      <c r="D264" s="120"/>
      <c r="F264" s="121"/>
      <c r="H264" s="122"/>
      <c r="L264" s="6"/>
    </row>
    <row r="265">
      <c r="D265" s="120"/>
      <c r="F265" s="121"/>
      <c r="H265" s="122"/>
      <c r="L265" s="6"/>
    </row>
    <row r="266">
      <c r="D266" s="120"/>
      <c r="F266" s="121"/>
      <c r="H266" s="122"/>
      <c r="L266" s="6"/>
    </row>
    <row r="267">
      <c r="D267" s="120"/>
      <c r="F267" s="121"/>
      <c r="H267" s="122"/>
      <c r="L267" s="6"/>
    </row>
    <row r="268">
      <c r="D268" s="120"/>
      <c r="F268" s="121"/>
      <c r="H268" s="122"/>
      <c r="L268" s="6"/>
    </row>
    <row r="269">
      <c r="D269" s="120"/>
      <c r="F269" s="121"/>
      <c r="H269" s="122"/>
      <c r="L269" s="6"/>
    </row>
    <row r="270">
      <c r="D270" s="120"/>
      <c r="F270" s="121"/>
      <c r="H270" s="122"/>
      <c r="L270" s="6"/>
    </row>
    <row r="271">
      <c r="D271" s="120"/>
      <c r="F271" s="121"/>
      <c r="H271" s="122"/>
      <c r="L271" s="6"/>
    </row>
    <row r="272">
      <c r="D272" s="120"/>
      <c r="F272" s="121"/>
      <c r="H272" s="122"/>
      <c r="L272" s="6"/>
    </row>
    <row r="273">
      <c r="D273" s="120"/>
      <c r="F273" s="121"/>
      <c r="H273" s="122"/>
      <c r="L273" s="6"/>
    </row>
    <row r="274">
      <c r="D274" s="120"/>
      <c r="F274" s="121"/>
      <c r="H274" s="122"/>
      <c r="L274" s="6"/>
    </row>
    <row r="275">
      <c r="D275" s="120"/>
      <c r="F275" s="121"/>
      <c r="H275" s="122"/>
      <c r="L275" s="6"/>
    </row>
    <row r="276">
      <c r="D276" s="120"/>
      <c r="F276" s="121"/>
      <c r="H276" s="122"/>
      <c r="L276" s="6"/>
    </row>
    <row r="277">
      <c r="D277" s="120"/>
      <c r="F277" s="121"/>
      <c r="H277" s="122"/>
      <c r="L277" s="6"/>
    </row>
    <row r="278">
      <c r="D278" s="120"/>
      <c r="F278" s="121"/>
      <c r="H278" s="122"/>
      <c r="L278" s="6"/>
    </row>
    <row r="279">
      <c r="D279" s="120"/>
      <c r="F279" s="121"/>
      <c r="H279" s="122"/>
      <c r="L279" s="6"/>
    </row>
    <row r="280">
      <c r="D280" s="120"/>
      <c r="F280" s="121"/>
      <c r="H280" s="122"/>
      <c r="L280" s="6"/>
    </row>
    <row r="281">
      <c r="D281" s="120"/>
      <c r="F281" s="121"/>
      <c r="H281" s="122"/>
      <c r="L281" s="6"/>
    </row>
    <row r="282">
      <c r="D282" s="120"/>
      <c r="F282" s="121"/>
      <c r="H282" s="122"/>
      <c r="L282" s="6"/>
    </row>
    <row r="283">
      <c r="D283" s="120"/>
      <c r="F283" s="121"/>
      <c r="H283" s="122"/>
      <c r="L283" s="6"/>
    </row>
    <row r="284">
      <c r="D284" s="120"/>
      <c r="F284" s="121"/>
      <c r="H284" s="122"/>
      <c r="L284" s="6"/>
    </row>
    <row r="285">
      <c r="D285" s="120"/>
      <c r="F285" s="121"/>
      <c r="H285" s="122"/>
      <c r="L285" s="6"/>
    </row>
    <row r="286">
      <c r="D286" s="120"/>
      <c r="F286" s="121"/>
      <c r="H286" s="122"/>
      <c r="L286" s="6"/>
    </row>
    <row r="287">
      <c r="D287" s="120"/>
      <c r="F287" s="121"/>
      <c r="H287" s="122"/>
      <c r="L287" s="6"/>
    </row>
    <row r="288">
      <c r="D288" s="120"/>
      <c r="F288" s="121"/>
      <c r="H288" s="122"/>
      <c r="L288" s="6"/>
    </row>
    <row r="289">
      <c r="D289" s="120"/>
      <c r="F289" s="121"/>
      <c r="H289" s="122"/>
      <c r="L289" s="6"/>
    </row>
    <row r="290">
      <c r="D290" s="120"/>
      <c r="F290" s="121"/>
      <c r="H290" s="122"/>
      <c r="L290" s="6"/>
    </row>
    <row r="291">
      <c r="D291" s="120"/>
      <c r="F291" s="121"/>
      <c r="H291" s="122"/>
      <c r="L291" s="6"/>
    </row>
    <row r="292">
      <c r="D292" s="120"/>
      <c r="F292" s="121"/>
      <c r="H292" s="122"/>
      <c r="L292" s="6"/>
    </row>
    <row r="293">
      <c r="D293" s="120"/>
      <c r="F293" s="121"/>
      <c r="H293" s="122"/>
      <c r="L293" s="6"/>
    </row>
    <row r="294">
      <c r="D294" s="120"/>
      <c r="F294" s="121"/>
      <c r="H294" s="122"/>
      <c r="L294" s="6"/>
    </row>
    <row r="295">
      <c r="D295" s="120"/>
      <c r="F295" s="121"/>
      <c r="H295" s="122"/>
      <c r="L295" s="6"/>
    </row>
    <row r="296">
      <c r="D296" s="120"/>
      <c r="F296" s="121"/>
      <c r="H296" s="122"/>
      <c r="L296" s="6"/>
    </row>
    <row r="297">
      <c r="D297" s="120"/>
      <c r="F297" s="121"/>
      <c r="H297" s="122"/>
      <c r="L297" s="6"/>
    </row>
    <row r="298">
      <c r="D298" s="120"/>
      <c r="F298" s="121"/>
      <c r="H298" s="122"/>
      <c r="L298" s="6"/>
    </row>
    <row r="299">
      <c r="D299" s="120"/>
      <c r="F299" s="121"/>
      <c r="H299" s="122"/>
      <c r="L299" s="6"/>
    </row>
    <row r="300">
      <c r="D300" s="120"/>
      <c r="F300" s="121"/>
      <c r="H300" s="122"/>
      <c r="L300" s="6"/>
    </row>
    <row r="301">
      <c r="D301" s="120"/>
      <c r="F301" s="121"/>
      <c r="H301" s="122"/>
      <c r="L301" s="6"/>
    </row>
    <row r="302">
      <c r="D302" s="120"/>
      <c r="F302" s="121"/>
      <c r="H302" s="122"/>
      <c r="L302" s="6"/>
    </row>
    <row r="303">
      <c r="D303" s="120"/>
      <c r="F303" s="121"/>
      <c r="H303" s="122"/>
      <c r="L303" s="6"/>
    </row>
    <row r="304">
      <c r="D304" s="120"/>
      <c r="F304" s="121"/>
      <c r="H304" s="122"/>
      <c r="L304" s="6"/>
    </row>
    <row r="305">
      <c r="D305" s="120"/>
      <c r="F305" s="121"/>
      <c r="H305" s="122"/>
      <c r="L305" s="6"/>
    </row>
    <row r="306">
      <c r="D306" s="120"/>
      <c r="F306" s="121"/>
      <c r="H306" s="122"/>
      <c r="L306" s="6"/>
    </row>
    <row r="307">
      <c r="D307" s="120"/>
      <c r="F307" s="121"/>
      <c r="H307" s="122"/>
      <c r="L307" s="6"/>
    </row>
    <row r="308">
      <c r="D308" s="120"/>
      <c r="F308" s="121"/>
      <c r="H308" s="122"/>
      <c r="L308" s="6"/>
    </row>
    <row r="309">
      <c r="D309" s="120"/>
      <c r="F309" s="121"/>
      <c r="H309" s="122"/>
      <c r="L309" s="6"/>
    </row>
    <row r="310">
      <c r="D310" s="120"/>
      <c r="F310" s="121"/>
      <c r="H310" s="122"/>
      <c r="L310" s="6"/>
    </row>
    <row r="311">
      <c r="D311" s="120"/>
      <c r="F311" s="121"/>
      <c r="H311" s="122"/>
      <c r="L311" s="6"/>
    </row>
    <row r="312">
      <c r="D312" s="120"/>
      <c r="F312" s="121"/>
      <c r="H312" s="122"/>
      <c r="L312" s="6"/>
    </row>
    <row r="313">
      <c r="D313" s="120"/>
      <c r="F313" s="121"/>
      <c r="H313" s="122"/>
      <c r="L313" s="6"/>
    </row>
    <row r="314">
      <c r="D314" s="120"/>
      <c r="F314" s="121"/>
      <c r="H314" s="122"/>
      <c r="L314" s="6"/>
    </row>
    <row r="315">
      <c r="D315" s="120"/>
      <c r="F315" s="121"/>
      <c r="H315" s="122"/>
      <c r="L315" s="6"/>
    </row>
    <row r="316">
      <c r="D316" s="120"/>
      <c r="F316" s="121"/>
      <c r="H316" s="122"/>
      <c r="L316" s="6"/>
    </row>
    <row r="317">
      <c r="D317" s="120"/>
      <c r="F317" s="121"/>
      <c r="H317" s="122"/>
      <c r="L317" s="6"/>
    </row>
    <row r="318">
      <c r="D318" s="120"/>
      <c r="F318" s="121"/>
      <c r="H318" s="122"/>
      <c r="L318" s="6"/>
    </row>
    <row r="319">
      <c r="D319" s="120"/>
      <c r="F319" s="121"/>
      <c r="H319" s="122"/>
      <c r="L319" s="6"/>
    </row>
    <row r="320">
      <c r="D320" s="120"/>
      <c r="F320" s="121"/>
      <c r="H320" s="122"/>
      <c r="L320" s="6"/>
    </row>
    <row r="321">
      <c r="D321" s="120"/>
      <c r="F321" s="121"/>
      <c r="H321" s="122"/>
      <c r="L321" s="6"/>
    </row>
    <row r="322">
      <c r="D322" s="120"/>
      <c r="F322" s="121"/>
      <c r="H322" s="122"/>
      <c r="L322" s="6"/>
    </row>
    <row r="323">
      <c r="D323" s="120"/>
      <c r="F323" s="121"/>
      <c r="H323" s="122"/>
      <c r="L323" s="6"/>
    </row>
    <row r="324">
      <c r="D324" s="120"/>
      <c r="F324" s="121"/>
      <c r="H324" s="122"/>
      <c r="L324" s="6"/>
    </row>
    <row r="325">
      <c r="D325" s="120"/>
      <c r="F325" s="121"/>
      <c r="H325" s="122"/>
      <c r="L325" s="6"/>
    </row>
    <row r="326">
      <c r="D326" s="120"/>
      <c r="F326" s="121"/>
      <c r="H326" s="122"/>
      <c r="L326" s="6"/>
    </row>
    <row r="327">
      <c r="D327" s="120"/>
      <c r="F327" s="121"/>
      <c r="H327" s="122"/>
      <c r="L327" s="6"/>
    </row>
    <row r="328">
      <c r="D328" s="120"/>
      <c r="F328" s="121"/>
      <c r="H328" s="122"/>
      <c r="L328" s="6"/>
    </row>
    <row r="329">
      <c r="D329" s="120"/>
      <c r="F329" s="121"/>
      <c r="H329" s="122"/>
      <c r="L329" s="6"/>
    </row>
    <row r="330">
      <c r="D330" s="120"/>
      <c r="F330" s="121"/>
      <c r="H330" s="122"/>
      <c r="L330" s="6"/>
    </row>
    <row r="331">
      <c r="D331" s="120"/>
      <c r="F331" s="121"/>
      <c r="H331" s="122"/>
      <c r="L331" s="6"/>
    </row>
    <row r="332">
      <c r="D332" s="120"/>
      <c r="F332" s="121"/>
      <c r="H332" s="122"/>
      <c r="L332" s="6"/>
    </row>
    <row r="333">
      <c r="D333" s="120"/>
      <c r="F333" s="121"/>
      <c r="H333" s="122"/>
      <c r="L333" s="6"/>
    </row>
    <row r="334">
      <c r="D334" s="120"/>
      <c r="F334" s="121"/>
      <c r="H334" s="122"/>
      <c r="L334" s="6"/>
    </row>
    <row r="335">
      <c r="D335" s="120"/>
      <c r="F335" s="121"/>
      <c r="H335" s="122"/>
      <c r="L335" s="6"/>
    </row>
    <row r="336">
      <c r="D336" s="120"/>
      <c r="F336" s="121"/>
      <c r="H336" s="122"/>
      <c r="L336" s="6"/>
    </row>
    <row r="337">
      <c r="D337" s="120"/>
      <c r="F337" s="121"/>
      <c r="H337" s="122"/>
      <c r="L337" s="6"/>
    </row>
    <row r="338">
      <c r="D338" s="120"/>
      <c r="F338" s="121"/>
      <c r="H338" s="122"/>
      <c r="L338" s="6"/>
    </row>
    <row r="339">
      <c r="D339" s="120"/>
      <c r="F339" s="121"/>
      <c r="H339" s="122"/>
      <c r="L339" s="6"/>
    </row>
    <row r="340">
      <c r="D340" s="120"/>
      <c r="F340" s="121"/>
      <c r="H340" s="122"/>
      <c r="L340" s="6"/>
    </row>
    <row r="341">
      <c r="D341" s="120"/>
      <c r="F341" s="121"/>
      <c r="H341" s="122"/>
      <c r="L341" s="6"/>
    </row>
    <row r="342">
      <c r="D342" s="120"/>
      <c r="F342" s="121"/>
      <c r="H342" s="122"/>
      <c r="L342" s="6"/>
    </row>
    <row r="343">
      <c r="D343" s="120"/>
      <c r="F343" s="121"/>
      <c r="H343" s="122"/>
      <c r="L343" s="6"/>
    </row>
    <row r="344">
      <c r="D344" s="120"/>
      <c r="F344" s="121"/>
      <c r="H344" s="122"/>
      <c r="L344" s="6"/>
    </row>
    <row r="345">
      <c r="D345" s="120"/>
      <c r="F345" s="121"/>
      <c r="H345" s="122"/>
      <c r="L345" s="6"/>
    </row>
    <row r="346">
      <c r="D346" s="120"/>
      <c r="F346" s="121"/>
      <c r="H346" s="122"/>
      <c r="L346" s="6"/>
    </row>
    <row r="347">
      <c r="D347" s="120"/>
      <c r="F347" s="121"/>
      <c r="H347" s="122"/>
      <c r="L347" s="6"/>
    </row>
    <row r="348">
      <c r="D348" s="120"/>
      <c r="F348" s="121"/>
      <c r="H348" s="122"/>
      <c r="L348" s="6"/>
    </row>
    <row r="349">
      <c r="D349" s="120"/>
      <c r="F349" s="121"/>
      <c r="H349" s="122"/>
      <c r="L349" s="6"/>
    </row>
    <row r="350">
      <c r="D350" s="120"/>
      <c r="F350" s="121"/>
      <c r="H350" s="122"/>
      <c r="L350" s="6"/>
    </row>
    <row r="351">
      <c r="D351" s="120"/>
      <c r="F351" s="121"/>
      <c r="H351" s="122"/>
      <c r="L351" s="6"/>
    </row>
    <row r="352">
      <c r="D352" s="120"/>
      <c r="F352" s="121"/>
      <c r="H352" s="122"/>
      <c r="L352" s="6"/>
    </row>
    <row r="353">
      <c r="D353" s="120"/>
      <c r="F353" s="121"/>
      <c r="H353" s="122"/>
      <c r="L353" s="6"/>
    </row>
    <row r="354">
      <c r="D354" s="120"/>
      <c r="F354" s="121"/>
      <c r="H354" s="122"/>
      <c r="L354" s="6"/>
    </row>
    <row r="355">
      <c r="D355" s="120"/>
      <c r="F355" s="121"/>
      <c r="H355" s="122"/>
      <c r="L355" s="6"/>
    </row>
    <row r="356">
      <c r="D356" s="120"/>
      <c r="F356" s="121"/>
      <c r="H356" s="122"/>
      <c r="L356" s="6"/>
    </row>
    <row r="357">
      <c r="D357" s="120"/>
      <c r="F357" s="121"/>
      <c r="H357" s="122"/>
      <c r="L357" s="6"/>
    </row>
    <row r="358">
      <c r="D358" s="120"/>
      <c r="F358" s="121"/>
      <c r="H358" s="122"/>
      <c r="L358" s="6"/>
    </row>
    <row r="359">
      <c r="D359" s="120"/>
      <c r="F359" s="121"/>
      <c r="H359" s="122"/>
      <c r="L359" s="6"/>
    </row>
    <row r="360">
      <c r="D360" s="120"/>
      <c r="F360" s="121"/>
      <c r="H360" s="122"/>
      <c r="L360" s="6"/>
    </row>
    <row r="361">
      <c r="D361" s="120"/>
      <c r="F361" s="121"/>
      <c r="H361" s="122"/>
      <c r="L361" s="6"/>
    </row>
    <row r="362">
      <c r="D362" s="120"/>
      <c r="F362" s="121"/>
      <c r="H362" s="122"/>
      <c r="L362" s="6"/>
    </row>
    <row r="363">
      <c r="D363" s="120"/>
      <c r="F363" s="121"/>
      <c r="H363" s="122"/>
      <c r="L363" s="6"/>
    </row>
    <row r="364">
      <c r="D364" s="120"/>
      <c r="F364" s="121"/>
      <c r="H364" s="122"/>
      <c r="L364" s="6"/>
    </row>
    <row r="365">
      <c r="D365" s="120"/>
      <c r="F365" s="121"/>
      <c r="H365" s="122"/>
      <c r="L365" s="6"/>
    </row>
    <row r="366">
      <c r="D366" s="120"/>
      <c r="F366" s="121"/>
      <c r="H366" s="122"/>
      <c r="L366" s="6"/>
    </row>
    <row r="367">
      <c r="D367" s="120"/>
      <c r="F367" s="121"/>
      <c r="H367" s="122"/>
      <c r="L367" s="6"/>
    </row>
    <row r="368">
      <c r="D368" s="120"/>
      <c r="F368" s="121"/>
      <c r="H368" s="122"/>
      <c r="L368" s="6"/>
    </row>
    <row r="369">
      <c r="D369" s="120"/>
      <c r="F369" s="121"/>
      <c r="H369" s="122"/>
      <c r="L369" s="6"/>
    </row>
    <row r="370">
      <c r="D370" s="120"/>
      <c r="F370" s="121"/>
      <c r="H370" s="122"/>
      <c r="L370" s="6"/>
    </row>
    <row r="371">
      <c r="D371" s="120"/>
      <c r="F371" s="121"/>
      <c r="H371" s="122"/>
      <c r="L371" s="6"/>
    </row>
    <row r="372">
      <c r="D372" s="120"/>
      <c r="F372" s="121"/>
      <c r="H372" s="122"/>
      <c r="L372" s="6"/>
    </row>
    <row r="373">
      <c r="D373" s="120"/>
      <c r="F373" s="121"/>
      <c r="H373" s="122"/>
      <c r="L373" s="6"/>
    </row>
    <row r="374">
      <c r="D374" s="120"/>
      <c r="F374" s="121"/>
      <c r="H374" s="122"/>
      <c r="L374" s="6"/>
    </row>
    <row r="375">
      <c r="D375" s="120"/>
      <c r="F375" s="121"/>
      <c r="H375" s="122"/>
      <c r="L375" s="6"/>
    </row>
    <row r="376">
      <c r="D376" s="120"/>
      <c r="F376" s="121"/>
      <c r="H376" s="122"/>
      <c r="L376" s="6"/>
    </row>
    <row r="377">
      <c r="D377" s="120"/>
      <c r="F377" s="121"/>
      <c r="H377" s="122"/>
      <c r="L377" s="6"/>
    </row>
    <row r="378">
      <c r="D378" s="120"/>
      <c r="F378" s="121"/>
      <c r="H378" s="122"/>
      <c r="L378" s="6"/>
    </row>
    <row r="379">
      <c r="D379" s="120"/>
      <c r="F379" s="121"/>
      <c r="H379" s="122"/>
      <c r="L379" s="6"/>
    </row>
    <row r="380">
      <c r="D380" s="120"/>
      <c r="F380" s="121"/>
      <c r="H380" s="122"/>
      <c r="L380" s="6"/>
    </row>
    <row r="381">
      <c r="D381" s="120"/>
      <c r="F381" s="121"/>
      <c r="H381" s="122"/>
      <c r="L381" s="6"/>
    </row>
    <row r="382">
      <c r="D382" s="120"/>
      <c r="F382" s="121"/>
      <c r="H382" s="122"/>
      <c r="L382" s="6"/>
    </row>
    <row r="383">
      <c r="D383" s="120"/>
      <c r="F383" s="121"/>
      <c r="H383" s="122"/>
      <c r="L383" s="6"/>
    </row>
    <row r="384">
      <c r="D384" s="120"/>
      <c r="F384" s="121"/>
      <c r="H384" s="122"/>
      <c r="L384" s="6"/>
    </row>
    <row r="385">
      <c r="D385" s="120"/>
      <c r="F385" s="121"/>
      <c r="H385" s="122"/>
      <c r="L385" s="6"/>
    </row>
    <row r="386">
      <c r="D386" s="120"/>
      <c r="F386" s="121"/>
      <c r="H386" s="122"/>
      <c r="L386" s="6"/>
    </row>
    <row r="387">
      <c r="D387" s="120"/>
      <c r="F387" s="121"/>
      <c r="H387" s="122"/>
      <c r="L387" s="6"/>
    </row>
    <row r="388">
      <c r="D388" s="120"/>
      <c r="F388" s="121"/>
      <c r="H388" s="122"/>
      <c r="L388" s="6"/>
    </row>
    <row r="389">
      <c r="D389" s="120"/>
      <c r="F389" s="121"/>
      <c r="H389" s="122"/>
      <c r="L389" s="6"/>
    </row>
    <row r="390">
      <c r="D390" s="120"/>
      <c r="F390" s="121"/>
      <c r="H390" s="122"/>
      <c r="L390" s="6"/>
    </row>
    <row r="391">
      <c r="D391" s="120"/>
      <c r="F391" s="121"/>
      <c r="H391" s="122"/>
      <c r="L391" s="6"/>
    </row>
    <row r="392">
      <c r="D392" s="120"/>
      <c r="F392" s="121"/>
      <c r="H392" s="122"/>
      <c r="L392" s="6"/>
    </row>
    <row r="393">
      <c r="D393" s="120"/>
      <c r="F393" s="121"/>
      <c r="H393" s="122"/>
      <c r="L393" s="6"/>
    </row>
    <row r="394">
      <c r="D394" s="120"/>
      <c r="F394" s="121"/>
      <c r="H394" s="122"/>
      <c r="L394" s="6"/>
    </row>
    <row r="395">
      <c r="D395" s="120"/>
      <c r="F395" s="121"/>
      <c r="H395" s="122"/>
      <c r="L395" s="6"/>
    </row>
    <row r="396">
      <c r="D396" s="120"/>
      <c r="F396" s="121"/>
      <c r="H396" s="122"/>
      <c r="L396" s="6"/>
    </row>
    <row r="397">
      <c r="D397" s="120"/>
      <c r="F397" s="121"/>
      <c r="H397" s="122"/>
      <c r="L397" s="6"/>
    </row>
    <row r="398">
      <c r="D398" s="120"/>
      <c r="F398" s="121"/>
      <c r="H398" s="122"/>
      <c r="L398" s="6"/>
    </row>
    <row r="399">
      <c r="D399" s="120"/>
      <c r="F399" s="121"/>
      <c r="H399" s="122"/>
      <c r="L399" s="6"/>
    </row>
    <row r="400">
      <c r="D400" s="120"/>
      <c r="F400" s="121"/>
      <c r="H400" s="122"/>
      <c r="L400" s="6"/>
    </row>
    <row r="401">
      <c r="D401" s="120"/>
      <c r="F401" s="121"/>
      <c r="H401" s="122"/>
      <c r="L401" s="6"/>
    </row>
    <row r="402">
      <c r="D402" s="120"/>
      <c r="F402" s="121"/>
      <c r="H402" s="122"/>
      <c r="L402" s="6"/>
    </row>
    <row r="403">
      <c r="D403" s="120"/>
      <c r="F403" s="121"/>
      <c r="H403" s="122"/>
      <c r="L403" s="6"/>
    </row>
    <row r="404">
      <c r="D404" s="120"/>
      <c r="F404" s="121"/>
      <c r="H404" s="122"/>
      <c r="L404" s="6"/>
    </row>
    <row r="405">
      <c r="D405" s="120"/>
      <c r="F405" s="121"/>
      <c r="H405" s="122"/>
      <c r="L405" s="6"/>
    </row>
    <row r="406">
      <c r="D406" s="120"/>
      <c r="F406" s="121"/>
      <c r="H406" s="122"/>
      <c r="L406" s="6"/>
    </row>
    <row r="407">
      <c r="D407" s="120"/>
      <c r="F407" s="121"/>
      <c r="H407" s="122"/>
      <c r="L407" s="6"/>
    </row>
    <row r="408">
      <c r="D408" s="120"/>
      <c r="F408" s="121"/>
      <c r="H408" s="122"/>
      <c r="L408" s="6"/>
    </row>
    <row r="409">
      <c r="D409" s="120"/>
      <c r="F409" s="121"/>
      <c r="H409" s="122"/>
      <c r="L409" s="6"/>
    </row>
    <row r="410">
      <c r="D410" s="120"/>
      <c r="F410" s="121"/>
      <c r="H410" s="122"/>
      <c r="L410" s="6"/>
    </row>
    <row r="411">
      <c r="D411" s="120"/>
      <c r="F411" s="121"/>
      <c r="H411" s="122"/>
      <c r="L411" s="6"/>
    </row>
    <row r="412">
      <c r="D412" s="120"/>
      <c r="F412" s="121"/>
      <c r="H412" s="122"/>
      <c r="L412" s="6"/>
    </row>
    <row r="413">
      <c r="D413" s="120"/>
      <c r="F413" s="121"/>
      <c r="H413" s="122"/>
      <c r="L413" s="6"/>
    </row>
    <row r="414">
      <c r="D414" s="120"/>
      <c r="F414" s="121"/>
      <c r="H414" s="122"/>
      <c r="L414" s="6"/>
    </row>
    <row r="415">
      <c r="D415" s="120"/>
      <c r="F415" s="121"/>
      <c r="H415" s="122"/>
      <c r="L415" s="6"/>
    </row>
    <row r="416">
      <c r="D416" s="120"/>
      <c r="F416" s="121"/>
      <c r="H416" s="122"/>
      <c r="L416" s="6"/>
    </row>
    <row r="417">
      <c r="D417" s="120"/>
      <c r="F417" s="121"/>
      <c r="H417" s="122"/>
      <c r="L417" s="6"/>
    </row>
    <row r="418">
      <c r="D418" s="120"/>
      <c r="F418" s="121"/>
      <c r="H418" s="122"/>
      <c r="L418" s="6"/>
    </row>
    <row r="419">
      <c r="D419" s="120"/>
      <c r="F419" s="121"/>
      <c r="H419" s="122"/>
      <c r="L419" s="6"/>
    </row>
    <row r="420">
      <c r="D420" s="120"/>
      <c r="F420" s="121"/>
      <c r="H420" s="122"/>
      <c r="L420" s="6"/>
    </row>
    <row r="421">
      <c r="D421" s="120"/>
      <c r="F421" s="121"/>
      <c r="H421" s="122"/>
      <c r="L421" s="6"/>
    </row>
    <row r="422">
      <c r="D422" s="120"/>
      <c r="F422" s="121"/>
      <c r="H422" s="122"/>
      <c r="L422" s="6"/>
    </row>
    <row r="423">
      <c r="D423" s="120"/>
      <c r="F423" s="121"/>
      <c r="H423" s="122"/>
      <c r="L423" s="6"/>
    </row>
    <row r="424">
      <c r="D424" s="120"/>
      <c r="F424" s="121"/>
      <c r="H424" s="122"/>
      <c r="L424" s="6"/>
    </row>
    <row r="425">
      <c r="D425" s="120"/>
      <c r="F425" s="121"/>
      <c r="H425" s="122"/>
      <c r="L425" s="6"/>
    </row>
    <row r="426">
      <c r="D426" s="120"/>
      <c r="F426" s="121"/>
      <c r="H426" s="122"/>
      <c r="L426" s="6"/>
    </row>
    <row r="427">
      <c r="D427" s="120"/>
      <c r="F427" s="121"/>
      <c r="H427" s="122"/>
      <c r="L427" s="6"/>
    </row>
    <row r="428">
      <c r="D428" s="120"/>
      <c r="F428" s="121"/>
      <c r="H428" s="122"/>
      <c r="L428" s="6"/>
    </row>
    <row r="429">
      <c r="D429" s="120"/>
      <c r="F429" s="121"/>
      <c r="H429" s="122"/>
      <c r="L429" s="6"/>
    </row>
    <row r="430">
      <c r="D430" s="120"/>
      <c r="F430" s="121"/>
      <c r="H430" s="122"/>
      <c r="L430" s="6"/>
    </row>
    <row r="431">
      <c r="D431" s="120"/>
      <c r="F431" s="121"/>
      <c r="H431" s="122"/>
      <c r="L431" s="6"/>
    </row>
    <row r="432">
      <c r="D432" s="120"/>
      <c r="F432" s="121"/>
      <c r="H432" s="122"/>
      <c r="L432" s="6"/>
    </row>
    <row r="433">
      <c r="D433" s="120"/>
      <c r="F433" s="121"/>
      <c r="H433" s="122"/>
      <c r="L433" s="6"/>
    </row>
    <row r="434">
      <c r="D434" s="120"/>
      <c r="F434" s="121"/>
      <c r="H434" s="122"/>
      <c r="L434" s="6"/>
    </row>
    <row r="435">
      <c r="D435" s="120"/>
      <c r="F435" s="121"/>
      <c r="H435" s="122"/>
      <c r="L435" s="6"/>
    </row>
    <row r="436">
      <c r="D436" s="120"/>
      <c r="F436" s="121"/>
      <c r="H436" s="122"/>
      <c r="L436" s="6"/>
    </row>
    <row r="437">
      <c r="D437" s="120"/>
      <c r="F437" s="121"/>
      <c r="H437" s="122"/>
      <c r="L437" s="6"/>
    </row>
    <row r="438">
      <c r="D438" s="120"/>
      <c r="F438" s="121"/>
      <c r="H438" s="122"/>
      <c r="L438" s="6"/>
    </row>
    <row r="439">
      <c r="D439" s="120"/>
      <c r="F439" s="121"/>
      <c r="H439" s="122"/>
      <c r="L439" s="6"/>
    </row>
    <row r="440">
      <c r="D440" s="120"/>
      <c r="F440" s="121"/>
      <c r="H440" s="122"/>
      <c r="L440" s="6"/>
    </row>
    <row r="441">
      <c r="D441" s="120"/>
      <c r="F441" s="121"/>
      <c r="H441" s="122"/>
      <c r="L441" s="6"/>
    </row>
    <row r="442">
      <c r="D442" s="120"/>
      <c r="F442" s="121"/>
      <c r="H442" s="122"/>
      <c r="L442" s="6"/>
    </row>
    <row r="443">
      <c r="D443" s="120"/>
      <c r="F443" s="121"/>
      <c r="H443" s="122"/>
      <c r="L443" s="6"/>
    </row>
    <row r="444">
      <c r="D444" s="120"/>
      <c r="F444" s="121"/>
      <c r="H444" s="122"/>
      <c r="L444" s="6"/>
    </row>
    <row r="445">
      <c r="D445" s="120"/>
      <c r="F445" s="121"/>
      <c r="H445" s="122"/>
      <c r="L445" s="6"/>
    </row>
    <row r="446">
      <c r="D446" s="120"/>
      <c r="F446" s="121"/>
      <c r="H446" s="122"/>
      <c r="L446" s="6"/>
    </row>
    <row r="447">
      <c r="D447" s="120"/>
      <c r="F447" s="121"/>
      <c r="H447" s="122"/>
      <c r="L447" s="6"/>
    </row>
    <row r="448">
      <c r="D448" s="120"/>
      <c r="F448" s="121"/>
      <c r="H448" s="122"/>
      <c r="L448" s="6"/>
    </row>
    <row r="449">
      <c r="D449" s="120"/>
      <c r="F449" s="121"/>
      <c r="H449" s="122"/>
      <c r="L449" s="6"/>
    </row>
    <row r="450">
      <c r="D450" s="120"/>
      <c r="F450" s="121"/>
      <c r="H450" s="122"/>
      <c r="L450" s="6"/>
    </row>
    <row r="451">
      <c r="D451" s="120"/>
      <c r="F451" s="121"/>
      <c r="H451" s="122"/>
      <c r="L451" s="6"/>
    </row>
    <row r="452">
      <c r="D452" s="120"/>
      <c r="F452" s="121"/>
      <c r="H452" s="122"/>
      <c r="L452" s="6"/>
    </row>
    <row r="453">
      <c r="D453" s="120"/>
      <c r="F453" s="121"/>
      <c r="H453" s="122"/>
      <c r="L453" s="6"/>
    </row>
    <row r="454">
      <c r="D454" s="120"/>
      <c r="F454" s="121"/>
      <c r="H454" s="122"/>
      <c r="L454" s="6"/>
    </row>
    <row r="455">
      <c r="D455" s="120"/>
      <c r="F455" s="121"/>
      <c r="H455" s="122"/>
      <c r="L455" s="6"/>
    </row>
    <row r="456">
      <c r="D456" s="120"/>
      <c r="F456" s="121"/>
      <c r="H456" s="122"/>
      <c r="L456" s="6"/>
    </row>
    <row r="457">
      <c r="D457" s="120"/>
      <c r="F457" s="121"/>
      <c r="H457" s="122"/>
      <c r="L457" s="6"/>
    </row>
    <row r="458">
      <c r="D458" s="120"/>
      <c r="F458" s="121"/>
      <c r="H458" s="122"/>
      <c r="L458" s="6"/>
    </row>
    <row r="459">
      <c r="D459" s="120"/>
      <c r="F459" s="121"/>
      <c r="H459" s="122"/>
      <c r="L459" s="6"/>
    </row>
    <row r="460">
      <c r="D460" s="120"/>
      <c r="F460" s="121"/>
      <c r="H460" s="122"/>
      <c r="L460" s="6"/>
    </row>
    <row r="461">
      <c r="D461" s="120"/>
      <c r="F461" s="121"/>
      <c r="H461" s="122"/>
      <c r="L461" s="6"/>
    </row>
    <row r="462">
      <c r="D462" s="120"/>
      <c r="F462" s="121"/>
      <c r="H462" s="122"/>
      <c r="L462" s="6"/>
    </row>
    <row r="463">
      <c r="D463" s="120"/>
      <c r="F463" s="121"/>
      <c r="H463" s="122"/>
      <c r="L463" s="6"/>
    </row>
    <row r="464">
      <c r="D464" s="120"/>
      <c r="F464" s="121"/>
      <c r="H464" s="122"/>
      <c r="L464" s="6"/>
    </row>
    <row r="465">
      <c r="D465" s="120"/>
      <c r="F465" s="121"/>
      <c r="H465" s="122"/>
      <c r="L465" s="6"/>
    </row>
    <row r="466">
      <c r="D466" s="120"/>
      <c r="F466" s="121"/>
      <c r="H466" s="122"/>
      <c r="L466" s="6"/>
    </row>
    <row r="467">
      <c r="D467" s="120"/>
      <c r="F467" s="121"/>
      <c r="H467" s="122"/>
      <c r="L467" s="6"/>
    </row>
    <row r="468">
      <c r="D468" s="120"/>
      <c r="F468" s="121"/>
      <c r="H468" s="122"/>
      <c r="L468" s="6"/>
    </row>
    <row r="469">
      <c r="D469" s="120"/>
      <c r="F469" s="121"/>
      <c r="H469" s="122"/>
      <c r="L469" s="6"/>
    </row>
    <row r="470">
      <c r="D470" s="120"/>
      <c r="F470" s="121"/>
      <c r="H470" s="122"/>
      <c r="L470" s="6"/>
    </row>
    <row r="471">
      <c r="D471" s="120"/>
      <c r="F471" s="121"/>
      <c r="H471" s="122"/>
      <c r="L471" s="6"/>
    </row>
    <row r="472">
      <c r="D472" s="120"/>
      <c r="F472" s="121"/>
      <c r="H472" s="122"/>
      <c r="L472" s="6"/>
    </row>
    <row r="473">
      <c r="D473" s="120"/>
      <c r="F473" s="121"/>
      <c r="H473" s="122"/>
      <c r="L473" s="6"/>
    </row>
    <row r="474">
      <c r="D474" s="120"/>
      <c r="F474" s="121"/>
      <c r="H474" s="122"/>
      <c r="L474" s="6"/>
    </row>
    <row r="475">
      <c r="D475" s="120"/>
      <c r="F475" s="121"/>
      <c r="H475" s="122"/>
      <c r="L475" s="6"/>
    </row>
    <row r="476">
      <c r="D476" s="120"/>
      <c r="F476" s="121"/>
      <c r="H476" s="122"/>
      <c r="L476" s="6"/>
    </row>
    <row r="477">
      <c r="D477" s="120"/>
      <c r="F477" s="121"/>
      <c r="H477" s="122"/>
      <c r="L477" s="6"/>
    </row>
    <row r="478">
      <c r="D478" s="120"/>
      <c r="F478" s="121"/>
      <c r="H478" s="122"/>
      <c r="L478" s="6"/>
    </row>
    <row r="479">
      <c r="D479" s="120"/>
      <c r="F479" s="121"/>
      <c r="H479" s="122"/>
      <c r="L479" s="6"/>
    </row>
    <row r="480">
      <c r="D480" s="120"/>
      <c r="F480" s="121"/>
      <c r="H480" s="122"/>
      <c r="L480" s="6"/>
    </row>
    <row r="481">
      <c r="D481" s="120"/>
      <c r="F481" s="121"/>
      <c r="H481" s="122"/>
      <c r="L481" s="6"/>
    </row>
    <row r="482">
      <c r="D482" s="120"/>
      <c r="F482" s="121"/>
      <c r="H482" s="122"/>
      <c r="L482" s="6"/>
    </row>
    <row r="483">
      <c r="D483" s="120"/>
      <c r="F483" s="121"/>
      <c r="H483" s="122"/>
      <c r="L483" s="6"/>
    </row>
    <row r="484">
      <c r="D484" s="120"/>
      <c r="F484" s="121"/>
      <c r="H484" s="122"/>
      <c r="L484" s="6"/>
    </row>
    <row r="485">
      <c r="D485" s="120"/>
      <c r="F485" s="121"/>
      <c r="H485" s="122"/>
      <c r="L485" s="6"/>
    </row>
    <row r="486">
      <c r="D486" s="120"/>
      <c r="F486" s="121"/>
      <c r="H486" s="122"/>
      <c r="L486" s="6"/>
    </row>
    <row r="487">
      <c r="D487" s="120"/>
      <c r="F487" s="121"/>
      <c r="H487" s="122"/>
      <c r="L487" s="6"/>
    </row>
    <row r="488">
      <c r="D488" s="120"/>
      <c r="F488" s="121"/>
      <c r="H488" s="122"/>
      <c r="L488" s="6"/>
    </row>
    <row r="489">
      <c r="D489" s="120"/>
      <c r="F489" s="121"/>
      <c r="H489" s="122"/>
      <c r="L489" s="6"/>
    </row>
    <row r="490">
      <c r="D490" s="120"/>
      <c r="F490" s="121"/>
      <c r="H490" s="122"/>
      <c r="L490" s="6"/>
    </row>
    <row r="491">
      <c r="D491" s="120"/>
      <c r="F491" s="121"/>
      <c r="H491" s="122"/>
      <c r="L491" s="6"/>
    </row>
    <row r="492">
      <c r="D492" s="120"/>
      <c r="F492" s="121"/>
      <c r="H492" s="122"/>
      <c r="L492" s="6"/>
    </row>
    <row r="493">
      <c r="D493" s="120"/>
      <c r="F493" s="121"/>
      <c r="H493" s="122"/>
      <c r="L493" s="6"/>
    </row>
    <row r="494">
      <c r="D494" s="120"/>
      <c r="F494" s="121"/>
      <c r="H494" s="122"/>
      <c r="L494" s="6"/>
    </row>
    <row r="495">
      <c r="D495" s="120"/>
      <c r="F495" s="121"/>
      <c r="H495" s="122"/>
      <c r="L495" s="6"/>
    </row>
    <row r="496">
      <c r="D496" s="120"/>
      <c r="F496" s="121"/>
      <c r="H496" s="122"/>
      <c r="L496" s="6"/>
    </row>
    <row r="497">
      <c r="D497" s="120"/>
      <c r="F497" s="121"/>
      <c r="H497" s="122"/>
      <c r="L497" s="6"/>
    </row>
    <row r="498">
      <c r="D498" s="120"/>
      <c r="F498" s="121"/>
      <c r="H498" s="122"/>
      <c r="L498" s="6"/>
    </row>
    <row r="499">
      <c r="D499" s="120"/>
      <c r="F499" s="121"/>
      <c r="H499" s="122"/>
      <c r="L499" s="6"/>
    </row>
    <row r="500">
      <c r="D500" s="120"/>
      <c r="F500" s="121"/>
      <c r="H500" s="122"/>
      <c r="L500" s="6"/>
    </row>
    <row r="501">
      <c r="D501" s="120"/>
      <c r="F501" s="121"/>
      <c r="H501" s="122"/>
      <c r="L501" s="6"/>
    </row>
    <row r="502">
      <c r="D502" s="120"/>
      <c r="F502" s="121"/>
      <c r="H502" s="122"/>
      <c r="L502" s="6"/>
    </row>
    <row r="503">
      <c r="D503" s="120"/>
      <c r="F503" s="121"/>
      <c r="H503" s="122"/>
      <c r="L503" s="6"/>
    </row>
    <row r="504">
      <c r="D504" s="120"/>
      <c r="F504" s="121"/>
      <c r="H504" s="122"/>
      <c r="L504" s="6"/>
    </row>
    <row r="505">
      <c r="D505" s="120"/>
      <c r="F505" s="121"/>
      <c r="H505" s="122"/>
      <c r="L505" s="6"/>
    </row>
    <row r="506">
      <c r="D506" s="120"/>
      <c r="F506" s="121"/>
      <c r="H506" s="122"/>
      <c r="L506" s="6"/>
    </row>
    <row r="507">
      <c r="D507" s="120"/>
      <c r="F507" s="121"/>
      <c r="H507" s="122"/>
      <c r="L507" s="6"/>
    </row>
    <row r="508">
      <c r="D508" s="120"/>
      <c r="F508" s="121"/>
      <c r="H508" s="122"/>
      <c r="L508" s="6"/>
    </row>
    <row r="509">
      <c r="D509" s="120"/>
      <c r="F509" s="121"/>
      <c r="H509" s="122"/>
      <c r="L509" s="6"/>
    </row>
    <row r="510">
      <c r="D510" s="120"/>
      <c r="F510" s="121"/>
      <c r="H510" s="122"/>
      <c r="L510" s="6"/>
    </row>
    <row r="511">
      <c r="D511" s="120"/>
      <c r="F511" s="121"/>
      <c r="H511" s="122"/>
      <c r="L511" s="6"/>
    </row>
    <row r="512">
      <c r="D512" s="120"/>
      <c r="F512" s="121"/>
      <c r="H512" s="122"/>
      <c r="L512" s="6"/>
    </row>
    <row r="513">
      <c r="D513" s="120"/>
      <c r="F513" s="121"/>
      <c r="H513" s="122"/>
      <c r="L513" s="6"/>
    </row>
    <row r="514">
      <c r="D514" s="120"/>
      <c r="F514" s="121"/>
      <c r="H514" s="122"/>
      <c r="L514" s="6"/>
    </row>
    <row r="515">
      <c r="D515" s="120"/>
      <c r="F515" s="121"/>
      <c r="H515" s="122"/>
      <c r="L515" s="6"/>
    </row>
    <row r="516">
      <c r="D516" s="120"/>
      <c r="F516" s="121"/>
      <c r="H516" s="122"/>
      <c r="L516" s="6"/>
    </row>
    <row r="517">
      <c r="D517" s="120"/>
      <c r="F517" s="121"/>
      <c r="H517" s="122"/>
      <c r="L517" s="6"/>
    </row>
    <row r="518">
      <c r="D518" s="120"/>
      <c r="F518" s="121"/>
      <c r="H518" s="122"/>
      <c r="L518" s="6"/>
    </row>
    <row r="519">
      <c r="D519" s="120"/>
      <c r="F519" s="121"/>
      <c r="H519" s="122"/>
      <c r="L519" s="6"/>
    </row>
    <row r="520">
      <c r="D520" s="120"/>
      <c r="F520" s="121"/>
      <c r="H520" s="122"/>
      <c r="L520" s="6"/>
    </row>
    <row r="521">
      <c r="D521" s="120"/>
      <c r="F521" s="121"/>
      <c r="H521" s="122"/>
      <c r="L521" s="6"/>
    </row>
    <row r="522">
      <c r="D522" s="120"/>
      <c r="F522" s="121"/>
      <c r="H522" s="122"/>
      <c r="L522" s="6"/>
    </row>
    <row r="523">
      <c r="D523" s="120"/>
      <c r="F523" s="121"/>
      <c r="H523" s="122"/>
      <c r="L523" s="6"/>
    </row>
    <row r="524">
      <c r="D524" s="120"/>
      <c r="F524" s="121"/>
      <c r="H524" s="122"/>
      <c r="L524" s="6"/>
    </row>
    <row r="525">
      <c r="D525" s="120"/>
      <c r="F525" s="121"/>
      <c r="H525" s="122"/>
      <c r="L525" s="6"/>
    </row>
    <row r="526">
      <c r="D526" s="120"/>
      <c r="F526" s="121"/>
      <c r="H526" s="122"/>
      <c r="L526" s="6"/>
    </row>
    <row r="527">
      <c r="D527" s="120"/>
      <c r="F527" s="121"/>
      <c r="H527" s="122"/>
      <c r="L527" s="6"/>
    </row>
    <row r="528">
      <c r="D528" s="120"/>
      <c r="F528" s="121"/>
      <c r="H528" s="122"/>
      <c r="L528" s="6"/>
    </row>
    <row r="529">
      <c r="D529" s="120"/>
      <c r="F529" s="121"/>
      <c r="H529" s="122"/>
      <c r="L529" s="6"/>
    </row>
    <row r="530">
      <c r="D530" s="120"/>
      <c r="F530" s="121"/>
      <c r="H530" s="122"/>
      <c r="L530" s="6"/>
    </row>
    <row r="531">
      <c r="D531" s="120"/>
      <c r="F531" s="121"/>
      <c r="H531" s="122"/>
      <c r="L531" s="6"/>
    </row>
    <row r="532">
      <c r="D532" s="120"/>
      <c r="F532" s="121"/>
      <c r="H532" s="122"/>
      <c r="L532" s="6"/>
    </row>
    <row r="533">
      <c r="D533" s="120"/>
      <c r="F533" s="121"/>
      <c r="H533" s="122"/>
      <c r="L533" s="6"/>
    </row>
    <row r="534">
      <c r="D534" s="120"/>
      <c r="F534" s="121"/>
      <c r="H534" s="122"/>
      <c r="L534" s="6"/>
    </row>
    <row r="535">
      <c r="D535" s="120"/>
      <c r="F535" s="121"/>
      <c r="H535" s="122"/>
      <c r="L535" s="6"/>
    </row>
    <row r="536">
      <c r="D536" s="120"/>
      <c r="F536" s="121"/>
      <c r="H536" s="122"/>
      <c r="L536" s="6"/>
    </row>
    <row r="537">
      <c r="D537" s="120"/>
      <c r="F537" s="121"/>
      <c r="H537" s="122"/>
      <c r="L537" s="6"/>
    </row>
    <row r="538">
      <c r="D538" s="120"/>
      <c r="F538" s="121"/>
      <c r="H538" s="122"/>
      <c r="L538" s="6"/>
    </row>
    <row r="539">
      <c r="D539" s="120"/>
      <c r="F539" s="121"/>
      <c r="H539" s="122"/>
      <c r="L539" s="6"/>
    </row>
    <row r="540">
      <c r="D540" s="120"/>
      <c r="F540" s="121"/>
      <c r="H540" s="122"/>
      <c r="L540" s="6"/>
    </row>
    <row r="541">
      <c r="D541" s="120"/>
      <c r="F541" s="121"/>
      <c r="H541" s="122"/>
      <c r="L541" s="6"/>
    </row>
    <row r="542">
      <c r="D542" s="120"/>
      <c r="F542" s="121"/>
      <c r="H542" s="122"/>
      <c r="L542" s="6"/>
    </row>
    <row r="543">
      <c r="D543" s="120"/>
      <c r="F543" s="121"/>
      <c r="H543" s="122"/>
      <c r="L543" s="6"/>
    </row>
    <row r="544">
      <c r="D544" s="120"/>
      <c r="F544" s="121"/>
      <c r="H544" s="122"/>
      <c r="L544" s="6"/>
    </row>
    <row r="545">
      <c r="D545" s="120"/>
      <c r="F545" s="121"/>
      <c r="H545" s="122"/>
      <c r="L545" s="6"/>
    </row>
    <row r="546">
      <c r="D546" s="120"/>
      <c r="F546" s="121"/>
      <c r="H546" s="122"/>
      <c r="L546" s="6"/>
    </row>
    <row r="547">
      <c r="D547" s="120"/>
      <c r="F547" s="121"/>
      <c r="H547" s="122"/>
      <c r="L547" s="6"/>
    </row>
    <row r="548">
      <c r="D548" s="120"/>
      <c r="F548" s="121"/>
      <c r="H548" s="122"/>
      <c r="L548" s="6"/>
    </row>
    <row r="549">
      <c r="D549" s="120"/>
      <c r="F549" s="121"/>
      <c r="H549" s="122"/>
      <c r="L549" s="6"/>
    </row>
    <row r="550">
      <c r="D550" s="120"/>
      <c r="F550" s="121"/>
      <c r="H550" s="122"/>
      <c r="L550" s="6"/>
    </row>
    <row r="551">
      <c r="D551" s="120"/>
      <c r="F551" s="121"/>
      <c r="H551" s="122"/>
      <c r="L551" s="6"/>
    </row>
    <row r="552">
      <c r="D552" s="120"/>
      <c r="F552" s="121"/>
      <c r="H552" s="122"/>
      <c r="L552" s="6"/>
    </row>
    <row r="553">
      <c r="D553" s="120"/>
      <c r="F553" s="121"/>
      <c r="H553" s="122"/>
      <c r="L553" s="6"/>
    </row>
    <row r="554">
      <c r="D554" s="120"/>
      <c r="F554" s="121"/>
      <c r="H554" s="122"/>
      <c r="L554" s="6"/>
    </row>
    <row r="555">
      <c r="D555" s="120"/>
      <c r="F555" s="121"/>
      <c r="H555" s="122"/>
      <c r="L555" s="6"/>
    </row>
    <row r="556">
      <c r="D556" s="120"/>
      <c r="F556" s="121"/>
      <c r="H556" s="122"/>
      <c r="L556" s="6"/>
    </row>
    <row r="557">
      <c r="D557" s="120"/>
      <c r="F557" s="121"/>
      <c r="H557" s="122"/>
      <c r="L557" s="6"/>
    </row>
    <row r="558">
      <c r="D558" s="120"/>
      <c r="F558" s="121"/>
      <c r="H558" s="122"/>
      <c r="L558" s="6"/>
    </row>
    <row r="559">
      <c r="D559" s="120"/>
      <c r="F559" s="121"/>
      <c r="H559" s="122"/>
      <c r="L559" s="6"/>
    </row>
    <row r="560">
      <c r="D560" s="120"/>
      <c r="F560" s="121"/>
      <c r="H560" s="122"/>
      <c r="L560" s="6"/>
    </row>
    <row r="561">
      <c r="D561" s="120"/>
      <c r="F561" s="121"/>
      <c r="H561" s="122"/>
      <c r="L561" s="6"/>
    </row>
    <row r="562">
      <c r="D562" s="120"/>
      <c r="F562" s="121"/>
      <c r="H562" s="122"/>
      <c r="L562" s="6"/>
    </row>
    <row r="563">
      <c r="D563" s="120"/>
      <c r="F563" s="121"/>
      <c r="H563" s="122"/>
      <c r="L563" s="6"/>
    </row>
    <row r="564">
      <c r="D564" s="120"/>
      <c r="F564" s="121"/>
      <c r="H564" s="122"/>
      <c r="L564" s="6"/>
    </row>
    <row r="565">
      <c r="D565" s="120"/>
      <c r="F565" s="121"/>
      <c r="H565" s="122"/>
      <c r="L565" s="6"/>
    </row>
    <row r="566">
      <c r="D566" s="120"/>
      <c r="F566" s="121"/>
      <c r="H566" s="122"/>
      <c r="L566" s="6"/>
    </row>
    <row r="567">
      <c r="D567" s="120"/>
      <c r="F567" s="121"/>
      <c r="H567" s="122"/>
      <c r="L567" s="6"/>
    </row>
    <row r="568">
      <c r="D568" s="120"/>
      <c r="F568" s="121"/>
      <c r="H568" s="122"/>
      <c r="L568" s="6"/>
    </row>
    <row r="569">
      <c r="D569" s="120"/>
      <c r="F569" s="121"/>
      <c r="H569" s="122"/>
      <c r="L569" s="6"/>
    </row>
    <row r="570">
      <c r="D570" s="120"/>
      <c r="F570" s="121"/>
      <c r="H570" s="122"/>
      <c r="L570" s="6"/>
    </row>
    <row r="571">
      <c r="D571" s="120"/>
      <c r="F571" s="121"/>
      <c r="H571" s="122"/>
      <c r="L571" s="6"/>
    </row>
    <row r="572">
      <c r="D572" s="120"/>
      <c r="F572" s="121"/>
      <c r="H572" s="122"/>
      <c r="L572" s="6"/>
    </row>
    <row r="573">
      <c r="D573" s="120"/>
      <c r="F573" s="121"/>
      <c r="H573" s="122"/>
      <c r="L573" s="6"/>
    </row>
    <row r="574">
      <c r="D574" s="120"/>
      <c r="F574" s="121"/>
      <c r="H574" s="122"/>
      <c r="L574" s="6"/>
    </row>
    <row r="575">
      <c r="D575" s="120"/>
      <c r="F575" s="121"/>
      <c r="H575" s="122"/>
      <c r="L575" s="6"/>
    </row>
    <row r="576">
      <c r="D576" s="120"/>
      <c r="F576" s="121"/>
      <c r="H576" s="122"/>
      <c r="L576" s="6"/>
    </row>
    <row r="577">
      <c r="D577" s="120"/>
      <c r="F577" s="121"/>
      <c r="H577" s="122"/>
      <c r="L577" s="6"/>
    </row>
    <row r="578">
      <c r="D578" s="120"/>
      <c r="F578" s="121"/>
      <c r="H578" s="122"/>
      <c r="L578" s="6"/>
    </row>
    <row r="579">
      <c r="D579" s="120"/>
      <c r="F579" s="121"/>
      <c r="H579" s="122"/>
      <c r="L579" s="6"/>
    </row>
    <row r="580">
      <c r="D580" s="120"/>
      <c r="F580" s="121"/>
      <c r="H580" s="122"/>
      <c r="L580" s="6"/>
    </row>
    <row r="581">
      <c r="D581" s="120"/>
      <c r="F581" s="121"/>
      <c r="H581" s="122"/>
      <c r="L581" s="6"/>
    </row>
    <row r="582">
      <c r="D582" s="120"/>
      <c r="F582" s="121"/>
      <c r="H582" s="122"/>
      <c r="L582" s="6"/>
    </row>
    <row r="583">
      <c r="D583" s="120"/>
      <c r="F583" s="121"/>
      <c r="H583" s="122"/>
      <c r="L583" s="6"/>
    </row>
    <row r="584">
      <c r="D584" s="120"/>
      <c r="F584" s="121"/>
      <c r="H584" s="122"/>
      <c r="L584" s="6"/>
    </row>
    <row r="585">
      <c r="D585" s="120"/>
      <c r="F585" s="121"/>
      <c r="H585" s="122"/>
      <c r="L585" s="6"/>
    </row>
    <row r="586">
      <c r="D586" s="120"/>
      <c r="F586" s="121"/>
      <c r="H586" s="122"/>
      <c r="L586" s="6"/>
    </row>
    <row r="587">
      <c r="D587" s="120"/>
      <c r="F587" s="121"/>
      <c r="H587" s="122"/>
      <c r="L587" s="6"/>
    </row>
    <row r="588">
      <c r="D588" s="120"/>
      <c r="F588" s="121"/>
      <c r="H588" s="122"/>
      <c r="L588" s="6"/>
    </row>
    <row r="589">
      <c r="D589" s="120"/>
      <c r="F589" s="121"/>
      <c r="H589" s="122"/>
      <c r="L589" s="6"/>
    </row>
    <row r="590">
      <c r="D590" s="120"/>
      <c r="F590" s="121"/>
      <c r="H590" s="122"/>
      <c r="L590" s="6"/>
    </row>
    <row r="591">
      <c r="D591" s="120"/>
      <c r="F591" s="121"/>
      <c r="H591" s="122"/>
      <c r="L591" s="6"/>
    </row>
    <row r="592">
      <c r="D592" s="120"/>
      <c r="F592" s="121"/>
      <c r="H592" s="122"/>
      <c r="L592" s="6"/>
    </row>
    <row r="593">
      <c r="D593" s="120"/>
      <c r="F593" s="121"/>
      <c r="H593" s="122"/>
      <c r="L593" s="6"/>
    </row>
    <row r="594">
      <c r="D594" s="120"/>
      <c r="F594" s="121"/>
      <c r="H594" s="122"/>
      <c r="L594" s="6"/>
    </row>
    <row r="595">
      <c r="D595" s="120"/>
      <c r="F595" s="121"/>
      <c r="H595" s="122"/>
      <c r="L595" s="6"/>
    </row>
    <row r="596">
      <c r="D596" s="120"/>
      <c r="F596" s="121"/>
      <c r="H596" s="122"/>
      <c r="L596" s="6"/>
    </row>
    <row r="597">
      <c r="D597" s="120"/>
      <c r="F597" s="121"/>
      <c r="H597" s="122"/>
      <c r="L597" s="6"/>
    </row>
    <row r="598">
      <c r="D598" s="120"/>
      <c r="F598" s="121"/>
      <c r="H598" s="122"/>
      <c r="L598" s="6"/>
    </row>
    <row r="599">
      <c r="D599" s="120"/>
      <c r="F599" s="121"/>
      <c r="H599" s="122"/>
      <c r="L599" s="6"/>
    </row>
    <row r="600">
      <c r="D600" s="120"/>
      <c r="F600" s="121"/>
      <c r="H600" s="122"/>
      <c r="L600" s="6"/>
    </row>
    <row r="601">
      <c r="D601" s="120"/>
      <c r="F601" s="121"/>
      <c r="H601" s="122"/>
      <c r="L601" s="6"/>
    </row>
    <row r="602">
      <c r="D602" s="120"/>
      <c r="F602" s="121"/>
      <c r="H602" s="122"/>
      <c r="L602" s="6"/>
    </row>
    <row r="603">
      <c r="D603" s="120"/>
      <c r="F603" s="121"/>
      <c r="H603" s="122"/>
      <c r="L603" s="6"/>
    </row>
    <row r="604">
      <c r="D604" s="120"/>
      <c r="F604" s="121"/>
      <c r="H604" s="122"/>
      <c r="L604" s="6"/>
    </row>
    <row r="605">
      <c r="D605" s="120"/>
      <c r="F605" s="121"/>
      <c r="H605" s="122"/>
      <c r="L605" s="6"/>
    </row>
    <row r="606">
      <c r="D606" s="120"/>
      <c r="F606" s="121"/>
      <c r="H606" s="122"/>
      <c r="L606" s="6"/>
    </row>
    <row r="607">
      <c r="D607" s="120"/>
      <c r="F607" s="121"/>
      <c r="H607" s="122"/>
      <c r="L607" s="6"/>
    </row>
    <row r="608">
      <c r="D608" s="120"/>
      <c r="F608" s="121"/>
      <c r="H608" s="122"/>
      <c r="L608" s="6"/>
    </row>
    <row r="609">
      <c r="D609" s="120"/>
      <c r="F609" s="121"/>
      <c r="H609" s="122"/>
      <c r="L609" s="6"/>
    </row>
    <row r="610">
      <c r="D610" s="120"/>
      <c r="F610" s="121"/>
      <c r="H610" s="122"/>
      <c r="L610" s="6"/>
    </row>
    <row r="611">
      <c r="D611" s="120"/>
      <c r="F611" s="121"/>
      <c r="H611" s="122"/>
      <c r="L611" s="6"/>
    </row>
    <row r="612">
      <c r="D612" s="120"/>
      <c r="F612" s="121"/>
      <c r="H612" s="122"/>
      <c r="L612" s="6"/>
    </row>
    <row r="613">
      <c r="D613" s="120"/>
      <c r="F613" s="121"/>
      <c r="H613" s="122"/>
      <c r="L613" s="6"/>
    </row>
    <row r="614">
      <c r="D614" s="120"/>
      <c r="F614" s="121"/>
      <c r="H614" s="122"/>
      <c r="L614" s="6"/>
    </row>
    <row r="615">
      <c r="D615" s="120"/>
      <c r="F615" s="121"/>
      <c r="H615" s="122"/>
      <c r="L615" s="6"/>
    </row>
    <row r="616">
      <c r="D616" s="120"/>
      <c r="F616" s="121"/>
      <c r="H616" s="122"/>
      <c r="L616" s="6"/>
    </row>
    <row r="617">
      <c r="D617" s="120"/>
      <c r="F617" s="121"/>
      <c r="H617" s="122"/>
      <c r="L617" s="6"/>
    </row>
    <row r="618">
      <c r="D618" s="120"/>
      <c r="F618" s="121"/>
      <c r="H618" s="122"/>
      <c r="L618" s="6"/>
    </row>
    <row r="619">
      <c r="D619" s="120"/>
      <c r="F619" s="121"/>
      <c r="H619" s="122"/>
      <c r="L619" s="6"/>
    </row>
    <row r="620">
      <c r="D620" s="120"/>
      <c r="F620" s="121"/>
      <c r="H620" s="122"/>
      <c r="L620" s="6"/>
    </row>
    <row r="621">
      <c r="D621" s="120"/>
      <c r="F621" s="121"/>
      <c r="H621" s="122"/>
      <c r="L621" s="6"/>
    </row>
    <row r="622">
      <c r="D622" s="120"/>
      <c r="F622" s="121"/>
      <c r="H622" s="122"/>
      <c r="L622" s="6"/>
    </row>
    <row r="623">
      <c r="D623" s="120"/>
      <c r="F623" s="121"/>
      <c r="H623" s="122"/>
      <c r="L623" s="6"/>
    </row>
    <row r="624">
      <c r="D624" s="120"/>
      <c r="F624" s="121"/>
      <c r="H624" s="122"/>
      <c r="L624" s="6"/>
    </row>
    <row r="625">
      <c r="D625" s="120"/>
      <c r="F625" s="121"/>
      <c r="H625" s="122"/>
      <c r="L625" s="6"/>
    </row>
    <row r="626">
      <c r="D626" s="120"/>
      <c r="F626" s="121"/>
      <c r="H626" s="122"/>
      <c r="L626" s="6"/>
    </row>
    <row r="627">
      <c r="D627" s="120"/>
      <c r="F627" s="121"/>
      <c r="H627" s="122"/>
      <c r="L627" s="6"/>
    </row>
    <row r="628">
      <c r="D628" s="120"/>
      <c r="F628" s="121"/>
      <c r="H628" s="122"/>
      <c r="L628" s="6"/>
    </row>
    <row r="629">
      <c r="D629" s="120"/>
      <c r="F629" s="121"/>
      <c r="H629" s="122"/>
      <c r="L629" s="6"/>
    </row>
    <row r="630">
      <c r="D630" s="120"/>
      <c r="F630" s="121"/>
      <c r="H630" s="122"/>
      <c r="L630" s="6"/>
    </row>
    <row r="631">
      <c r="D631" s="120"/>
      <c r="F631" s="121"/>
      <c r="H631" s="122"/>
      <c r="L631" s="6"/>
    </row>
    <row r="632">
      <c r="D632" s="120"/>
      <c r="F632" s="121"/>
      <c r="H632" s="122"/>
      <c r="L632" s="6"/>
    </row>
    <row r="633">
      <c r="D633" s="120"/>
      <c r="F633" s="121"/>
      <c r="H633" s="122"/>
      <c r="L633" s="6"/>
    </row>
    <row r="634">
      <c r="D634" s="120"/>
      <c r="F634" s="121"/>
      <c r="H634" s="122"/>
      <c r="L634" s="6"/>
    </row>
    <row r="635">
      <c r="D635" s="120"/>
      <c r="F635" s="121"/>
      <c r="H635" s="122"/>
      <c r="L635" s="6"/>
    </row>
    <row r="636">
      <c r="D636" s="120"/>
      <c r="F636" s="121"/>
      <c r="H636" s="122"/>
      <c r="L636" s="6"/>
    </row>
    <row r="637">
      <c r="D637" s="120"/>
      <c r="F637" s="121"/>
      <c r="H637" s="122"/>
      <c r="L637" s="6"/>
    </row>
    <row r="638">
      <c r="D638" s="120"/>
      <c r="F638" s="121"/>
      <c r="H638" s="122"/>
      <c r="L638" s="6"/>
    </row>
    <row r="639">
      <c r="D639" s="120"/>
      <c r="F639" s="121"/>
      <c r="H639" s="122"/>
      <c r="L639" s="6"/>
    </row>
    <row r="640">
      <c r="D640" s="120"/>
      <c r="F640" s="121"/>
      <c r="H640" s="122"/>
      <c r="L640" s="6"/>
    </row>
    <row r="641">
      <c r="D641" s="120"/>
      <c r="F641" s="121"/>
      <c r="H641" s="122"/>
      <c r="L641" s="6"/>
    </row>
    <row r="642">
      <c r="D642" s="120"/>
      <c r="F642" s="121"/>
      <c r="H642" s="122"/>
      <c r="L642" s="6"/>
    </row>
    <row r="643">
      <c r="D643" s="120"/>
      <c r="F643" s="121"/>
      <c r="H643" s="122"/>
      <c r="L643" s="6"/>
    </row>
    <row r="644">
      <c r="D644" s="120"/>
      <c r="F644" s="121"/>
      <c r="H644" s="122"/>
      <c r="L644" s="6"/>
    </row>
    <row r="645">
      <c r="D645" s="120"/>
      <c r="F645" s="121"/>
      <c r="H645" s="122"/>
      <c r="L645" s="6"/>
    </row>
    <row r="646">
      <c r="D646" s="120"/>
      <c r="F646" s="121"/>
      <c r="H646" s="122"/>
      <c r="L646" s="6"/>
    </row>
    <row r="647">
      <c r="D647" s="120"/>
      <c r="F647" s="121"/>
      <c r="H647" s="122"/>
      <c r="L647" s="6"/>
    </row>
    <row r="648">
      <c r="D648" s="120"/>
      <c r="F648" s="121"/>
      <c r="H648" s="122"/>
      <c r="L648" s="6"/>
    </row>
    <row r="649">
      <c r="D649" s="120"/>
      <c r="F649" s="121"/>
      <c r="H649" s="122"/>
      <c r="L649" s="6"/>
    </row>
    <row r="650">
      <c r="D650" s="120"/>
      <c r="F650" s="121"/>
      <c r="H650" s="122"/>
      <c r="L650" s="6"/>
    </row>
    <row r="651">
      <c r="D651" s="120"/>
      <c r="F651" s="121"/>
      <c r="H651" s="122"/>
      <c r="L651" s="6"/>
    </row>
    <row r="652">
      <c r="D652" s="120"/>
      <c r="F652" s="121"/>
      <c r="H652" s="122"/>
      <c r="L652" s="6"/>
    </row>
    <row r="653">
      <c r="D653" s="120"/>
      <c r="F653" s="121"/>
      <c r="H653" s="122"/>
      <c r="L653" s="6"/>
    </row>
    <row r="654">
      <c r="D654" s="120"/>
      <c r="F654" s="121"/>
      <c r="H654" s="122"/>
      <c r="L654" s="6"/>
    </row>
    <row r="655">
      <c r="D655" s="120"/>
      <c r="F655" s="121"/>
      <c r="H655" s="122"/>
      <c r="L655" s="6"/>
    </row>
    <row r="656">
      <c r="D656" s="120"/>
      <c r="F656" s="121"/>
      <c r="H656" s="122"/>
      <c r="L656" s="6"/>
    </row>
    <row r="657">
      <c r="D657" s="120"/>
      <c r="F657" s="121"/>
      <c r="H657" s="122"/>
      <c r="L657" s="6"/>
    </row>
    <row r="658">
      <c r="D658" s="120"/>
      <c r="F658" s="121"/>
      <c r="H658" s="122"/>
      <c r="L658" s="6"/>
    </row>
    <row r="659">
      <c r="D659" s="120"/>
      <c r="F659" s="121"/>
      <c r="H659" s="122"/>
      <c r="L659" s="6"/>
    </row>
    <row r="660">
      <c r="D660" s="120"/>
      <c r="F660" s="121"/>
      <c r="H660" s="122"/>
      <c r="L660" s="6"/>
    </row>
    <row r="661">
      <c r="D661" s="120"/>
      <c r="F661" s="121"/>
      <c r="H661" s="122"/>
      <c r="L661" s="6"/>
    </row>
    <row r="662">
      <c r="D662" s="120"/>
      <c r="F662" s="121"/>
      <c r="H662" s="122"/>
      <c r="L662" s="6"/>
    </row>
    <row r="663">
      <c r="D663" s="120"/>
      <c r="F663" s="121"/>
      <c r="H663" s="122"/>
      <c r="L663" s="6"/>
    </row>
    <row r="664">
      <c r="D664" s="120"/>
      <c r="F664" s="121"/>
      <c r="H664" s="122"/>
      <c r="L664" s="6"/>
    </row>
    <row r="665">
      <c r="D665" s="120"/>
      <c r="F665" s="121"/>
      <c r="H665" s="122"/>
      <c r="L665" s="6"/>
    </row>
    <row r="666">
      <c r="D666" s="120"/>
      <c r="F666" s="121"/>
      <c r="H666" s="122"/>
      <c r="L666" s="6"/>
    </row>
    <row r="667">
      <c r="D667" s="120"/>
      <c r="F667" s="121"/>
      <c r="H667" s="122"/>
      <c r="L667" s="6"/>
    </row>
    <row r="668">
      <c r="D668" s="120"/>
      <c r="F668" s="121"/>
      <c r="H668" s="122"/>
      <c r="L668" s="6"/>
    </row>
    <row r="669">
      <c r="D669" s="120"/>
      <c r="F669" s="121"/>
      <c r="H669" s="122"/>
      <c r="L669" s="6"/>
    </row>
    <row r="670">
      <c r="D670" s="120"/>
      <c r="F670" s="121"/>
      <c r="H670" s="122"/>
      <c r="L670" s="6"/>
    </row>
    <row r="671">
      <c r="D671" s="120"/>
      <c r="F671" s="121"/>
      <c r="H671" s="122"/>
      <c r="L671" s="6"/>
    </row>
    <row r="672">
      <c r="D672" s="120"/>
      <c r="F672" s="121"/>
      <c r="H672" s="122"/>
      <c r="L672" s="6"/>
    </row>
    <row r="673">
      <c r="D673" s="120"/>
      <c r="F673" s="121"/>
      <c r="H673" s="122"/>
      <c r="L673" s="6"/>
    </row>
    <row r="674">
      <c r="D674" s="120"/>
      <c r="F674" s="121"/>
      <c r="H674" s="122"/>
      <c r="L674" s="6"/>
    </row>
    <row r="675">
      <c r="D675" s="120"/>
      <c r="F675" s="121"/>
      <c r="H675" s="122"/>
      <c r="L675" s="6"/>
    </row>
    <row r="676">
      <c r="D676" s="120"/>
      <c r="F676" s="121"/>
      <c r="H676" s="122"/>
      <c r="L676" s="6"/>
    </row>
    <row r="677">
      <c r="D677" s="120"/>
      <c r="F677" s="121"/>
      <c r="H677" s="122"/>
      <c r="L677" s="6"/>
    </row>
    <row r="678">
      <c r="D678" s="120"/>
      <c r="F678" s="121"/>
      <c r="H678" s="122"/>
      <c r="L678" s="6"/>
    </row>
    <row r="679">
      <c r="D679" s="120"/>
      <c r="F679" s="121"/>
      <c r="H679" s="122"/>
      <c r="L679" s="6"/>
    </row>
    <row r="680">
      <c r="D680" s="120"/>
      <c r="F680" s="121"/>
      <c r="H680" s="122"/>
      <c r="L680" s="6"/>
    </row>
    <row r="681">
      <c r="D681" s="120"/>
      <c r="F681" s="121"/>
      <c r="H681" s="122"/>
      <c r="L681" s="6"/>
    </row>
    <row r="682">
      <c r="D682" s="120"/>
      <c r="F682" s="121"/>
      <c r="H682" s="122"/>
      <c r="L682" s="6"/>
    </row>
    <row r="683">
      <c r="D683" s="120"/>
      <c r="F683" s="121"/>
      <c r="H683" s="122"/>
      <c r="L683" s="6"/>
    </row>
    <row r="684">
      <c r="D684" s="120"/>
      <c r="F684" s="121"/>
      <c r="H684" s="122"/>
      <c r="L684" s="6"/>
    </row>
    <row r="685">
      <c r="D685" s="120"/>
      <c r="F685" s="121"/>
      <c r="H685" s="122"/>
      <c r="L685" s="6"/>
    </row>
    <row r="686">
      <c r="D686" s="120"/>
      <c r="F686" s="121"/>
      <c r="H686" s="122"/>
      <c r="L686" s="6"/>
    </row>
    <row r="687">
      <c r="D687" s="120"/>
      <c r="F687" s="121"/>
      <c r="H687" s="122"/>
      <c r="L687" s="6"/>
    </row>
    <row r="688">
      <c r="D688" s="120"/>
      <c r="F688" s="121"/>
      <c r="H688" s="122"/>
      <c r="L688" s="6"/>
    </row>
    <row r="689">
      <c r="D689" s="120"/>
      <c r="F689" s="121"/>
      <c r="H689" s="122"/>
      <c r="L689" s="6"/>
    </row>
    <row r="690">
      <c r="D690" s="120"/>
      <c r="F690" s="121"/>
      <c r="H690" s="122"/>
      <c r="L690" s="6"/>
    </row>
    <row r="691">
      <c r="D691" s="120"/>
      <c r="F691" s="121"/>
      <c r="H691" s="122"/>
      <c r="L691" s="6"/>
    </row>
    <row r="692">
      <c r="D692" s="120"/>
      <c r="F692" s="121"/>
      <c r="H692" s="122"/>
      <c r="L692" s="6"/>
    </row>
    <row r="693">
      <c r="D693" s="120"/>
      <c r="F693" s="121"/>
      <c r="H693" s="122"/>
      <c r="L693" s="6"/>
    </row>
    <row r="694">
      <c r="D694" s="120"/>
      <c r="F694" s="121"/>
      <c r="H694" s="122"/>
      <c r="L694" s="6"/>
    </row>
    <row r="695">
      <c r="D695" s="120"/>
      <c r="F695" s="121"/>
      <c r="H695" s="122"/>
      <c r="L695" s="6"/>
    </row>
    <row r="696">
      <c r="D696" s="120"/>
      <c r="F696" s="121"/>
      <c r="H696" s="122"/>
      <c r="L696" s="6"/>
    </row>
    <row r="697">
      <c r="D697" s="120"/>
      <c r="F697" s="121"/>
      <c r="H697" s="122"/>
      <c r="L697" s="6"/>
    </row>
    <row r="698">
      <c r="D698" s="120"/>
      <c r="F698" s="121"/>
      <c r="H698" s="122"/>
      <c r="L698" s="6"/>
    </row>
    <row r="699">
      <c r="D699" s="120"/>
      <c r="F699" s="121"/>
      <c r="H699" s="122"/>
      <c r="L699" s="6"/>
    </row>
    <row r="700">
      <c r="D700" s="120"/>
      <c r="F700" s="121"/>
      <c r="H700" s="122"/>
      <c r="L700" s="6"/>
    </row>
    <row r="701">
      <c r="D701" s="120"/>
      <c r="F701" s="121"/>
      <c r="H701" s="122"/>
      <c r="L701" s="6"/>
    </row>
    <row r="702">
      <c r="D702" s="120"/>
      <c r="F702" s="121"/>
      <c r="H702" s="122"/>
      <c r="L702" s="6"/>
    </row>
    <row r="703">
      <c r="D703" s="120"/>
      <c r="F703" s="121"/>
      <c r="H703" s="122"/>
      <c r="L703" s="6"/>
    </row>
    <row r="704">
      <c r="D704" s="120"/>
      <c r="F704" s="121"/>
      <c r="H704" s="122"/>
      <c r="L704" s="6"/>
    </row>
    <row r="705">
      <c r="D705" s="120"/>
      <c r="F705" s="121"/>
      <c r="H705" s="122"/>
      <c r="L705" s="6"/>
    </row>
    <row r="706">
      <c r="D706" s="120"/>
      <c r="F706" s="121"/>
      <c r="H706" s="122"/>
      <c r="L706" s="6"/>
    </row>
    <row r="707">
      <c r="D707" s="120"/>
      <c r="F707" s="121"/>
      <c r="H707" s="122"/>
      <c r="L707" s="6"/>
    </row>
    <row r="708">
      <c r="D708" s="120"/>
      <c r="F708" s="121"/>
      <c r="H708" s="122"/>
      <c r="L708" s="6"/>
    </row>
    <row r="709">
      <c r="D709" s="120"/>
      <c r="F709" s="121"/>
      <c r="H709" s="122"/>
      <c r="L709" s="6"/>
    </row>
    <row r="710">
      <c r="D710" s="120"/>
      <c r="F710" s="121"/>
      <c r="H710" s="122"/>
      <c r="L710" s="6"/>
    </row>
    <row r="711">
      <c r="D711" s="120"/>
      <c r="F711" s="121"/>
      <c r="H711" s="122"/>
      <c r="L711" s="6"/>
    </row>
    <row r="712">
      <c r="D712" s="120"/>
      <c r="F712" s="121"/>
      <c r="H712" s="122"/>
      <c r="L712" s="6"/>
    </row>
    <row r="713">
      <c r="D713" s="120"/>
      <c r="F713" s="121"/>
      <c r="H713" s="122"/>
      <c r="L713" s="6"/>
    </row>
    <row r="714">
      <c r="D714" s="120"/>
      <c r="F714" s="121"/>
      <c r="H714" s="122"/>
      <c r="L714" s="6"/>
    </row>
    <row r="715">
      <c r="D715" s="120"/>
      <c r="F715" s="121"/>
      <c r="H715" s="122"/>
      <c r="L715" s="6"/>
    </row>
    <row r="716">
      <c r="D716" s="120"/>
      <c r="F716" s="121"/>
      <c r="H716" s="122"/>
      <c r="L716" s="6"/>
    </row>
    <row r="717">
      <c r="D717" s="120"/>
      <c r="F717" s="121"/>
      <c r="H717" s="122"/>
      <c r="L717" s="6"/>
    </row>
    <row r="718">
      <c r="D718" s="120"/>
      <c r="F718" s="121"/>
      <c r="H718" s="122"/>
      <c r="L718" s="6"/>
    </row>
    <row r="719">
      <c r="D719" s="120"/>
      <c r="F719" s="121"/>
      <c r="H719" s="122"/>
      <c r="L719" s="6"/>
    </row>
    <row r="720">
      <c r="D720" s="120"/>
      <c r="F720" s="121"/>
      <c r="H720" s="122"/>
      <c r="L720" s="6"/>
    </row>
    <row r="721">
      <c r="D721" s="120"/>
      <c r="F721" s="121"/>
      <c r="H721" s="122"/>
      <c r="L721" s="6"/>
    </row>
    <row r="722">
      <c r="D722" s="120"/>
      <c r="F722" s="121"/>
      <c r="H722" s="122"/>
      <c r="L722" s="6"/>
    </row>
    <row r="723">
      <c r="D723" s="120"/>
      <c r="F723" s="121"/>
      <c r="H723" s="122"/>
      <c r="L723" s="6"/>
    </row>
    <row r="724">
      <c r="D724" s="120"/>
      <c r="F724" s="121"/>
      <c r="H724" s="122"/>
      <c r="L724" s="6"/>
    </row>
    <row r="725">
      <c r="D725" s="120"/>
      <c r="F725" s="121"/>
      <c r="H725" s="122"/>
      <c r="L725" s="6"/>
    </row>
    <row r="726">
      <c r="D726" s="120"/>
      <c r="F726" s="121"/>
      <c r="H726" s="122"/>
      <c r="L726" s="6"/>
    </row>
    <row r="727">
      <c r="D727" s="120"/>
      <c r="F727" s="121"/>
      <c r="H727" s="122"/>
      <c r="L727" s="6"/>
    </row>
    <row r="728">
      <c r="D728" s="120"/>
      <c r="F728" s="121"/>
      <c r="H728" s="122"/>
      <c r="L728" s="6"/>
    </row>
    <row r="729">
      <c r="D729" s="120"/>
      <c r="F729" s="121"/>
      <c r="H729" s="122"/>
      <c r="L729" s="6"/>
    </row>
    <row r="730">
      <c r="D730" s="120"/>
      <c r="F730" s="121"/>
      <c r="H730" s="122"/>
      <c r="L730" s="6"/>
    </row>
    <row r="731">
      <c r="D731" s="120"/>
      <c r="F731" s="121"/>
      <c r="H731" s="122"/>
      <c r="L731" s="6"/>
    </row>
    <row r="732">
      <c r="D732" s="120"/>
      <c r="F732" s="121"/>
      <c r="H732" s="122"/>
      <c r="L732" s="6"/>
    </row>
    <row r="733">
      <c r="D733" s="120"/>
      <c r="F733" s="121"/>
      <c r="H733" s="122"/>
      <c r="L733" s="6"/>
    </row>
    <row r="734">
      <c r="D734" s="120"/>
      <c r="F734" s="121"/>
      <c r="H734" s="122"/>
      <c r="L734" s="6"/>
    </row>
    <row r="735">
      <c r="D735" s="120"/>
      <c r="F735" s="121"/>
      <c r="H735" s="122"/>
      <c r="L735" s="6"/>
    </row>
    <row r="736">
      <c r="D736" s="120"/>
      <c r="F736" s="121"/>
      <c r="H736" s="122"/>
      <c r="L736" s="6"/>
    </row>
    <row r="737">
      <c r="D737" s="120"/>
      <c r="F737" s="121"/>
      <c r="H737" s="122"/>
      <c r="L737" s="6"/>
    </row>
    <row r="738">
      <c r="D738" s="120"/>
      <c r="F738" s="121"/>
      <c r="H738" s="122"/>
      <c r="L738" s="6"/>
    </row>
    <row r="739">
      <c r="D739" s="120"/>
      <c r="F739" s="121"/>
      <c r="H739" s="122"/>
      <c r="L739" s="6"/>
    </row>
    <row r="740">
      <c r="D740" s="120"/>
      <c r="F740" s="121"/>
      <c r="H740" s="122"/>
      <c r="L740" s="6"/>
    </row>
    <row r="741">
      <c r="D741" s="120"/>
      <c r="F741" s="121"/>
      <c r="H741" s="122"/>
      <c r="L741" s="6"/>
    </row>
    <row r="742">
      <c r="D742" s="120"/>
      <c r="F742" s="121"/>
      <c r="H742" s="122"/>
      <c r="L742" s="6"/>
    </row>
    <row r="743">
      <c r="D743" s="120"/>
      <c r="F743" s="121"/>
      <c r="H743" s="122"/>
      <c r="L743" s="6"/>
    </row>
    <row r="744">
      <c r="D744" s="120"/>
      <c r="F744" s="121"/>
      <c r="H744" s="122"/>
      <c r="L744" s="6"/>
    </row>
    <row r="745">
      <c r="D745" s="120"/>
      <c r="F745" s="121"/>
      <c r="H745" s="122"/>
      <c r="L745" s="6"/>
    </row>
    <row r="746">
      <c r="D746" s="120"/>
      <c r="F746" s="121"/>
      <c r="H746" s="122"/>
      <c r="L746" s="6"/>
    </row>
    <row r="747">
      <c r="D747" s="120"/>
      <c r="F747" s="121"/>
      <c r="H747" s="122"/>
      <c r="L747" s="6"/>
    </row>
    <row r="748">
      <c r="D748" s="120"/>
      <c r="F748" s="121"/>
      <c r="H748" s="122"/>
      <c r="L748" s="6"/>
    </row>
    <row r="749">
      <c r="D749" s="120"/>
      <c r="F749" s="121"/>
      <c r="H749" s="122"/>
      <c r="L749" s="6"/>
    </row>
    <row r="750">
      <c r="D750" s="120"/>
      <c r="F750" s="121"/>
      <c r="H750" s="122"/>
      <c r="L750" s="6"/>
    </row>
    <row r="751">
      <c r="D751" s="120"/>
      <c r="F751" s="121"/>
      <c r="H751" s="122"/>
      <c r="L751" s="6"/>
    </row>
    <row r="752">
      <c r="D752" s="120"/>
      <c r="F752" s="121"/>
      <c r="H752" s="122"/>
      <c r="L752" s="6"/>
    </row>
    <row r="753">
      <c r="D753" s="120"/>
      <c r="F753" s="121"/>
      <c r="H753" s="122"/>
      <c r="L753" s="6"/>
    </row>
    <row r="754">
      <c r="D754" s="120"/>
      <c r="F754" s="121"/>
      <c r="H754" s="122"/>
      <c r="L754" s="6"/>
    </row>
    <row r="755">
      <c r="D755" s="120"/>
      <c r="F755" s="121"/>
      <c r="H755" s="122"/>
      <c r="L755" s="6"/>
    </row>
    <row r="756">
      <c r="D756" s="120"/>
      <c r="F756" s="121"/>
      <c r="H756" s="122"/>
      <c r="L756" s="6"/>
    </row>
    <row r="757">
      <c r="D757" s="120"/>
      <c r="F757" s="121"/>
      <c r="H757" s="122"/>
      <c r="L757" s="6"/>
    </row>
    <row r="758">
      <c r="D758" s="120"/>
      <c r="F758" s="121"/>
      <c r="H758" s="122"/>
      <c r="L758" s="6"/>
    </row>
    <row r="759">
      <c r="D759" s="120"/>
      <c r="F759" s="121"/>
      <c r="H759" s="122"/>
      <c r="L759" s="6"/>
    </row>
    <row r="760">
      <c r="D760" s="120"/>
      <c r="F760" s="121"/>
      <c r="H760" s="122"/>
      <c r="L760" s="6"/>
    </row>
    <row r="761">
      <c r="D761" s="120"/>
      <c r="F761" s="121"/>
      <c r="H761" s="122"/>
      <c r="L761" s="6"/>
    </row>
    <row r="762">
      <c r="D762" s="120"/>
      <c r="F762" s="121"/>
      <c r="H762" s="122"/>
      <c r="L762" s="6"/>
    </row>
    <row r="763">
      <c r="D763" s="120"/>
      <c r="F763" s="121"/>
      <c r="H763" s="122"/>
      <c r="L763" s="6"/>
    </row>
    <row r="764">
      <c r="D764" s="120"/>
      <c r="F764" s="121"/>
      <c r="H764" s="122"/>
      <c r="L764" s="6"/>
    </row>
    <row r="765">
      <c r="D765" s="120"/>
      <c r="F765" s="121"/>
      <c r="H765" s="122"/>
      <c r="L765" s="6"/>
    </row>
    <row r="766">
      <c r="D766" s="120"/>
      <c r="F766" s="121"/>
      <c r="H766" s="122"/>
      <c r="L766" s="6"/>
    </row>
    <row r="767">
      <c r="D767" s="120"/>
      <c r="F767" s="121"/>
      <c r="H767" s="122"/>
      <c r="L767" s="6"/>
    </row>
    <row r="768">
      <c r="D768" s="120"/>
      <c r="F768" s="121"/>
      <c r="H768" s="122"/>
      <c r="L768" s="6"/>
    </row>
    <row r="769">
      <c r="D769" s="120"/>
      <c r="F769" s="121"/>
      <c r="H769" s="122"/>
      <c r="L769" s="6"/>
    </row>
    <row r="770">
      <c r="D770" s="120"/>
      <c r="F770" s="121"/>
      <c r="H770" s="122"/>
      <c r="L770" s="6"/>
    </row>
    <row r="771">
      <c r="D771" s="120"/>
      <c r="F771" s="121"/>
      <c r="H771" s="122"/>
      <c r="L771" s="6"/>
    </row>
    <row r="772">
      <c r="D772" s="120"/>
      <c r="F772" s="121"/>
      <c r="H772" s="122"/>
      <c r="L772" s="6"/>
    </row>
    <row r="773">
      <c r="D773" s="120"/>
      <c r="F773" s="121"/>
      <c r="H773" s="122"/>
      <c r="L773" s="6"/>
    </row>
    <row r="774">
      <c r="D774" s="120"/>
      <c r="F774" s="121"/>
      <c r="H774" s="122"/>
      <c r="L774" s="6"/>
    </row>
    <row r="775">
      <c r="D775" s="120"/>
      <c r="F775" s="121"/>
      <c r="H775" s="122"/>
      <c r="L775" s="6"/>
    </row>
    <row r="776">
      <c r="D776" s="120"/>
      <c r="F776" s="121"/>
      <c r="H776" s="122"/>
      <c r="L776" s="6"/>
    </row>
    <row r="777">
      <c r="D777" s="120"/>
      <c r="F777" s="121"/>
      <c r="H777" s="122"/>
      <c r="L777" s="6"/>
    </row>
    <row r="778">
      <c r="D778" s="120"/>
      <c r="F778" s="121"/>
      <c r="H778" s="122"/>
      <c r="L778" s="6"/>
    </row>
    <row r="779">
      <c r="D779" s="120"/>
      <c r="F779" s="121"/>
      <c r="H779" s="122"/>
      <c r="L779" s="6"/>
    </row>
    <row r="780">
      <c r="D780" s="120"/>
      <c r="F780" s="121"/>
      <c r="H780" s="122"/>
      <c r="L780" s="6"/>
    </row>
    <row r="781">
      <c r="D781" s="120"/>
      <c r="F781" s="121"/>
      <c r="H781" s="122"/>
      <c r="L781" s="6"/>
    </row>
    <row r="782">
      <c r="D782" s="120"/>
      <c r="F782" s="121"/>
      <c r="H782" s="122"/>
      <c r="L782" s="6"/>
    </row>
    <row r="783">
      <c r="D783" s="120"/>
      <c r="F783" s="121"/>
      <c r="H783" s="122"/>
      <c r="L783" s="6"/>
    </row>
    <row r="784">
      <c r="D784" s="120"/>
      <c r="F784" s="121"/>
      <c r="H784" s="122"/>
      <c r="L784" s="6"/>
    </row>
    <row r="785">
      <c r="D785" s="120"/>
      <c r="F785" s="121"/>
      <c r="H785" s="122"/>
      <c r="L785" s="6"/>
    </row>
    <row r="786">
      <c r="D786" s="120"/>
      <c r="F786" s="121"/>
      <c r="H786" s="122"/>
      <c r="L786" s="6"/>
    </row>
    <row r="787">
      <c r="D787" s="120"/>
      <c r="F787" s="121"/>
      <c r="H787" s="122"/>
      <c r="L787" s="6"/>
    </row>
    <row r="788">
      <c r="D788" s="120"/>
      <c r="F788" s="121"/>
      <c r="H788" s="122"/>
      <c r="L788" s="6"/>
    </row>
    <row r="789">
      <c r="D789" s="120"/>
      <c r="F789" s="121"/>
      <c r="H789" s="122"/>
      <c r="L789" s="6"/>
    </row>
    <row r="790">
      <c r="D790" s="120"/>
      <c r="F790" s="121"/>
      <c r="H790" s="122"/>
      <c r="L790" s="6"/>
    </row>
    <row r="791">
      <c r="D791" s="120"/>
      <c r="F791" s="121"/>
      <c r="H791" s="122"/>
      <c r="L791" s="6"/>
    </row>
    <row r="792">
      <c r="D792" s="120"/>
      <c r="F792" s="121"/>
      <c r="H792" s="122"/>
      <c r="L792" s="6"/>
    </row>
    <row r="793">
      <c r="D793" s="120"/>
      <c r="F793" s="121"/>
      <c r="H793" s="122"/>
      <c r="L793" s="6"/>
    </row>
    <row r="794">
      <c r="D794" s="120"/>
      <c r="F794" s="121"/>
      <c r="H794" s="122"/>
      <c r="L794" s="6"/>
    </row>
    <row r="795">
      <c r="D795" s="120"/>
      <c r="F795" s="121"/>
      <c r="H795" s="122"/>
      <c r="L795" s="6"/>
    </row>
    <row r="796">
      <c r="D796" s="120"/>
      <c r="F796" s="121"/>
      <c r="H796" s="122"/>
      <c r="L796" s="6"/>
    </row>
    <row r="797">
      <c r="D797" s="120"/>
      <c r="F797" s="121"/>
      <c r="H797" s="122"/>
      <c r="L797" s="6"/>
    </row>
    <row r="798">
      <c r="D798" s="120"/>
      <c r="F798" s="121"/>
      <c r="H798" s="122"/>
      <c r="L798" s="6"/>
    </row>
    <row r="799">
      <c r="D799" s="120"/>
      <c r="F799" s="121"/>
      <c r="H799" s="122"/>
      <c r="L799" s="6"/>
    </row>
    <row r="800">
      <c r="D800" s="120"/>
      <c r="F800" s="121"/>
      <c r="H800" s="122"/>
      <c r="L800" s="6"/>
    </row>
    <row r="801">
      <c r="D801" s="120"/>
      <c r="F801" s="121"/>
      <c r="H801" s="122"/>
      <c r="L801" s="6"/>
    </row>
    <row r="802">
      <c r="D802" s="120"/>
      <c r="F802" s="121"/>
      <c r="H802" s="122"/>
      <c r="L802" s="6"/>
    </row>
    <row r="803">
      <c r="D803" s="120"/>
      <c r="F803" s="121"/>
      <c r="H803" s="122"/>
      <c r="L803" s="6"/>
    </row>
    <row r="804">
      <c r="D804" s="120"/>
      <c r="F804" s="121"/>
      <c r="H804" s="122"/>
      <c r="L804" s="6"/>
    </row>
    <row r="805">
      <c r="D805" s="120"/>
      <c r="F805" s="121"/>
      <c r="H805" s="122"/>
      <c r="L805" s="6"/>
    </row>
    <row r="806">
      <c r="D806" s="120"/>
      <c r="F806" s="121"/>
      <c r="H806" s="122"/>
      <c r="L806" s="6"/>
    </row>
    <row r="807">
      <c r="D807" s="120"/>
      <c r="F807" s="121"/>
      <c r="H807" s="122"/>
      <c r="L807" s="6"/>
    </row>
    <row r="808">
      <c r="D808" s="120"/>
      <c r="F808" s="121"/>
      <c r="H808" s="122"/>
      <c r="L808" s="6"/>
    </row>
    <row r="809">
      <c r="D809" s="120"/>
      <c r="F809" s="121"/>
      <c r="H809" s="122"/>
      <c r="L809" s="6"/>
    </row>
    <row r="810">
      <c r="D810" s="120"/>
      <c r="F810" s="121"/>
      <c r="H810" s="122"/>
      <c r="L810" s="6"/>
    </row>
    <row r="811">
      <c r="D811" s="120"/>
      <c r="F811" s="121"/>
      <c r="H811" s="122"/>
      <c r="L811" s="6"/>
    </row>
    <row r="812">
      <c r="D812" s="120"/>
      <c r="F812" s="121"/>
      <c r="H812" s="122"/>
      <c r="L812" s="6"/>
    </row>
    <row r="813">
      <c r="D813" s="120"/>
      <c r="F813" s="121"/>
      <c r="H813" s="122"/>
      <c r="L813" s="6"/>
    </row>
    <row r="814">
      <c r="D814" s="120"/>
      <c r="F814" s="121"/>
      <c r="H814" s="122"/>
      <c r="L814" s="6"/>
    </row>
    <row r="815">
      <c r="D815" s="120"/>
      <c r="F815" s="121"/>
      <c r="H815" s="122"/>
      <c r="L815" s="6"/>
    </row>
    <row r="816">
      <c r="D816" s="120"/>
      <c r="F816" s="121"/>
      <c r="H816" s="122"/>
      <c r="L816" s="6"/>
    </row>
    <row r="817">
      <c r="D817" s="120"/>
      <c r="F817" s="121"/>
      <c r="H817" s="122"/>
      <c r="L817" s="6"/>
    </row>
    <row r="818">
      <c r="D818" s="120"/>
      <c r="F818" s="121"/>
      <c r="H818" s="122"/>
      <c r="L818" s="6"/>
    </row>
    <row r="819">
      <c r="D819" s="120"/>
      <c r="F819" s="121"/>
      <c r="H819" s="122"/>
      <c r="L819" s="6"/>
    </row>
    <row r="820">
      <c r="D820" s="120"/>
      <c r="F820" s="121"/>
      <c r="H820" s="122"/>
      <c r="L820" s="6"/>
    </row>
    <row r="821">
      <c r="D821" s="120"/>
      <c r="F821" s="121"/>
      <c r="H821" s="122"/>
      <c r="L821" s="6"/>
    </row>
    <row r="822">
      <c r="D822" s="120"/>
      <c r="F822" s="121"/>
      <c r="H822" s="122"/>
      <c r="L822" s="6"/>
    </row>
    <row r="823">
      <c r="D823" s="120"/>
      <c r="F823" s="121"/>
      <c r="H823" s="122"/>
      <c r="L823" s="6"/>
    </row>
    <row r="824">
      <c r="D824" s="120"/>
      <c r="F824" s="121"/>
      <c r="H824" s="122"/>
      <c r="L824" s="6"/>
    </row>
    <row r="825">
      <c r="D825" s="120"/>
      <c r="F825" s="121"/>
      <c r="H825" s="122"/>
      <c r="L825" s="6"/>
    </row>
    <row r="826">
      <c r="D826" s="120"/>
      <c r="F826" s="121"/>
      <c r="H826" s="122"/>
      <c r="L826" s="6"/>
    </row>
    <row r="827">
      <c r="D827" s="120"/>
      <c r="F827" s="121"/>
      <c r="H827" s="122"/>
      <c r="L827" s="6"/>
    </row>
    <row r="828">
      <c r="D828" s="120"/>
      <c r="F828" s="121"/>
      <c r="H828" s="122"/>
      <c r="L828" s="6"/>
    </row>
    <row r="829">
      <c r="D829" s="120"/>
      <c r="F829" s="121"/>
      <c r="H829" s="122"/>
      <c r="L829" s="6"/>
    </row>
    <row r="830">
      <c r="D830" s="120"/>
      <c r="F830" s="121"/>
      <c r="H830" s="122"/>
      <c r="L830" s="6"/>
    </row>
    <row r="831">
      <c r="D831" s="120"/>
      <c r="F831" s="121"/>
      <c r="H831" s="122"/>
      <c r="L831" s="6"/>
    </row>
    <row r="832">
      <c r="D832" s="120"/>
      <c r="F832" s="121"/>
      <c r="H832" s="122"/>
      <c r="L832" s="6"/>
    </row>
    <row r="833">
      <c r="D833" s="120"/>
      <c r="F833" s="121"/>
      <c r="H833" s="122"/>
      <c r="L833" s="6"/>
    </row>
    <row r="834">
      <c r="D834" s="120"/>
      <c r="F834" s="121"/>
      <c r="H834" s="122"/>
      <c r="L834" s="6"/>
    </row>
    <row r="835">
      <c r="D835" s="120"/>
      <c r="F835" s="121"/>
      <c r="H835" s="122"/>
      <c r="L835" s="6"/>
    </row>
    <row r="836">
      <c r="D836" s="120"/>
      <c r="F836" s="121"/>
      <c r="H836" s="122"/>
      <c r="L836" s="6"/>
    </row>
    <row r="837">
      <c r="D837" s="120"/>
      <c r="F837" s="121"/>
      <c r="H837" s="122"/>
      <c r="L837" s="6"/>
    </row>
    <row r="838">
      <c r="D838" s="120"/>
      <c r="F838" s="121"/>
      <c r="H838" s="122"/>
      <c r="L838" s="6"/>
    </row>
    <row r="839">
      <c r="D839" s="120"/>
      <c r="F839" s="121"/>
      <c r="H839" s="122"/>
      <c r="L839" s="6"/>
    </row>
    <row r="840">
      <c r="D840" s="120"/>
      <c r="F840" s="121"/>
      <c r="H840" s="122"/>
      <c r="L840" s="6"/>
    </row>
    <row r="841">
      <c r="D841" s="120"/>
      <c r="F841" s="121"/>
      <c r="H841" s="122"/>
      <c r="L841" s="6"/>
    </row>
    <row r="842">
      <c r="D842" s="120"/>
      <c r="F842" s="121"/>
      <c r="H842" s="122"/>
      <c r="L842" s="6"/>
    </row>
    <row r="843">
      <c r="D843" s="120"/>
      <c r="F843" s="121"/>
      <c r="H843" s="122"/>
      <c r="L843" s="6"/>
    </row>
    <row r="844">
      <c r="D844" s="120"/>
      <c r="F844" s="121"/>
      <c r="H844" s="122"/>
      <c r="L844" s="6"/>
    </row>
    <row r="845">
      <c r="D845" s="120"/>
      <c r="F845" s="121"/>
      <c r="H845" s="122"/>
      <c r="L845" s="6"/>
    </row>
    <row r="846">
      <c r="D846" s="120"/>
      <c r="F846" s="121"/>
      <c r="H846" s="122"/>
      <c r="L846" s="6"/>
    </row>
    <row r="847">
      <c r="D847" s="120"/>
      <c r="F847" s="121"/>
      <c r="H847" s="122"/>
      <c r="L847" s="6"/>
    </row>
    <row r="848">
      <c r="D848" s="120"/>
      <c r="F848" s="121"/>
      <c r="H848" s="122"/>
      <c r="L848" s="6"/>
    </row>
    <row r="849">
      <c r="D849" s="120"/>
      <c r="F849" s="121"/>
      <c r="H849" s="122"/>
      <c r="L849" s="6"/>
    </row>
    <row r="850">
      <c r="D850" s="120"/>
      <c r="F850" s="121"/>
      <c r="H850" s="122"/>
      <c r="L850" s="6"/>
    </row>
    <row r="851">
      <c r="D851" s="120"/>
      <c r="F851" s="121"/>
      <c r="H851" s="122"/>
      <c r="L851" s="6"/>
    </row>
    <row r="852">
      <c r="D852" s="120"/>
      <c r="F852" s="121"/>
      <c r="H852" s="122"/>
      <c r="L852" s="6"/>
    </row>
    <row r="853">
      <c r="D853" s="120"/>
      <c r="F853" s="121"/>
      <c r="H853" s="122"/>
      <c r="L853" s="6"/>
    </row>
    <row r="854">
      <c r="D854" s="120"/>
      <c r="F854" s="121"/>
      <c r="H854" s="122"/>
      <c r="L854" s="6"/>
    </row>
    <row r="855">
      <c r="D855" s="120"/>
      <c r="F855" s="121"/>
      <c r="H855" s="122"/>
      <c r="L855" s="6"/>
    </row>
    <row r="856">
      <c r="D856" s="120"/>
      <c r="F856" s="121"/>
      <c r="H856" s="122"/>
      <c r="L856" s="6"/>
    </row>
    <row r="857">
      <c r="D857" s="120"/>
      <c r="F857" s="121"/>
      <c r="H857" s="122"/>
      <c r="L857" s="6"/>
    </row>
    <row r="858">
      <c r="D858" s="120"/>
      <c r="F858" s="121"/>
      <c r="H858" s="122"/>
      <c r="L858" s="6"/>
    </row>
    <row r="859">
      <c r="D859" s="120"/>
      <c r="F859" s="121"/>
      <c r="H859" s="122"/>
      <c r="L859" s="6"/>
    </row>
    <row r="860">
      <c r="D860" s="120"/>
      <c r="F860" s="121"/>
      <c r="H860" s="122"/>
      <c r="L860" s="6"/>
    </row>
    <row r="861">
      <c r="D861" s="120"/>
      <c r="F861" s="121"/>
      <c r="H861" s="122"/>
      <c r="L861" s="6"/>
    </row>
    <row r="862">
      <c r="D862" s="120"/>
      <c r="F862" s="121"/>
      <c r="H862" s="122"/>
      <c r="L862" s="6"/>
    </row>
    <row r="863">
      <c r="D863" s="120"/>
      <c r="F863" s="121"/>
      <c r="H863" s="122"/>
      <c r="L863" s="6"/>
    </row>
    <row r="864">
      <c r="D864" s="120"/>
      <c r="F864" s="121"/>
      <c r="H864" s="122"/>
      <c r="L864" s="6"/>
    </row>
    <row r="865">
      <c r="D865" s="120"/>
      <c r="F865" s="121"/>
      <c r="H865" s="122"/>
      <c r="L865" s="6"/>
    </row>
    <row r="866">
      <c r="D866" s="120"/>
      <c r="F866" s="121"/>
      <c r="H866" s="122"/>
      <c r="L866" s="6"/>
    </row>
    <row r="867">
      <c r="D867" s="120"/>
      <c r="F867" s="121"/>
      <c r="H867" s="122"/>
      <c r="L867" s="6"/>
    </row>
    <row r="868">
      <c r="D868" s="120"/>
      <c r="F868" s="121"/>
      <c r="H868" s="122"/>
      <c r="L868" s="6"/>
    </row>
    <row r="869">
      <c r="D869" s="120"/>
      <c r="F869" s="121"/>
      <c r="H869" s="122"/>
      <c r="L869" s="6"/>
    </row>
    <row r="870">
      <c r="D870" s="120"/>
      <c r="F870" s="121"/>
      <c r="H870" s="122"/>
      <c r="L870" s="6"/>
    </row>
    <row r="871">
      <c r="D871" s="120"/>
      <c r="F871" s="121"/>
      <c r="H871" s="122"/>
      <c r="L871" s="6"/>
    </row>
    <row r="872">
      <c r="D872" s="120"/>
      <c r="F872" s="121"/>
      <c r="H872" s="122"/>
      <c r="L872" s="6"/>
    </row>
    <row r="873">
      <c r="D873" s="120"/>
      <c r="F873" s="121"/>
      <c r="H873" s="122"/>
      <c r="L873" s="6"/>
    </row>
    <row r="874">
      <c r="D874" s="120"/>
      <c r="F874" s="121"/>
      <c r="H874" s="122"/>
      <c r="L874" s="6"/>
    </row>
    <row r="875">
      <c r="D875" s="120"/>
      <c r="F875" s="121"/>
      <c r="H875" s="122"/>
      <c r="L875" s="6"/>
    </row>
    <row r="876">
      <c r="D876" s="120"/>
      <c r="F876" s="121"/>
      <c r="H876" s="122"/>
      <c r="L876" s="6"/>
    </row>
    <row r="877">
      <c r="D877" s="120"/>
      <c r="F877" s="121"/>
      <c r="H877" s="122"/>
      <c r="L877" s="6"/>
    </row>
    <row r="878">
      <c r="D878" s="120"/>
      <c r="F878" s="121"/>
      <c r="H878" s="122"/>
      <c r="L878" s="6"/>
    </row>
    <row r="879">
      <c r="D879" s="120"/>
      <c r="F879" s="121"/>
      <c r="H879" s="122"/>
      <c r="L879" s="6"/>
    </row>
    <row r="880">
      <c r="D880" s="120"/>
      <c r="F880" s="121"/>
      <c r="H880" s="122"/>
      <c r="L880" s="6"/>
    </row>
    <row r="881">
      <c r="D881" s="120"/>
      <c r="F881" s="121"/>
      <c r="H881" s="122"/>
      <c r="L881" s="6"/>
    </row>
    <row r="882">
      <c r="D882" s="120"/>
      <c r="F882" s="121"/>
      <c r="H882" s="122"/>
      <c r="L882" s="6"/>
    </row>
    <row r="883">
      <c r="D883" s="120"/>
      <c r="F883" s="121"/>
      <c r="H883" s="122"/>
      <c r="L883" s="6"/>
    </row>
    <row r="884">
      <c r="D884" s="120"/>
      <c r="F884" s="121"/>
      <c r="H884" s="122"/>
      <c r="L884" s="6"/>
    </row>
    <row r="885">
      <c r="D885" s="120"/>
      <c r="F885" s="121"/>
      <c r="H885" s="122"/>
      <c r="L885" s="6"/>
    </row>
    <row r="886">
      <c r="D886" s="120"/>
      <c r="F886" s="121"/>
      <c r="H886" s="122"/>
      <c r="L886" s="6"/>
    </row>
    <row r="887">
      <c r="D887" s="120"/>
      <c r="F887" s="121"/>
      <c r="H887" s="122"/>
      <c r="L887" s="6"/>
    </row>
    <row r="888">
      <c r="D888" s="120"/>
      <c r="F888" s="121"/>
      <c r="H888" s="122"/>
      <c r="L888" s="6"/>
    </row>
    <row r="889">
      <c r="D889" s="120"/>
      <c r="F889" s="121"/>
      <c r="H889" s="122"/>
      <c r="L889" s="6"/>
    </row>
    <row r="890">
      <c r="D890" s="120"/>
      <c r="F890" s="121"/>
      <c r="H890" s="122"/>
      <c r="L890" s="6"/>
    </row>
    <row r="891">
      <c r="D891" s="120"/>
      <c r="F891" s="121"/>
      <c r="H891" s="122"/>
      <c r="L891" s="6"/>
    </row>
    <row r="892">
      <c r="D892" s="120"/>
      <c r="F892" s="121"/>
      <c r="H892" s="122"/>
      <c r="L892" s="6"/>
    </row>
    <row r="893">
      <c r="D893" s="120"/>
      <c r="F893" s="121"/>
      <c r="H893" s="122"/>
      <c r="L893" s="6"/>
    </row>
    <row r="894">
      <c r="D894" s="120"/>
      <c r="F894" s="121"/>
      <c r="H894" s="122"/>
      <c r="L894" s="6"/>
    </row>
    <row r="895">
      <c r="D895" s="120"/>
      <c r="F895" s="121"/>
      <c r="H895" s="122"/>
      <c r="L895" s="6"/>
    </row>
    <row r="896">
      <c r="D896" s="120"/>
      <c r="F896" s="121"/>
      <c r="H896" s="122"/>
      <c r="L896" s="6"/>
    </row>
    <row r="897">
      <c r="D897" s="120"/>
      <c r="F897" s="121"/>
      <c r="H897" s="122"/>
      <c r="L897" s="6"/>
    </row>
    <row r="898">
      <c r="D898" s="120"/>
      <c r="F898" s="121"/>
      <c r="H898" s="122"/>
      <c r="L898" s="6"/>
    </row>
    <row r="899">
      <c r="D899" s="120"/>
      <c r="F899" s="121"/>
      <c r="H899" s="122"/>
      <c r="L899" s="6"/>
    </row>
    <row r="900">
      <c r="D900" s="120"/>
      <c r="F900" s="121"/>
      <c r="H900" s="122"/>
      <c r="L900" s="6"/>
    </row>
    <row r="901">
      <c r="D901" s="120"/>
      <c r="F901" s="121"/>
      <c r="H901" s="122"/>
      <c r="L901" s="6"/>
    </row>
    <row r="902">
      <c r="D902" s="120"/>
      <c r="F902" s="121"/>
      <c r="H902" s="122"/>
      <c r="L902" s="6"/>
    </row>
    <row r="903">
      <c r="D903" s="120"/>
      <c r="F903" s="121"/>
      <c r="H903" s="122"/>
      <c r="L903" s="6"/>
    </row>
    <row r="904">
      <c r="D904" s="120"/>
      <c r="F904" s="121"/>
      <c r="H904" s="122"/>
      <c r="L904" s="6"/>
    </row>
    <row r="905">
      <c r="D905" s="120"/>
      <c r="F905" s="121"/>
      <c r="H905" s="122"/>
      <c r="L905" s="6"/>
    </row>
    <row r="906">
      <c r="D906" s="120"/>
      <c r="F906" s="121"/>
      <c r="H906" s="122"/>
      <c r="L906" s="6"/>
    </row>
    <row r="907">
      <c r="D907" s="120"/>
      <c r="F907" s="121"/>
      <c r="H907" s="122"/>
      <c r="L907" s="6"/>
    </row>
    <row r="908">
      <c r="D908" s="120"/>
      <c r="F908" s="121"/>
      <c r="H908" s="122"/>
      <c r="L908" s="6"/>
    </row>
    <row r="909">
      <c r="D909" s="120"/>
      <c r="F909" s="121"/>
      <c r="H909" s="122"/>
      <c r="L909" s="6"/>
    </row>
    <row r="910">
      <c r="D910" s="120"/>
      <c r="F910" s="121"/>
      <c r="H910" s="122"/>
      <c r="L910" s="6"/>
    </row>
    <row r="911">
      <c r="D911" s="120"/>
      <c r="F911" s="121"/>
      <c r="H911" s="122"/>
      <c r="L911" s="6"/>
    </row>
    <row r="912">
      <c r="D912" s="120"/>
      <c r="F912" s="121"/>
      <c r="H912" s="122"/>
      <c r="L912" s="6"/>
    </row>
    <row r="913">
      <c r="D913" s="120"/>
      <c r="F913" s="121"/>
      <c r="H913" s="122"/>
      <c r="L913" s="6"/>
    </row>
    <row r="914">
      <c r="D914" s="120"/>
      <c r="F914" s="121"/>
      <c r="H914" s="122"/>
      <c r="L914" s="6"/>
    </row>
    <row r="915">
      <c r="D915" s="120"/>
      <c r="F915" s="121"/>
      <c r="H915" s="122"/>
      <c r="L915" s="6"/>
    </row>
    <row r="916">
      <c r="D916" s="120"/>
      <c r="F916" s="121"/>
      <c r="H916" s="122"/>
      <c r="L916" s="6"/>
    </row>
    <row r="917">
      <c r="D917" s="120"/>
      <c r="F917" s="121"/>
      <c r="H917" s="122"/>
      <c r="L917" s="6"/>
    </row>
    <row r="918">
      <c r="D918" s="120"/>
      <c r="F918" s="121"/>
      <c r="H918" s="122"/>
      <c r="L918" s="6"/>
    </row>
    <row r="919">
      <c r="D919" s="120"/>
      <c r="F919" s="121"/>
      <c r="H919" s="122"/>
      <c r="L919" s="6"/>
    </row>
    <row r="920">
      <c r="D920" s="120"/>
      <c r="F920" s="121"/>
      <c r="H920" s="122"/>
      <c r="L920" s="6"/>
    </row>
    <row r="921">
      <c r="D921" s="120"/>
      <c r="F921" s="121"/>
      <c r="H921" s="122"/>
      <c r="L921" s="6"/>
    </row>
    <row r="922">
      <c r="D922" s="120"/>
      <c r="F922" s="121"/>
      <c r="H922" s="122"/>
      <c r="L922" s="6"/>
    </row>
    <row r="923">
      <c r="D923" s="120"/>
      <c r="F923" s="121"/>
      <c r="H923" s="122"/>
      <c r="L923" s="6"/>
    </row>
    <row r="924">
      <c r="D924" s="120"/>
      <c r="F924" s="121"/>
      <c r="H924" s="122"/>
      <c r="L924" s="6"/>
    </row>
    <row r="925">
      <c r="D925" s="120"/>
      <c r="F925" s="121"/>
      <c r="H925" s="122"/>
      <c r="L925" s="6"/>
    </row>
    <row r="926">
      <c r="D926" s="120"/>
      <c r="F926" s="121"/>
      <c r="H926" s="122"/>
      <c r="L926" s="6"/>
    </row>
    <row r="927">
      <c r="D927" s="120"/>
      <c r="F927" s="121"/>
      <c r="H927" s="122"/>
      <c r="L927" s="6"/>
    </row>
    <row r="928">
      <c r="D928" s="120"/>
      <c r="F928" s="121"/>
      <c r="H928" s="122"/>
      <c r="L928" s="6"/>
    </row>
    <row r="929">
      <c r="D929" s="120"/>
      <c r="F929" s="121"/>
      <c r="H929" s="122"/>
      <c r="L929" s="6"/>
    </row>
    <row r="930">
      <c r="D930" s="120"/>
      <c r="F930" s="121"/>
      <c r="H930" s="122"/>
      <c r="L930" s="6"/>
    </row>
    <row r="931">
      <c r="D931" s="120"/>
      <c r="F931" s="121"/>
      <c r="H931" s="122"/>
      <c r="L931" s="6"/>
    </row>
    <row r="932">
      <c r="D932" s="120"/>
      <c r="F932" s="121"/>
      <c r="H932" s="122"/>
      <c r="L932" s="6"/>
    </row>
    <row r="933">
      <c r="D933" s="120"/>
      <c r="F933" s="121"/>
      <c r="H933" s="122"/>
      <c r="L933" s="6"/>
    </row>
    <row r="934">
      <c r="D934" s="120"/>
      <c r="F934" s="121"/>
      <c r="H934" s="122"/>
      <c r="L934" s="6"/>
    </row>
    <row r="935">
      <c r="D935" s="120"/>
      <c r="F935" s="121"/>
      <c r="H935" s="122"/>
      <c r="L935" s="6"/>
    </row>
    <row r="936">
      <c r="D936" s="120"/>
      <c r="F936" s="121"/>
      <c r="H936" s="122"/>
      <c r="L936" s="6"/>
    </row>
    <row r="937">
      <c r="D937" s="120"/>
      <c r="F937" s="121"/>
      <c r="H937" s="122"/>
      <c r="L937" s="6"/>
    </row>
    <row r="938">
      <c r="D938" s="120"/>
      <c r="F938" s="121"/>
      <c r="H938" s="122"/>
      <c r="L938" s="6"/>
    </row>
    <row r="939">
      <c r="D939" s="120"/>
      <c r="F939" s="121"/>
      <c r="H939" s="122"/>
      <c r="L939" s="6"/>
    </row>
    <row r="940">
      <c r="D940" s="120"/>
      <c r="F940" s="121"/>
      <c r="H940" s="122"/>
      <c r="L940" s="6"/>
    </row>
    <row r="941">
      <c r="D941" s="120"/>
      <c r="F941" s="121"/>
      <c r="H941" s="122"/>
      <c r="L941" s="6"/>
    </row>
    <row r="942">
      <c r="D942" s="120"/>
      <c r="F942" s="121"/>
      <c r="H942" s="122"/>
      <c r="L942" s="6"/>
    </row>
    <row r="943">
      <c r="D943" s="120"/>
      <c r="F943" s="121"/>
      <c r="H943" s="122"/>
      <c r="L943" s="6"/>
    </row>
    <row r="944">
      <c r="D944" s="120"/>
      <c r="F944" s="121"/>
      <c r="H944" s="122"/>
      <c r="L944" s="6"/>
    </row>
    <row r="945">
      <c r="D945" s="120"/>
      <c r="F945" s="121"/>
      <c r="H945" s="122"/>
      <c r="L945" s="6"/>
    </row>
    <row r="946">
      <c r="D946" s="120"/>
      <c r="F946" s="121"/>
      <c r="H946" s="122"/>
      <c r="L946" s="6"/>
    </row>
    <row r="947">
      <c r="D947" s="120"/>
      <c r="F947" s="121"/>
      <c r="H947" s="122"/>
      <c r="L947" s="6"/>
    </row>
    <row r="948">
      <c r="D948" s="120"/>
      <c r="F948" s="121"/>
      <c r="H948" s="122"/>
      <c r="L948" s="6"/>
    </row>
    <row r="949">
      <c r="D949" s="120"/>
      <c r="F949" s="121"/>
      <c r="H949" s="122"/>
      <c r="L949" s="6"/>
    </row>
    <row r="950">
      <c r="D950" s="120"/>
      <c r="F950" s="121"/>
      <c r="H950" s="122"/>
      <c r="L950" s="6"/>
    </row>
    <row r="951">
      <c r="D951" s="120"/>
      <c r="F951" s="121"/>
      <c r="H951" s="122"/>
      <c r="L951" s="6"/>
    </row>
    <row r="952">
      <c r="D952" s="120"/>
      <c r="F952" s="121"/>
      <c r="H952" s="122"/>
      <c r="L952" s="6"/>
    </row>
    <row r="953">
      <c r="D953" s="120"/>
      <c r="F953" s="121"/>
      <c r="H953" s="122"/>
      <c r="L953" s="6"/>
    </row>
    <row r="954">
      <c r="D954" s="120"/>
      <c r="F954" s="121"/>
      <c r="H954" s="122"/>
      <c r="L954" s="6"/>
    </row>
    <row r="955">
      <c r="D955" s="120"/>
      <c r="F955" s="121"/>
      <c r="H955" s="122"/>
      <c r="L955" s="6"/>
    </row>
    <row r="956">
      <c r="D956" s="120"/>
      <c r="F956" s="121"/>
      <c r="H956" s="122"/>
      <c r="L956" s="6"/>
    </row>
    <row r="957">
      <c r="D957" s="120"/>
      <c r="F957" s="121"/>
      <c r="H957" s="122"/>
      <c r="L957" s="6"/>
    </row>
    <row r="958">
      <c r="D958" s="120"/>
      <c r="F958" s="121"/>
      <c r="H958" s="122"/>
      <c r="L958" s="6"/>
    </row>
    <row r="959">
      <c r="D959" s="120"/>
      <c r="F959" s="121"/>
      <c r="H959" s="122"/>
      <c r="L959" s="6"/>
    </row>
    <row r="960">
      <c r="D960" s="120"/>
      <c r="F960" s="121"/>
      <c r="H960" s="122"/>
      <c r="L960" s="6"/>
    </row>
    <row r="961">
      <c r="D961" s="120"/>
      <c r="F961" s="121"/>
      <c r="H961" s="122"/>
      <c r="L961" s="6"/>
    </row>
    <row r="962">
      <c r="D962" s="120"/>
      <c r="F962" s="121"/>
      <c r="H962" s="122"/>
      <c r="L962" s="6"/>
    </row>
    <row r="963">
      <c r="D963" s="120"/>
      <c r="F963" s="121"/>
      <c r="H963" s="122"/>
      <c r="L963" s="6"/>
    </row>
    <row r="964">
      <c r="D964" s="120"/>
      <c r="F964" s="121"/>
      <c r="H964" s="122"/>
      <c r="L964" s="6"/>
    </row>
    <row r="965">
      <c r="D965" s="120"/>
      <c r="F965" s="121"/>
      <c r="H965" s="122"/>
      <c r="L965" s="6"/>
    </row>
    <row r="966">
      <c r="D966" s="120"/>
      <c r="F966" s="121"/>
      <c r="H966" s="122"/>
      <c r="L966" s="6"/>
    </row>
    <row r="967">
      <c r="D967" s="120"/>
      <c r="F967" s="121"/>
      <c r="H967" s="122"/>
      <c r="L967" s="6"/>
    </row>
    <row r="968">
      <c r="D968" s="120"/>
      <c r="F968" s="121"/>
      <c r="H968" s="122"/>
      <c r="L968" s="6"/>
    </row>
    <row r="969">
      <c r="D969" s="120"/>
      <c r="F969" s="121"/>
      <c r="H969" s="122"/>
      <c r="L969" s="6"/>
    </row>
    <row r="970">
      <c r="D970" s="120"/>
      <c r="F970" s="121"/>
      <c r="H970" s="122"/>
      <c r="L970" s="6"/>
    </row>
    <row r="971">
      <c r="D971" s="120"/>
      <c r="F971" s="121"/>
      <c r="H971" s="122"/>
      <c r="L971" s="6"/>
    </row>
    <row r="972">
      <c r="D972" s="120"/>
      <c r="F972" s="121"/>
      <c r="H972" s="122"/>
      <c r="L972" s="6"/>
    </row>
    <row r="973">
      <c r="D973" s="120"/>
      <c r="F973" s="121"/>
      <c r="H973" s="122"/>
      <c r="L973" s="6"/>
    </row>
    <row r="974">
      <c r="D974" s="120"/>
      <c r="F974" s="121"/>
      <c r="H974" s="122"/>
      <c r="L974" s="6"/>
    </row>
    <row r="975">
      <c r="D975" s="120"/>
      <c r="F975" s="121"/>
      <c r="H975" s="122"/>
      <c r="L975" s="6"/>
    </row>
    <row r="976">
      <c r="D976" s="120"/>
      <c r="F976" s="121"/>
      <c r="H976" s="122"/>
      <c r="L976" s="6"/>
    </row>
    <row r="977">
      <c r="D977" s="120"/>
      <c r="F977" s="121"/>
      <c r="H977" s="122"/>
      <c r="L977" s="6"/>
    </row>
    <row r="978">
      <c r="D978" s="120"/>
      <c r="F978" s="121"/>
      <c r="H978" s="122"/>
      <c r="L978" s="6"/>
    </row>
    <row r="979">
      <c r="D979" s="120"/>
      <c r="F979" s="121"/>
      <c r="H979" s="122"/>
      <c r="L979" s="6"/>
    </row>
    <row r="980">
      <c r="D980" s="120"/>
      <c r="F980" s="121"/>
      <c r="H980" s="122"/>
      <c r="L980" s="6"/>
    </row>
    <row r="981">
      <c r="D981" s="120"/>
      <c r="F981" s="121"/>
      <c r="H981" s="122"/>
      <c r="L981" s="6"/>
    </row>
    <row r="982">
      <c r="D982" s="120"/>
      <c r="F982" s="121"/>
      <c r="H982" s="122"/>
      <c r="L982" s="6"/>
    </row>
    <row r="983">
      <c r="D983" s="120"/>
      <c r="F983" s="121"/>
      <c r="H983" s="122"/>
      <c r="L983" s="6"/>
    </row>
    <row r="984">
      <c r="D984" s="120"/>
      <c r="F984" s="121"/>
      <c r="H984" s="122"/>
      <c r="L984" s="6"/>
    </row>
    <row r="985">
      <c r="D985" s="120"/>
      <c r="F985" s="121"/>
      <c r="H985" s="122"/>
      <c r="L985" s="6"/>
    </row>
    <row r="986">
      <c r="D986" s="120"/>
      <c r="F986" s="121"/>
      <c r="H986" s="122"/>
      <c r="L986" s="6"/>
    </row>
    <row r="987">
      <c r="D987" s="120"/>
      <c r="F987" s="121"/>
      <c r="H987" s="122"/>
      <c r="L987" s="6"/>
    </row>
    <row r="988">
      <c r="D988" s="120"/>
      <c r="F988" s="121"/>
      <c r="H988" s="122"/>
      <c r="L988" s="6"/>
    </row>
    <row r="989">
      <c r="D989" s="120"/>
      <c r="F989" s="121"/>
      <c r="H989" s="122"/>
      <c r="L989" s="6"/>
    </row>
    <row r="990">
      <c r="D990" s="120"/>
      <c r="F990" s="121"/>
      <c r="H990" s="122"/>
      <c r="L990" s="6"/>
    </row>
    <row r="991">
      <c r="D991" s="120"/>
      <c r="F991" s="121"/>
      <c r="H991" s="122"/>
      <c r="L991" s="6"/>
    </row>
    <row r="992">
      <c r="D992" s="120"/>
      <c r="F992" s="121"/>
      <c r="H992" s="122"/>
      <c r="L992" s="6"/>
    </row>
    <row r="993">
      <c r="D993" s="120"/>
      <c r="F993" s="121"/>
      <c r="H993" s="122"/>
      <c r="L993" s="6"/>
    </row>
    <row r="994">
      <c r="D994" s="120"/>
      <c r="F994" s="121"/>
      <c r="H994" s="122"/>
      <c r="L994" s="6"/>
    </row>
    <row r="995">
      <c r="D995" s="120"/>
      <c r="F995" s="121"/>
      <c r="H995" s="122"/>
      <c r="L995" s="6"/>
    </row>
    <row r="996">
      <c r="D996" s="120"/>
      <c r="F996" s="121"/>
      <c r="H996" s="122"/>
      <c r="L996" s="6"/>
    </row>
    <row r="997">
      <c r="D997" s="120"/>
      <c r="F997" s="121"/>
      <c r="H997" s="122"/>
      <c r="L997" s="6"/>
    </row>
    <row r="998">
      <c r="D998" s="120"/>
      <c r="F998" s="121"/>
      <c r="H998" s="122"/>
      <c r="L998" s="6"/>
    </row>
    <row r="999">
      <c r="D999" s="120"/>
      <c r="F999" s="121"/>
      <c r="H999" s="122"/>
      <c r="L999" s="6"/>
    </row>
    <row r="1000">
      <c r="D1000" s="120"/>
      <c r="F1000" s="121"/>
      <c r="H1000" s="122"/>
      <c r="L1000" s="6"/>
    </row>
    <row r="1001">
      <c r="D1001" s="120"/>
      <c r="F1001" s="121"/>
      <c r="H1001" s="122"/>
      <c r="L1001" s="6"/>
    </row>
    <row r="1002">
      <c r="D1002" s="120"/>
      <c r="F1002" s="121"/>
      <c r="H1002" s="122"/>
      <c r="L1002" s="6"/>
    </row>
    <row r="1003">
      <c r="D1003" s="120"/>
      <c r="F1003" s="121"/>
      <c r="H1003" s="122"/>
      <c r="L1003" s="6"/>
    </row>
    <row r="1004">
      <c r="D1004" s="120"/>
      <c r="F1004" s="121"/>
      <c r="H1004" s="122"/>
      <c r="L1004" s="6"/>
    </row>
    <row r="1005">
      <c r="D1005" s="120"/>
      <c r="F1005" s="121"/>
      <c r="H1005" s="122"/>
      <c r="L1005" s="6"/>
    </row>
    <row r="1006">
      <c r="D1006" s="120"/>
      <c r="F1006" s="121"/>
      <c r="H1006" s="122"/>
      <c r="L1006" s="6"/>
    </row>
  </sheetData>
  <mergeCells count="7">
    <mergeCell ref="D1:E1"/>
    <mergeCell ref="D2:E2"/>
    <mergeCell ref="D3:E3"/>
    <mergeCell ref="D4:E4"/>
    <mergeCell ref="D5:E5"/>
    <mergeCell ref="P6:Q6"/>
    <mergeCell ref="S6:U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11" width="7.29"/>
    <col customWidth="1" min="12" max="12" width="12.0"/>
    <col customWidth="1" min="13" max="14" width="7.29"/>
    <col customWidth="1" min="15" max="15" width="10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34" width="17.57"/>
  </cols>
  <sheetData>
    <row r="1">
      <c r="D1" s="2" t="s">
        <v>0</v>
      </c>
      <c r="F1" s="114" t="s">
        <v>1</v>
      </c>
      <c r="G1" s="4"/>
      <c r="H1" s="5"/>
      <c r="L1" s="6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>
      <c r="A2" s="9"/>
      <c r="B2" s="9"/>
      <c r="C2" s="9"/>
      <c r="D2" s="12" t="s">
        <v>8</v>
      </c>
      <c r="F2" s="115" t="s">
        <v>198</v>
      </c>
      <c r="G2" s="4"/>
      <c r="H2" s="5"/>
      <c r="I2" s="9"/>
      <c r="J2" s="9"/>
      <c r="K2" s="9"/>
      <c r="L2" s="15"/>
      <c r="M2" s="9"/>
      <c r="N2" s="9"/>
      <c r="O2" s="9"/>
      <c r="P2" s="4"/>
      <c r="Q2" s="4"/>
      <c r="R2" s="17"/>
      <c r="S2" s="17"/>
      <c r="T2" s="18"/>
      <c r="U2" s="20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>
      <c r="A3" s="9"/>
      <c r="B3" s="9"/>
      <c r="C3" s="9"/>
      <c r="D3" s="12" t="s">
        <v>16</v>
      </c>
      <c r="F3" s="116" t="s">
        <v>17</v>
      </c>
      <c r="G3" s="23"/>
      <c r="H3" s="24"/>
      <c r="I3" s="9"/>
      <c r="J3" s="9"/>
      <c r="K3" s="9"/>
      <c r="L3" s="15"/>
      <c r="M3" s="9"/>
      <c r="N3" s="9"/>
      <c r="O3" s="9"/>
      <c r="P3" s="23"/>
      <c r="Q3" s="23"/>
      <c r="R3" s="26"/>
      <c r="S3" s="17"/>
      <c r="T3" s="18"/>
      <c r="U3" s="20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>
      <c r="A4" s="9"/>
      <c r="B4" s="9"/>
      <c r="C4" s="9"/>
      <c r="D4" s="12" t="s">
        <v>21</v>
      </c>
      <c r="F4" s="115" t="s">
        <v>198</v>
      </c>
      <c r="G4" s="23"/>
      <c r="H4" s="24"/>
      <c r="I4" s="9"/>
      <c r="J4" s="9"/>
      <c r="K4" s="9"/>
      <c r="L4" s="15"/>
      <c r="M4" s="9"/>
      <c r="N4" s="9"/>
      <c r="O4" s="9"/>
      <c r="P4" s="23"/>
      <c r="Q4" s="23"/>
      <c r="R4" s="26"/>
      <c r="S4" s="17" t="s">
        <v>24</v>
      </c>
      <c r="T4" s="18"/>
      <c r="U4" s="20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>
      <c r="A5" s="31"/>
      <c r="B5" s="31"/>
      <c r="C5" s="31"/>
      <c r="D5" s="11" t="s">
        <v>27</v>
      </c>
      <c r="F5" s="33" t="s">
        <v>28</v>
      </c>
      <c r="G5" s="31"/>
      <c r="H5" s="34"/>
      <c r="I5" s="31"/>
      <c r="J5" s="25"/>
      <c r="K5" s="25"/>
      <c r="L5" s="36"/>
      <c r="M5" s="25"/>
      <c r="N5" s="25"/>
      <c r="O5" s="25"/>
      <c r="P5" s="10"/>
      <c r="Q5" s="10"/>
      <c r="R5" s="26"/>
      <c r="S5" s="38"/>
      <c r="T5" s="2"/>
      <c r="U5" s="2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>
      <c r="A6" s="31"/>
      <c r="B6" s="31"/>
      <c r="C6" s="31"/>
      <c r="D6" s="39"/>
      <c r="E6" s="10"/>
      <c r="F6" s="40"/>
      <c r="G6" s="31"/>
      <c r="H6" s="34"/>
      <c r="I6" s="31"/>
      <c r="J6" s="25"/>
      <c r="K6" s="25"/>
      <c r="L6" s="36"/>
      <c r="M6" s="25"/>
      <c r="N6" s="25"/>
      <c r="O6" s="25"/>
      <c r="P6" s="10" t="s">
        <v>29</v>
      </c>
      <c r="R6" s="26"/>
      <c r="S6" s="10" t="s">
        <v>30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K6" s="10"/>
      <c r="AL6" s="10"/>
      <c r="AM6" s="10"/>
      <c r="AN6" s="10"/>
      <c r="AO6" s="10"/>
      <c r="AP6" s="10"/>
      <c r="AQ6" s="10"/>
      <c r="AR6" s="10"/>
      <c r="AS6" s="10"/>
    </row>
    <row r="7">
      <c r="A7" s="41" t="s">
        <v>4</v>
      </c>
      <c r="B7" s="10" t="s">
        <v>5</v>
      </c>
      <c r="C7" s="10" t="s">
        <v>6</v>
      </c>
      <c r="D7" s="11" t="s">
        <v>7</v>
      </c>
      <c r="E7" s="10" t="s">
        <v>9</v>
      </c>
      <c r="F7" s="43" t="s">
        <v>31</v>
      </c>
      <c r="G7" s="10" t="s">
        <v>32</v>
      </c>
      <c r="H7" s="44" t="s">
        <v>34</v>
      </c>
      <c r="I7" s="31" t="s">
        <v>15</v>
      </c>
      <c r="J7" s="25" t="s">
        <v>18</v>
      </c>
      <c r="K7" s="25" t="s">
        <v>19</v>
      </c>
      <c r="L7" s="36" t="s">
        <v>36</v>
      </c>
      <c r="M7" s="25" t="s">
        <v>18</v>
      </c>
      <c r="N7" s="25" t="s">
        <v>19</v>
      </c>
      <c r="O7" s="25" t="s">
        <v>20</v>
      </c>
      <c r="P7" s="46" t="s">
        <v>37</v>
      </c>
      <c r="Q7" s="46" t="s">
        <v>39</v>
      </c>
      <c r="R7" s="38"/>
      <c r="S7" s="38" t="s">
        <v>40</v>
      </c>
      <c r="T7" s="2" t="s">
        <v>41</v>
      </c>
      <c r="U7" s="2" t="s">
        <v>42</v>
      </c>
      <c r="V7" s="48" t="s">
        <v>40</v>
      </c>
      <c r="W7" s="48" t="s">
        <v>41</v>
      </c>
      <c r="X7" s="48" t="s">
        <v>42</v>
      </c>
      <c r="Y7" s="48" t="s">
        <v>40</v>
      </c>
      <c r="Z7" s="48" t="s">
        <v>41</v>
      </c>
      <c r="AA7" s="48" t="s">
        <v>42</v>
      </c>
      <c r="AB7" s="48" t="s">
        <v>40</v>
      </c>
      <c r="AC7" s="48" t="s">
        <v>41</v>
      </c>
      <c r="AD7" s="48" t="s">
        <v>42</v>
      </c>
      <c r="AE7" s="48" t="s">
        <v>40</v>
      </c>
      <c r="AF7" s="48" t="s">
        <v>41</v>
      </c>
      <c r="AG7" s="48" t="s">
        <v>42</v>
      </c>
      <c r="AH7" s="48" t="s">
        <v>40</v>
      </c>
      <c r="AI7" s="48" t="s">
        <v>41</v>
      </c>
      <c r="AJ7" s="48" t="s">
        <v>42</v>
      </c>
      <c r="AK7" s="48" t="s">
        <v>40</v>
      </c>
      <c r="AL7" s="48" t="s">
        <v>41</v>
      </c>
      <c r="AM7" s="48" t="s">
        <v>42</v>
      </c>
      <c r="AN7" s="48" t="s">
        <v>40</v>
      </c>
      <c r="AO7" s="48" t="s">
        <v>41</v>
      </c>
      <c r="AP7" s="48" t="s">
        <v>42</v>
      </c>
      <c r="AQ7" s="48" t="s">
        <v>40</v>
      </c>
      <c r="AR7" s="48" t="s">
        <v>41</v>
      </c>
      <c r="AS7" s="48" t="s">
        <v>42</v>
      </c>
    </row>
    <row r="8">
      <c r="A8" s="50">
        <f>if(ISNUMBER(H10),1,"")</f>
        <v>1</v>
      </c>
      <c r="B8" s="53" t="s">
        <v>44</v>
      </c>
      <c r="H8" s="54">
        <f t="shared" ref="H8:H50" si="1">AVERAGE(W8,T8,Z8,AC8,AF8,AI8,AL8,AO8,AR8)</f>
        <v>2.42</v>
      </c>
      <c r="I8" s="55">
        <v>4.364</v>
      </c>
      <c r="J8" s="28">
        <f t="array" ref="J8">if(Q8 = 1, iferror(index('Kovats n-alkanes'!G$7:G$40,match(H10,'Kovats n-alkanes'!H$7:H$40,1))),iferror(index('Kovats n-alkanes'!I$7:I$40,match(H10,'Kovats n-alkanes'!J$7:J$40,1))))</f>
        <v>10</v>
      </c>
      <c r="K8" s="9">
        <f t="shared" ref="K8:K210" si="2">if(J8="","",J8+1)</f>
        <v>11</v>
      </c>
      <c r="L8" s="63">
        <f>if(Q8=1,iferror(100*(J8+(H10-vlookup(J8,'Kovats n-alkanes'!G$7:H$40,2,TRUE))/(vlookup(K8,'Kovats n-alkanes'!G$7:H$40,2,TRUE)-vlookup(J8,'Kovats n-alkanes'!G$7:H$40,2,TRUE))),H10),iferror(100*(J8+(H10-vlookup(J8,'Kovats n-alkanes'!I$7:J$40,2,TRUE))/(vlookup(K8,'Kovats n-alkanes'!I$7:J$40,2,TRUE)-vlookup(J8,'Kovats n-alkanes'!I$7:J$40,2,TRUE))),H10))</f>
        <v>1017.546507</v>
      </c>
      <c r="M8" s="42" t="str">
        <f t="array" ref="M8">if(P8 = 1, iferror(index('Kovats n-alkanes'!B$7:B$40,match(I8,'Kovats n-alkanes'!C$7:C$40,1))),iferror(index('Kovats n-alkanes'!D$7:D$40,match(I8,'Kovats n-alkanes'!E$7:E$40,1))))</f>
        <v/>
      </c>
      <c r="N8" s="9" t="str">
        <f t="shared" ref="N8:N27" si="3">if(M8="","",M8+1)</f>
        <v/>
      </c>
      <c r="O8" s="63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>4.364</v>
      </c>
      <c r="P8" s="20">
        <v>2.0</v>
      </c>
      <c r="Q8" s="20">
        <v>1.0</v>
      </c>
      <c r="R8" s="66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7" t="s">
        <v>200</v>
      </c>
      <c r="AR8" s="70">
        <v>2.42</v>
      </c>
      <c r="AS8" s="70">
        <v>0.38147</v>
      </c>
    </row>
    <row r="9">
      <c r="A9" s="50">
        <f t="shared" ref="A9:A82" si="4">if(ISNUMBER(H9),A8+1,"")</f>
        <v>2</v>
      </c>
      <c r="B9" s="53" t="s">
        <v>45</v>
      </c>
      <c r="E9" s="30" t="s">
        <v>38</v>
      </c>
      <c r="H9" s="54">
        <f t="shared" si="1"/>
        <v>2.945</v>
      </c>
      <c r="I9" s="55">
        <v>4.518</v>
      </c>
      <c r="J9" s="28">
        <f t="array" ref="J9">if(Q9 = 1, iferror(index('Kovats n-alkanes'!G$7:G$40,match(H11,'Kovats n-alkanes'!H$7:H$40,1))),iferror(index('Kovats n-alkanes'!I$7:I$40,match(H11,'Kovats n-alkanes'!J$7:J$40,1))))</f>
        <v>10</v>
      </c>
      <c r="K9" s="9">
        <f t="shared" si="2"/>
        <v>11</v>
      </c>
      <c r="L9" s="63">
        <f>if(Q9=1,iferror(100*(J9+(H11-vlookup(J9,'Kovats n-alkanes'!G$7:H$40,2,TRUE))/(vlookup(K9,'Kovats n-alkanes'!G$7:H$40,2,TRUE)-vlookup(J9,'Kovats n-alkanes'!G$7:H$40,2,TRUE))),H11),iferror(100*(J9+(H11-vlookup(J9,'Kovats n-alkanes'!I$7:J$40,2,TRUE))/(vlookup(K9,'Kovats n-alkanes'!I$7:J$40,2,TRUE)-vlookup(J9,'Kovats n-alkanes'!I$7:J$40,2,TRUE))),H11))</f>
        <v>1030.1955</v>
      </c>
      <c r="M9" s="42" t="str">
        <f t="array" ref="M9">if(P9 = 1, iferror(index('Kovats n-alkanes'!B$7:B$40,match(I9,'Kovats n-alkanes'!C$7:C$40,1))),iferror(index('Kovats n-alkanes'!D$7:D$40,match(I9,'Kovats n-alkanes'!E$7:E$40,1))))</f>
        <v/>
      </c>
      <c r="N9" s="9" t="str">
        <f t="shared" si="3"/>
        <v/>
      </c>
      <c r="O9" s="63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>4.518</v>
      </c>
      <c r="P9" s="20">
        <v>2.0</v>
      </c>
      <c r="Q9" s="20">
        <v>1.0</v>
      </c>
      <c r="R9" s="75"/>
      <c r="S9" s="69"/>
      <c r="T9" s="69"/>
      <c r="U9" s="69"/>
      <c r="V9" s="67" t="s">
        <v>203</v>
      </c>
      <c r="W9" s="70">
        <v>2.97</v>
      </c>
      <c r="X9" s="70">
        <v>0.343323</v>
      </c>
      <c r="Y9" s="69"/>
      <c r="Z9" s="69"/>
      <c r="AA9" s="69"/>
      <c r="AB9" s="69"/>
      <c r="AC9" s="69"/>
      <c r="AD9" s="69"/>
      <c r="AE9" s="69"/>
      <c r="AF9" s="69"/>
      <c r="AG9" s="69"/>
      <c r="AH9" s="67" t="s">
        <v>204</v>
      </c>
      <c r="AI9" s="70">
        <v>2.95</v>
      </c>
      <c r="AJ9" s="70">
        <v>0.495911</v>
      </c>
      <c r="AK9" s="67" t="s">
        <v>205</v>
      </c>
      <c r="AL9" s="70">
        <v>2.92</v>
      </c>
      <c r="AM9" s="70">
        <v>-0.68665</v>
      </c>
      <c r="AN9" s="67" t="s">
        <v>206</v>
      </c>
      <c r="AO9" s="70">
        <v>2.94</v>
      </c>
      <c r="AP9" s="70">
        <v>0.267029</v>
      </c>
      <c r="AQ9" s="69"/>
      <c r="AR9" s="69"/>
      <c r="AS9" s="69"/>
    </row>
    <row r="10">
      <c r="A10" s="50">
        <f t="shared" si="4"/>
        <v>3</v>
      </c>
      <c r="B10" s="53" t="s">
        <v>78</v>
      </c>
      <c r="C10" s="18"/>
      <c r="D10" s="57"/>
      <c r="E10" s="30" t="s">
        <v>38</v>
      </c>
      <c r="F10" s="72"/>
      <c r="G10" s="50"/>
      <c r="H10" s="54">
        <f t="shared" si="1"/>
        <v>2.99</v>
      </c>
      <c r="I10" s="55">
        <v>6.58</v>
      </c>
      <c r="J10" s="28">
        <f t="array" ref="J10">if(Q10 = 1, iferror(index('Kovats n-alkanes'!G$7:G$40,match(H12,'Kovats n-alkanes'!H$7:H$40,1))),iferror(index('Kovats n-alkanes'!I$7:I$40,match(H12,'Kovats n-alkanes'!J$7:J$40,1))))</f>
        <v>11</v>
      </c>
      <c r="K10" s="9">
        <f t="shared" si="2"/>
        <v>12</v>
      </c>
      <c r="L10" s="63">
        <f>if(Q10=1,iferror(100*(J10+(H12-vlookup(J10,'Kovats n-alkanes'!G$7:H$40,2,TRUE))/(vlookup(K10,'Kovats n-alkanes'!G$7:H$40,2,TRUE)-vlookup(J10,'Kovats n-alkanes'!G$7:H$40,2,TRUE))),H12),iferror(100*(J10+(H12-vlookup(J10,'Kovats n-alkanes'!I$7:J$40,2,TRUE))/(vlookup(K10,'Kovats n-alkanes'!I$7:J$40,2,TRUE)-vlookup(J10,'Kovats n-alkanes'!I$7:J$40,2,TRUE))),H12))</f>
        <v>1129.147916</v>
      </c>
      <c r="M10" s="42">
        <f t="array" ref="M10">if(P10 = 1, iferror(index('Kovats n-alkanes'!B$7:B$40,match(I10,'Kovats n-alkanes'!C$7:C$40,1))),iferror(index('Kovats n-alkanes'!D$7:D$40,match(I10,'Kovats n-alkanes'!E$7:E$40,1))))</f>
        <v>10</v>
      </c>
      <c r="N10" s="9">
        <f t="shared" si="3"/>
        <v>11</v>
      </c>
      <c r="O10" s="63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>1019.490255</v>
      </c>
      <c r="P10" s="20">
        <v>2.0</v>
      </c>
      <c r="Q10" s="20">
        <v>1.0</v>
      </c>
      <c r="R10" s="75"/>
      <c r="S10" s="67" t="s">
        <v>207</v>
      </c>
      <c r="T10" s="70">
        <v>3.01</v>
      </c>
      <c r="U10" s="70">
        <v>1.56403</v>
      </c>
      <c r="V10" s="67" t="s">
        <v>203</v>
      </c>
      <c r="W10" s="70">
        <v>3.0</v>
      </c>
      <c r="X10" s="70">
        <v>1.60217</v>
      </c>
      <c r="Y10" s="67" t="s">
        <v>208</v>
      </c>
      <c r="Z10" s="70">
        <v>2.98</v>
      </c>
      <c r="AA10" s="70">
        <v>0.953674</v>
      </c>
      <c r="AB10" s="67" t="s">
        <v>209</v>
      </c>
      <c r="AC10" s="70">
        <v>2.98</v>
      </c>
      <c r="AD10" s="70">
        <v>1.2207</v>
      </c>
      <c r="AE10" s="67" t="s">
        <v>210</v>
      </c>
      <c r="AF10" s="70">
        <v>2.98</v>
      </c>
      <c r="AG10" s="70">
        <v>2.67029</v>
      </c>
      <c r="AH10" s="67" t="s">
        <v>204</v>
      </c>
      <c r="AI10" s="70">
        <v>2.99</v>
      </c>
      <c r="AJ10" s="70">
        <v>1.02997</v>
      </c>
      <c r="AK10" s="67" t="s">
        <v>205</v>
      </c>
      <c r="AL10" s="70">
        <v>2.99</v>
      </c>
      <c r="AM10" s="70">
        <v>3.28064</v>
      </c>
      <c r="AN10" s="67" t="s">
        <v>206</v>
      </c>
      <c r="AO10" s="70">
        <v>2.99</v>
      </c>
      <c r="AP10" s="70">
        <v>1.56403</v>
      </c>
      <c r="AQ10" s="67" t="s">
        <v>200</v>
      </c>
      <c r="AR10" s="70">
        <v>2.99</v>
      </c>
      <c r="AS10" s="70">
        <v>0.38147</v>
      </c>
    </row>
    <row r="11">
      <c r="A11" s="50">
        <f t="shared" si="4"/>
        <v>4</v>
      </c>
      <c r="B11" s="53" t="s">
        <v>46</v>
      </c>
      <c r="C11" s="18"/>
      <c r="D11" s="76"/>
      <c r="E11" s="30" t="s">
        <v>38</v>
      </c>
      <c r="F11" s="77"/>
      <c r="G11" s="50"/>
      <c r="H11" s="54">
        <f t="shared" si="1"/>
        <v>3.133333333</v>
      </c>
      <c r="I11" s="55">
        <v>7.041</v>
      </c>
      <c r="J11" s="28">
        <f t="array" ref="J11">if(Q11 = 1, iferror(index('Kovats n-alkanes'!G$7:G$40,match(H13,'Kovats n-alkanes'!H$7:H$40,1))),iferror(index('Kovats n-alkanes'!I$7:I$40,match(H13,'Kovats n-alkanes'!J$7:J$40,1))))</f>
        <v>11</v>
      </c>
      <c r="K11" s="9">
        <f t="shared" si="2"/>
        <v>12</v>
      </c>
      <c r="L11" s="63">
        <f>if(Q11=1,iferror(100*(J11+(H13-vlookup(J11,'Kovats n-alkanes'!G$7:H$40,2,TRUE))/(vlookup(K11,'Kovats n-alkanes'!G$7:H$40,2,TRUE)-vlookup(J11,'Kovats n-alkanes'!G$7:H$40,2,TRUE))),H13),iferror(100*(J11+(H13-vlookup(J11,'Kovats n-alkanes'!I$7:J$40,2,TRUE))/(vlookup(K11,'Kovats n-alkanes'!I$7:J$40,2,TRUE)-vlookup(J11,'Kovats n-alkanes'!I$7:J$40,2,TRUE))),H13))</f>
        <v>1161.476728</v>
      </c>
      <c r="M11" s="42">
        <f t="array" ref="M11">if(P11 = 1, iferror(index('Kovats n-alkanes'!B$7:B$40,match(I11,'Kovats n-alkanes'!C$7:C$40,1))),iferror(index('Kovats n-alkanes'!D$7:D$40,match(I11,'Kovats n-alkanes'!E$7:E$40,1))))</f>
        <v>10</v>
      </c>
      <c r="N11" s="9">
        <f t="shared" si="3"/>
        <v>11</v>
      </c>
      <c r="O11" s="63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>1054.047976</v>
      </c>
      <c r="P11" s="20">
        <v>2.0</v>
      </c>
      <c r="Q11" s="20">
        <v>1.0</v>
      </c>
      <c r="R11" s="75"/>
      <c r="S11" s="67" t="s">
        <v>207</v>
      </c>
      <c r="T11" s="70">
        <v>3.15</v>
      </c>
      <c r="U11" s="70">
        <v>0.724792</v>
      </c>
      <c r="V11" s="67" t="s">
        <v>203</v>
      </c>
      <c r="W11" s="70">
        <v>3.15</v>
      </c>
      <c r="X11" s="70">
        <v>0.457764</v>
      </c>
      <c r="Y11" s="67" t="s">
        <v>208</v>
      </c>
      <c r="Z11" s="70">
        <v>3.13</v>
      </c>
      <c r="AA11" s="70">
        <v>0.305176</v>
      </c>
      <c r="AB11" s="67" t="s">
        <v>209</v>
      </c>
      <c r="AC11" s="70">
        <v>3.13</v>
      </c>
      <c r="AD11" s="70">
        <v>0.87738</v>
      </c>
      <c r="AE11" s="67" t="s">
        <v>210</v>
      </c>
      <c r="AF11" s="70">
        <v>3.1</v>
      </c>
      <c r="AG11" s="70">
        <v>-1.06812</v>
      </c>
      <c r="AH11" s="67" t="s">
        <v>204</v>
      </c>
      <c r="AI11" s="70">
        <v>3.15</v>
      </c>
      <c r="AJ11" s="70">
        <v>0.839233</v>
      </c>
      <c r="AK11" s="67" t="s">
        <v>205</v>
      </c>
      <c r="AL11" s="70">
        <v>3.14</v>
      </c>
      <c r="AM11" s="70">
        <v>0.839233</v>
      </c>
      <c r="AN11" s="67" t="s">
        <v>206</v>
      </c>
      <c r="AO11" s="70">
        <v>3.13</v>
      </c>
      <c r="AP11" s="70">
        <v>0.343323</v>
      </c>
      <c r="AQ11" s="67" t="s">
        <v>200</v>
      </c>
      <c r="AR11" s="70">
        <v>3.12</v>
      </c>
      <c r="AS11" s="70">
        <v>0.228882</v>
      </c>
    </row>
    <row r="12">
      <c r="A12" s="50">
        <f t="shared" si="4"/>
        <v>5</v>
      </c>
      <c r="B12" s="53" t="s">
        <v>77</v>
      </c>
      <c r="H12" s="54">
        <f t="shared" si="1"/>
        <v>4.3</v>
      </c>
      <c r="I12" s="55">
        <v>7.077</v>
      </c>
      <c r="J12" s="28">
        <f t="array" ref="J12">if(Q12 = 1, iferror(index('Kovats n-alkanes'!G$7:G$40,match(H14,'Kovats n-alkanes'!H$7:H$40,1))),iferror(index('Kovats n-alkanes'!I$7:I$40,match(H14,'Kovats n-alkanes'!J$7:J$40,1))))</f>
        <v>11</v>
      </c>
      <c r="K12" s="9">
        <f t="shared" si="2"/>
        <v>12</v>
      </c>
      <c r="L12" s="63">
        <f>if(Q12=1,iferror(100*(J12+(H14-vlookup(J12,'Kovats n-alkanes'!G$7:H$40,2,TRUE))/(vlookup(K12,'Kovats n-alkanes'!G$7:H$40,2,TRUE)-vlookup(J12,'Kovats n-alkanes'!G$7:H$40,2,TRUE))),H14),iferror(100*(J12+(H14-vlookup(J12,'Kovats n-alkanes'!I$7:J$40,2,TRUE))/(vlookup(K12,'Kovats n-alkanes'!I$7:J$40,2,TRUE)-vlookup(J12,'Kovats n-alkanes'!I$7:J$40,2,TRUE))),H14))</f>
        <v>1174.796199</v>
      </c>
      <c r="M12" s="42">
        <f t="array" ref="M12">if(P12 = 1, iferror(index('Kovats n-alkanes'!B$7:B$40,match(I12,'Kovats n-alkanes'!C$7:C$40,1))),iferror(index('Kovats n-alkanes'!D$7:D$40,match(I12,'Kovats n-alkanes'!E$7:E$40,1))))</f>
        <v>10</v>
      </c>
      <c r="N12" s="9">
        <f t="shared" si="3"/>
        <v>11</v>
      </c>
      <c r="O12" s="63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>1056.746627</v>
      </c>
      <c r="P12" s="20">
        <v>2.0</v>
      </c>
      <c r="Q12" s="20">
        <v>1.0</v>
      </c>
      <c r="R12" s="75"/>
      <c r="S12" s="67" t="s">
        <v>207</v>
      </c>
      <c r="T12" s="70">
        <v>4.28</v>
      </c>
      <c r="U12" s="70">
        <v>0.991821</v>
      </c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7" t="s">
        <v>204</v>
      </c>
      <c r="AI12" s="70">
        <v>4.32</v>
      </c>
      <c r="AJ12" s="70">
        <v>0.457764</v>
      </c>
      <c r="AK12" s="69"/>
      <c r="AL12" s="69"/>
      <c r="AM12" s="69"/>
      <c r="AN12" s="67" t="s">
        <v>206</v>
      </c>
      <c r="AO12" s="70">
        <v>4.3</v>
      </c>
      <c r="AP12" s="70">
        <v>0.419617</v>
      </c>
      <c r="AQ12" s="69"/>
      <c r="AR12" s="69"/>
      <c r="AS12" s="69"/>
    </row>
    <row r="13">
      <c r="A13" s="50">
        <f t="shared" si="4"/>
        <v>6</v>
      </c>
      <c r="B13" s="88" t="s">
        <v>138</v>
      </c>
      <c r="E13" s="30" t="s">
        <v>64</v>
      </c>
      <c r="H13" s="54">
        <f t="shared" si="1"/>
        <v>4.716666667</v>
      </c>
      <c r="I13" s="55">
        <v>7.237</v>
      </c>
      <c r="J13" s="28">
        <f t="array" ref="J13">if(Q13 = 1, iferror(index('Kovats n-alkanes'!G$7:G$40,match(H15,'Kovats n-alkanes'!H$7:H$40,1))),iferror(index('Kovats n-alkanes'!I$7:I$40,match(H15,'Kovats n-alkanes'!J$7:J$40,1))))</f>
        <v>11</v>
      </c>
      <c r="K13" s="9">
        <f t="shared" si="2"/>
        <v>12</v>
      </c>
      <c r="L13" s="63">
        <f>if(Q13=1,iferror(100*(J13+(H15-vlookup(J13,'Kovats n-alkanes'!G$7:H$40,2,TRUE))/(vlookup(K13,'Kovats n-alkanes'!G$7:H$40,2,TRUE)-vlookup(J13,'Kovats n-alkanes'!G$7:H$40,2,TRUE))),H15),iferror(100*(J13+(H15-vlookup(J13,'Kovats n-alkanes'!I$7:J$40,2,TRUE))/(vlookup(K13,'Kovats n-alkanes'!I$7:J$40,2,TRUE)-vlookup(J13,'Kovats n-alkanes'!I$7:J$40,2,TRUE))),H15))</f>
        <v>1180.201577</v>
      </c>
      <c r="M13" s="42">
        <f t="array" ref="M13">if(P13 = 1, iferror(index('Kovats n-alkanes'!B$7:B$40,match(I13,'Kovats n-alkanes'!C$7:C$40,1))),iferror(index('Kovats n-alkanes'!D$7:D$40,match(I13,'Kovats n-alkanes'!E$7:E$40,1))))</f>
        <v>10</v>
      </c>
      <c r="N13" s="9">
        <f t="shared" si="3"/>
        <v>11</v>
      </c>
      <c r="O13" s="63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>1068.74063</v>
      </c>
      <c r="P13" s="20">
        <v>2.0</v>
      </c>
      <c r="Q13" s="20">
        <v>1.0</v>
      </c>
      <c r="R13" s="75"/>
      <c r="S13" s="69"/>
      <c r="T13" s="69"/>
      <c r="U13" s="69"/>
      <c r="V13" s="69"/>
      <c r="W13" s="69"/>
      <c r="X13" s="69"/>
      <c r="Y13" s="69"/>
      <c r="Z13" s="69"/>
      <c r="AA13" s="69"/>
      <c r="AB13" s="67" t="s">
        <v>209</v>
      </c>
      <c r="AC13" s="70">
        <v>4.72</v>
      </c>
      <c r="AD13" s="70">
        <v>0.534058</v>
      </c>
      <c r="AE13" s="69"/>
      <c r="AF13" s="69"/>
      <c r="AG13" s="69"/>
      <c r="AH13" s="67" t="s">
        <v>204</v>
      </c>
      <c r="AI13" s="70">
        <v>4.71</v>
      </c>
      <c r="AJ13" s="70">
        <v>0.534058</v>
      </c>
      <c r="AK13" s="67" t="s">
        <v>205</v>
      </c>
      <c r="AL13" s="70">
        <v>4.72</v>
      </c>
      <c r="AM13" s="70">
        <v>0.534058</v>
      </c>
      <c r="AN13" s="69"/>
      <c r="AO13" s="69"/>
      <c r="AP13" s="69"/>
      <c r="AQ13" s="69"/>
      <c r="AR13" s="69"/>
      <c r="AS13" s="69"/>
    </row>
    <row r="14">
      <c r="A14" s="50">
        <f t="shared" si="4"/>
        <v>7</v>
      </c>
      <c r="B14" s="29" t="s">
        <v>75</v>
      </c>
      <c r="C14" s="9"/>
      <c r="D14" s="91"/>
      <c r="E14" s="30" t="s">
        <v>67</v>
      </c>
      <c r="F14" s="77"/>
      <c r="G14" s="50"/>
      <c r="H14" s="54">
        <f t="shared" si="1"/>
        <v>4.888333333</v>
      </c>
      <c r="I14" s="55">
        <v>8.023</v>
      </c>
      <c r="J14" s="28">
        <f t="array" ref="J14">if(Q14 = 1, iferror(index('Kovats n-alkanes'!G$7:G$40,match(H16,'Kovats n-alkanes'!H$7:H$40,1))),iferror(index('Kovats n-alkanes'!I$7:I$40,match(H16,'Kovats n-alkanes'!J$7:J$40,1))))</f>
        <v>12</v>
      </c>
      <c r="K14" s="9">
        <f t="shared" si="2"/>
        <v>13</v>
      </c>
      <c r="L14" s="63">
        <f>if(Q14=1,iferror(100*(J14+(H16-vlookup(J14,'Kovats n-alkanes'!G$7:H$40,2,TRUE))/(vlookup(K14,'Kovats n-alkanes'!G$7:H$40,2,TRUE)-vlookup(J14,'Kovats n-alkanes'!G$7:H$40,2,TRUE))),H16),iferror(100*(J14+(H16-vlookup(J14,'Kovats n-alkanes'!I$7:J$40,2,TRUE))/(vlookup(K14,'Kovats n-alkanes'!I$7:J$40,2,TRUE)-vlookup(J14,'Kovats n-alkanes'!I$7:J$40,2,TRUE))),H16))</f>
        <v>1203.248869</v>
      </c>
      <c r="M14" s="42">
        <f t="array" ref="M14">if(P14 = 1, iferror(index('Kovats n-alkanes'!B$7:B$40,match(I14,'Kovats n-alkanes'!C$7:C$40,1))),iferror(index('Kovats n-alkanes'!D$7:D$40,match(I14,'Kovats n-alkanes'!E$7:E$40,1))))</f>
        <v>11</v>
      </c>
      <c r="N14" s="9">
        <f t="shared" si="3"/>
        <v>12</v>
      </c>
      <c r="O14" s="63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>1125.696379</v>
      </c>
      <c r="P14" s="20">
        <v>2.0</v>
      </c>
      <c r="Q14" s="20">
        <v>1.0</v>
      </c>
      <c r="R14" s="75"/>
      <c r="S14" s="69"/>
      <c r="T14" s="69"/>
      <c r="U14" s="69"/>
      <c r="V14" s="69"/>
      <c r="W14" s="69"/>
      <c r="X14" s="69"/>
      <c r="Y14" s="67" t="s">
        <v>208</v>
      </c>
      <c r="Z14" s="70">
        <v>4.87</v>
      </c>
      <c r="AA14" s="70">
        <v>0.534058</v>
      </c>
      <c r="AB14" s="69"/>
      <c r="AC14" s="69"/>
      <c r="AD14" s="69"/>
      <c r="AE14" s="67" t="s">
        <v>210</v>
      </c>
      <c r="AF14" s="70">
        <v>4.88</v>
      </c>
      <c r="AG14" s="70">
        <v>0.724792</v>
      </c>
      <c r="AH14" s="67" t="s">
        <v>204</v>
      </c>
      <c r="AI14" s="70">
        <v>4.9</v>
      </c>
      <c r="AJ14" s="70">
        <v>0.534058</v>
      </c>
      <c r="AK14" s="67" t="s">
        <v>205</v>
      </c>
      <c r="AL14" s="70">
        <v>4.9</v>
      </c>
      <c r="AM14" s="70">
        <v>0.343323</v>
      </c>
      <c r="AN14" s="67" t="s">
        <v>206</v>
      </c>
      <c r="AO14" s="70">
        <v>4.89</v>
      </c>
      <c r="AP14" s="70">
        <v>0.419617</v>
      </c>
      <c r="AQ14" s="67" t="s">
        <v>200</v>
      </c>
      <c r="AR14" s="70">
        <v>4.89</v>
      </c>
      <c r="AS14" s="70">
        <v>0.419617</v>
      </c>
    </row>
    <row r="15">
      <c r="A15" s="50">
        <f t="shared" si="4"/>
        <v>8</v>
      </c>
      <c r="B15" s="53" t="s">
        <v>155</v>
      </c>
      <c r="E15" s="30" t="s">
        <v>81</v>
      </c>
      <c r="H15" s="54">
        <f t="shared" si="1"/>
        <v>4.958</v>
      </c>
      <c r="I15" s="55">
        <v>8.039</v>
      </c>
      <c r="J15" s="28">
        <f t="array" ref="J15">if(Q15 = 1, iferror(index('Kovats n-alkanes'!G$7:G$40,match(H17,'Kovats n-alkanes'!H$7:H$40,1))),iferror(index('Kovats n-alkanes'!I$7:I$40,match(H17,'Kovats n-alkanes'!J$7:J$40,1))))</f>
        <v>12</v>
      </c>
      <c r="K15" s="9">
        <f t="shared" si="2"/>
        <v>13</v>
      </c>
      <c r="L15" s="63">
        <f>if(Q15=1,iferror(100*(J15+(H17-vlookup(J15,'Kovats n-alkanes'!G$7:H$40,2,TRUE))/(vlookup(K15,'Kovats n-alkanes'!G$7:H$40,2,TRUE)-vlookup(J15,'Kovats n-alkanes'!G$7:H$40,2,TRUE))),H17),iferror(100*(J15+(H17-vlookup(J15,'Kovats n-alkanes'!I$7:J$40,2,TRUE))/(vlookup(K15,'Kovats n-alkanes'!I$7:J$40,2,TRUE)-vlookup(J15,'Kovats n-alkanes'!I$7:J$40,2,TRUE))),H17))</f>
        <v>1205.417044</v>
      </c>
      <c r="M15" s="42">
        <f t="array" ref="M15">if(P15 = 1, iferror(index('Kovats n-alkanes'!B$7:B$40,match(I15,'Kovats n-alkanes'!C$7:C$40,1))),iferror(index('Kovats n-alkanes'!D$7:D$40,match(I15,'Kovats n-alkanes'!E$7:E$40,1))))</f>
        <v>11</v>
      </c>
      <c r="N15" s="9">
        <f t="shared" si="3"/>
        <v>12</v>
      </c>
      <c r="O15" s="63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>1126.810585</v>
      </c>
      <c r="P15" s="20">
        <v>2.0</v>
      </c>
      <c r="Q15" s="20">
        <v>1.0</v>
      </c>
      <c r="R15" s="75"/>
      <c r="S15" s="69"/>
      <c r="T15" s="69"/>
      <c r="U15" s="69"/>
      <c r="V15" s="69"/>
      <c r="W15" s="69"/>
      <c r="X15" s="69"/>
      <c r="Y15" s="67" t="s">
        <v>208</v>
      </c>
      <c r="Z15" s="70">
        <v>4.95</v>
      </c>
      <c r="AA15" s="70">
        <v>0.686646</v>
      </c>
      <c r="AB15" s="69"/>
      <c r="AC15" s="69"/>
      <c r="AD15" s="69"/>
      <c r="AE15" s="67" t="s">
        <v>210</v>
      </c>
      <c r="AF15" s="70">
        <v>4.97</v>
      </c>
      <c r="AG15" s="70">
        <v>0.686646</v>
      </c>
      <c r="AH15" s="67" t="s">
        <v>204</v>
      </c>
      <c r="AI15" s="70">
        <v>4.96</v>
      </c>
      <c r="AJ15" s="70">
        <v>0.419617</v>
      </c>
      <c r="AK15" s="67" t="s">
        <v>205</v>
      </c>
      <c r="AL15" s="70">
        <v>4.95</v>
      </c>
      <c r="AM15" s="70">
        <v>0.953674</v>
      </c>
      <c r="AN15" s="69"/>
      <c r="AO15" s="69"/>
      <c r="AP15" s="69"/>
      <c r="AQ15" s="67" t="s">
        <v>200</v>
      </c>
      <c r="AR15" s="70">
        <v>4.96</v>
      </c>
      <c r="AS15" s="70">
        <v>0.610352</v>
      </c>
    </row>
    <row r="16">
      <c r="A16" s="50">
        <f t="shared" si="4"/>
        <v>9</v>
      </c>
      <c r="B16" s="29" t="s">
        <v>84</v>
      </c>
      <c r="E16" s="30" t="s">
        <v>38</v>
      </c>
      <c r="H16" s="54">
        <f t="shared" si="1"/>
        <v>5.25625</v>
      </c>
      <c r="I16" s="55">
        <v>8.272</v>
      </c>
      <c r="J16" s="28">
        <f t="array" ref="J16">if(Q16 = 1, iferror(index('Kovats n-alkanes'!G$7:G$40,match(H18,'Kovats n-alkanes'!H$7:H$40,1))),iferror(index('Kovats n-alkanes'!I$7:I$40,match(H18,'Kovats n-alkanes'!J$7:J$40,1))))</f>
        <v>12</v>
      </c>
      <c r="K16" s="9">
        <f t="shared" si="2"/>
        <v>13</v>
      </c>
      <c r="L16" s="63">
        <f>if(Q16=1,iferror(100*(J16+(H18-vlookup(J16,'Kovats n-alkanes'!G$7:H$40,2,TRUE))/(vlookup(K16,'Kovats n-alkanes'!G$7:H$40,2,TRUE)-vlookup(J16,'Kovats n-alkanes'!G$7:H$40,2,TRUE))),H18),iferror(100*(J16+(H18-vlookup(J16,'Kovats n-alkanes'!I$7:J$40,2,TRUE))/(vlookup(K16,'Kovats n-alkanes'!I$7:J$40,2,TRUE)-vlookup(J16,'Kovats n-alkanes'!I$7:J$40,2,TRUE))),H18))</f>
        <v>1213.000419</v>
      </c>
      <c r="M16" s="42">
        <f t="array" ref="M16">if(P16 = 1, iferror(index('Kovats n-alkanes'!B$7:B$40,match(I16,'Kovats n-alkanes'!C$7:C$40,1))),iferror(index('Kovats n-alkanes'!D$7:D$40,match(I16,'Kovats n-alkanes'!E$7:E$40,1))))</f>
        <v>11</v>
      </c>
      <c r="N16" s="9">
        <f t="shared" si="3"/>
        <v>12</v>
      </c>
      <c r="O16" s="63">
        <f>if(P16=1,iferror(100*(M16+(I16-vlookup(M16,'Kovats n-alkanes'!B$7:C$40,2,TRUE))/(vlookup(N16,'Kovats n-alkanes'!B$7:C$40,2,TRUE)-vlookup(M16,'Kovats n-alkanes'!B$7:C$40,2,TRUE))),I16),iferror(100*(M16+(I16-vlookup(M16,'Kovats n-alkanes'!D$7:E$40,2,TRUE))/(vlookup(N16,'Kovats n-alkanes'!D$7:E$40,2,TRUE)-vlookup(M16,'Kovats n-alkanes'!D$7:E$40,2,TRUE))),I16))</f>
        <v>1143.036212</v>
      </c>
      <c r="P16" s="20">
        <v>2.0</v>
      </c>
      <c r="Q16" s="20">
        <v>1.0</v>
      </c>
      <c r="R16" s="75"/>
      <c r="S16" s="67" t="s">
        <v>207</v>
      </c>
      <c r="T16" s="70">
        <v>5.26</v>
      </c>
      <c r="U16" s="70">
        <v>0.953674</v>
      </c>
      <c r="V16" s="69"/>
      <c r="W16" s="69"/>
      <c r="X16" s="69"/>
      <c r="Y16" s="67" t="s">
        <v>208</v>
      </c>
      <c r="Z16" s="70">
        <v>5.25</v>
      </c>
      <c r="AA16" s="70">
        <v>0.953674</v>
      </c>
      <c r="AB16" s="67" t="s">
        <v>209</v>
      </c>
      <c r="AC16" s="70">
        <v>5.24</v>
      </c>
      <c r="AD16" s="70">
        <v>1.06812</v>
      </c>
      <c r="AE16" s="67" t="s">
        <v>210</v>
      </c>
      <c r="AF16" s="70">
        <v>5.25</v>
      </c>
      <c r="AG16" s="70">
        <v>1.71661</v>
      </c>
      <c r="AH16" s="67" t="s">
        <v>204</v>
      </c>
      <c r="AI16" s="70">
        <v>5.26</v>
      </c>
      <c r="AJ16" s="70">
        <v>2.32697</v>
      </c>
      <c r="AK16" s="67" t="s">
        <v>205</v>
      </c>
      <c r="AL16" s="70">
        <v>5.29</v>
      </c>
      <c r="AM16" s="70">
        <v>1.52588</v>
      </c>
      <c r="AN16" s="67" t="s">
        <v>206</v>
      </c>
      <c r="AO16" s="70">
        <v>5.25</v>
      </c>
      <c r="AP16" s="70">
        <v>1.10626</v>
      </c>
      <c r="AQ16" s="67" t="s">
        <v>200</v>
      </c>
      <c r="AR16" s="70">
        <v>5.25</v>
      </c>
      <c r="AS16" s="70">
        <v>0.457764</v>
      </c>
    </row>
    <row r="17">
      <c r="A17" s="50">
        <f t="shared" si="4"/>
        <v>10</v>
      </c>
      <c r="B17" s="53" t="s">
        <v>177</v>
      </c>
      <c r="C17" s="9"/>
      <c r="D17" s="92"/>
      <c r="E17" s="30" t="s">
        <v>64</v>
      </c>
      <c r="F17" s="77"/>
      <c r="G17" s="50"/>
      <c r="H17" s="54">
        <f t="shared" si="1"/>
        <v>5.285</v>
      </c>
      <c r="I17" s="55">
        <v>8.658</v>
      </c>
      <c r="J17" s="28">
        <f t="array" ref="J17">if(Q17 = 1, iferror(index('Kovats n-alkanes'!G$7:G$40,match(H19,'Kovats n-alkanes'!H$7:H$40,1))),iferror(index('Kovats n-alkanes'!I$7:I$40,match(H19,'Kovats n-alkanes'!J$7:J$40,1))))</f>
        <v>12</v>
      </c>
      <c r="K17" s="9">
        <f t="shared" si="2"/>
        <v>13</v>
      </c>
      <c r="L17" s="63">
        <f>if(Q17=1,iferror(100*(J17+(H19-vlookup(J17,'Kovats n-alkanes'!G$7:H$40,2,TRUE))/(vlookup(K17,'Kovats n-alkanes'!G$7:H$40,2,TRUE)-vlookup(J17,'Kovats n-alkanes'!G$7:H$40,2,TRUE))),H19),iferror(100*(J17+(H19-vlookup(J17,'Kovats n-alkanes'!I$7:J$40,2,TRUE))/(vlookup(K17,'Kovats n-alkanes'!I$7:J$40,2,TRUE)-vlookup(J17,'Kovats n-alkanes'!I$7:J$40,2,TRUE))),H19))</f>
        <v>1223.742836</v>
      </c>
      <c r="M17" s="42">
        <f t="array" ref="M17">if(P17 = 1, iferror(index('Kovats n-alkanes'!B$7:B$40,match(I17,'Kovats n-alkanes'!C$7:C$40,1))),iferror(index('Kovats n-alkanes'!D$7:D$40,match(I17,'Kovats n-alkanes'!E$7:E$40,1))))</f>
        <v>11</v>
      </c>
      <c r="N17" s="9">
        <f t="shared" si="3"/>
        <v>12</v>
      </c>
      <c r="O17" s="63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>1169.916435</v>
      </c>
      <c r="P17" s="20">
        <v>2.0</v>
      </c>
      <c r="Q17" s="20">
        <v>1.0</v>
      </c>
      <c r="R17" s="75"/>
      <c r="S17" s="67" t="s">
        <v>207</v>
      </c>
      <c r="T17" s="70">
        <v>5.29</v>
      </c>
      <c r="U17" s="70">
        <v>0.839233</v>
      </c>
      <c r="V17" s="69"/>
      <c r="W17" s="69"/>
      <c r="X17" s="69"/>
      <c r="Y17" s="67" t="s">
        <v>208</v>
      </c>
      <c r="Z17" s="70">
        <v>5.28</v>
      </c>
      <c r="AA17" s="70">
        <v>1.41144</v>
      </c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7" t="s">
        <v>206</v>
      </c>
      <c r="AO17" s="70">
        <v>5.28</v>
      </c>
      <c r="AP17" s="70">
        <v>1.14441</v>
      </c>
      <c r="AQ17" s="67" t="s">
        <v>200</v>
      </c>
      <c r="AR17" s="70">
        <v>5.29</v>
      </c>
      <c r="AS17" s="70">
        <v>0.572205</v>
      </c>
    </row>
    <row r="18">
      <c r="A18" s="50">
        <f t="shared" si="4"/>
        <v>11</v>
      </c>
      <c r="B18" s="53" t="s">
        <v>183</v>
      </c>
      <c r="C18" s="9"/>
      <c r="D18" s="92"/>
      <c r="E18" s="30" t="s">
        <v>64</v>
      </c>
      <c r="F18" s="77"/>
      <c r="G18" s="50"/>
      <c r="H18" s="54">
        <f t="shared" si="1"/>
        <v>5.385555556</v>
      </c>
      <c r="I18" s="55">
        <v>8.818</v>
      </c>
      <c r="J18" s="28">
        <f t="array" ref="J18">if(Q18 = 1, iferror(index('Kovats n-alkanes'!G$7:G$40,match(H20,'Kovats n-alkanes'!H$7:H$40,1))),iferror(index('Kovats n-alkanes'!I$7:I$40,match(H20,'Kovats n-alkanes'!J$7:J$40,1))))</f>
        <v>11</v>
      </c>
      <c r="K18" s="9">
        <f t="shared" si="2"/>
        <v>12</v>
      </c>
      <c r="L18" s="63">
        <f>if(Q18=1,iferror(100*(J18+(H20-vlookup(J18,'Kovats n-alkanes'!G$7:H$40,2,TRUE))/(vlookup(K18,'Kovats n-alkanes'!G$7:H$40,2,TRUE)-vlookup(J18,'Kovats n-alkanes'!G$7:H$40,2,TRUE))),H20),iferror(100*(J18+(H20-vlookup(J18,'Kovats n-alkanes'!I$7:J$40,2,TRUE))/(vlookup(K18,'Kovats n-alkanes'!I$7:J$40,2,TRUE)-vlookup(J18,'Kovats n-alkanes'!I$7:J$40,2,TRUE))),H20))</f>
        <v>1129.105386</v>
      </c>
      <c r="M18" s="42">
        <f t="array" ref="M18">if(P18 = 1, iferror(index('Kovats n-alkanes'!B$7:B$40,match(I18,'Kovats n-alkanes'!C$7:C$40,1))),iferror(index('Kovats n-alkanes'!D$7:D$40,match(I18,'Kovats n-alkanes'!E$7:E$40,1))))</f>
        <v>11</v>
      </c>
      <c r="N18" s="9">
        <f t="shared" si="3"/>
        <v>12</v>
      </c>
      <c r="O18" s="63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>1181.058496</v>
      </c>
      <c r="P18" s="20"/>
      <c r="Q18" s="20"/>
      <c r="R18" s="75"/>
      <c r="S18" s="67" t="s">
        <v>207</v>
      </c>
      <c r="T18" s="70">
        <v>5.38</v>
      </c>
      <c r="U18" s="70">
        <v>1.64032</v>
      </c>
      <c r="V18" s="67" t="s">
        <v>203</v>
      </c>
      <c r="W18" s="70">
        <v>5.4</v>
      </c>
      <c r="X18" s="70">
        <v>0.915527</v>
      </c>
      <c r="Y18" s="67" t="s">
        <v>208</v>
      </c>
      <c r="Z18" s="70">
        <v>5.39</v>
      </c>
      <c r="AA18" s="70">
        <v>0.801086</v>
      </c>
      <c r="AB18" s="67" t="s">
        <v>209</v>
      </c>
      <c r="AC18" s="70">
        <v>5.38</v>
      </c>
      <c r="AD18" s="70">
        <v>2.5177</v>
      </c>
      <c r="AE18" s="67" t="s">
        <v>210</v>
      </c>
      <c r="AF18" s="70">
        <v>5.38</v>
      </c>
      <c r="AG18" s="70">
        <v>1.10626</v>
      </c>
      <c r="AH18" s="67" t="s">
        <v>204</v>
      </c>
      <c r="AI18" s="70">
        <v>5.39</v>
      </c>
      <c r="AJ18" s="70">
        <v>1.44958</v>
      </c>
      <c r="AK18" s="67" t="s">
        <v>205</v>
      </c>
      <c r="AL18" s="70">
        <v>5.39</v>
      </c>
      <c r="AM18" s="70">
        <v>0.953674</v>
      </c>
      <c r="AN18" s="67" t="s">
        <v>206</v>
      </c>
      <c r="AO18" s="70">
        <v>5.38</v>
      </c>
      <c r="AP18" s="70">
        <v>0.87738</v>
      </c>
      <c r="AQ18" s="67" t="s">
        <v>200</v>
      </c>
      <c r="AR18" s="70">
        <v>5.38</v>
      </c>
      <c r="AS18" s="70">
        <v>0.762939</v>
      </c>
    </row>
    <row r="19">
      <c r="A19" s="50">
        <f t="shared" si="4"/>
        <v>12</v>
      </c>
      <c r="B19" s="53" t="s">
        <v>184</v>
      </c>
      <c r="C19" s="9"/>
      <c r="D19" s="92"/>
      <c r="E19" s="30" t="s">
        <v>64</v>
      </c>
      <c r="F19" s="77"/>
      <c r="G19" s="50"/>
      <c r="H19" s="54">
        <f t="shared" si="1"/>
        <v>5.528</v>
      </c>
      <c r="I19" s="55">
        <v>9.087</v>
      </c>
      <c r="J19" s="28">
        <f t="array" ref="J19">if(Q19 = 1, iferror(index('Kovats n-alkanes'!G$7:G$40,match(H21,'Kovats n-alkanes'!H$7:H$40,1))),iferror(index('Kovats n-alkanes'!I$7:I$40,match(H21,'Kovats n-alkanes'!J$7:J$40,1))))</f>
        <v>11</v>
      </c>
      <c r="K19" s="9">
        <f t="shared" si="2"/>
        <v>12</v>
      </c>
      <c r="L19" s="63">
        <f>if(Q19=1,iferror(100*(J19+(H21-vlookup(J19,'Kovats n-alkanes'!G$7:H$40,2,TRUE))/(vlookup(K19,'Kovats n-alkanes'!G$7:H$40,2,TRUE)-vlookup(J19,'Kovats n-alkanes'!G$7:H$40,2,TRUE))),H21),iferror(100*(J19+(H21-vlookup(J19,'Kovats n-alkanes'!I$7:J$40,2,TRUE))/(vlookup(K19,'Kovats n-alkanes'!I$7:J$40,2,TRUE)-vlookup(J19,'Kovats n-alkanes'!I$7:J$40,2,TRUE))),H21))</f>
        <v>1145.164816</v>
      </c>
      <c r="M19" s="42">
        <f t="array" ref="M19">if(P19 = 1, iferror(index('Kovats n-alkanes'!B$7:B$40,match(I19,'Kovats n-alkanes'!C$7:C$40,1))),iferror(index('Kovats n-alkanes'!D$7:D$40,match(I19,'Kovats n-alkanes'!E$7:E$40,1))))</f>
        <v>11</v>
      </c>
      <c r="N19" s="9">
        <f t="shared" si="3"/>
        <v>12</v>
      </c>
      <c r="O19" s="9">
        <f>iferror(100*(M19+(I19-vlookup(M19,'Kovats n-alkanes'!B$7:C$31,2,TRUE))/(vlookup(N19,'Kovats n-alkanes'!B$7:C$31,2,TRUE)-vlookup(M19,'Kovats n-alkanes'!B$7:C$31,2,TRUE))),"")</f>
        <v>1286.549708</v>
      </c>
      <c r="P19" s="97"/>
      <c r="Q19" s="97"/>
      <c r="R19" s="75"/>
      <c r="S19" s="67" t="s">
        <v>207</v>
      </c>
      <c r="T19" s="70">
        <v>5.52</v>
      </c>
      <c r="U19" s="70">
        <v>0.87738</v>
      </c>
      <c r="V19" s="69"/>
      <c r="W19" s="69"/>
      <c r="X19" s="69"/>
      <c r="Y19" s="67" t="s">
        <v>208</v>
      </c>
      <c r="Z19" s="70">
        <v>5.53</v>
      </c>
      <c r="AA19" s="70">
        <v>0.610352</v>
      </c>
      <c r="AB19" s="67" t="s">
        <v>209</v>
      </c>
      <c r="AC19" s="70">
        <v>5.53</v>
      </c>
      <c r="AD19" s="70">
        <v>1.25885</v>
      </c>
      <c r="AE19" s="69"/>
      <c r="AF19" s="69"/>
      <c r="AG19" s="69"/>
      <c r="AH19" s="67" t="s">
        <v>204</v>
      </c>
      <c r="AI19" s="70">
        <v>5.53</v>
      </c>
      <c r="AJ19" s="70">
        <v>0.610352</v>
      </c>
      <c r="AK19" s="67" t="s">
        <v>205</v>
      </c>
      <c r="AL19" s="70">
        <v>5.53</v>
      </c>
      <c r="AM19" s="70">
        <v>0.87738</v>
      </c>
      <c r="AN19" s="69"/>
      <c r="AO19" s="69"/>
      <c r="AP19" s="69"/>
      <c r="AQ19" s="69"/>
      <c r="AR19" s="69"/>
      <c r="AS19" s="69"/>
    </row>
    <row r="20">
      <c r="A20" s="50">
        <f t="shared" si="4"/>
        <v>13</v>
      </c>
      <c r="B20" s="53" t="s">
        <v>191</v>
      </c>
      <c r="H20" s="54">
        <f t="shared" si="1"/>
        <v>5.82</v>
      </c>
      <c r="I20" s="55">
        <v>9.244</v>
      </c>
      <c r="J20" s="28">
        <f t="array" ref="J20">if(Q20 = 1, iferror(index('Kovats n-alkanes'!G$7:G$40,match(H22,'Kovats n-alkanes'!H$7:H$40,1))),iferror(index('Kovats n-alkanes'!I$7:I$40,match(H22,'Kovats n-alkanes'!J$7:J$40,1))))</f>
        <v>11</v>
      </c>
      <c r="K20" s="9">
        <f t="shared" si="2"/>
        <v>12</v>
      </c>
      <c r="L20" s="63">
        <f>if(Q20=1,iferror(100*(J20+(H22-vlookup(J20,'Kovats n-alkanes'!G$7:H$40,2,TRUE))/(vlookup(K20,'Kovats n-alkanes'!G$7:H$40,2,TRUE)-vlookup(J20,'Kovats n-alkanes'!G$7:H$40,2,TRUE))),H22),iferror(100*(J20+(H22-vlookup(J20,'Kovats n-alkanes'!I$7:J$40,2,TRUE))/(vlookup(K20,'Kovats n-alkanes'!I$7:J$40,2,TRUE)-vlookup(J20,'Kovats n-alkanes'!I$7:J$40,2,TRUE))),H22))</f>
        <v>1148.273093</v>
      </c>
      <c r="M20" s="9">
        <f t="array" ref="M20">iferror(index('Kovats n-alkanes'!B$7:B$31,match(I20,'Kovats n-alkanes'!C$7:C$31,1)),"")</f>
        <v>12</v>
      </c>
      <c r="N20" s="9">
        <f t="shared" si="3"/>
        <v>13</v>
      </c>
      <c r="O20" s="9">
        <f>iferror(100*(M20+(I20-vlookup(M20,'Kovats n-alkanes'!B$7:C$31,2,TRUE))/(vlookup(N20,'Kovats n-alkanes'!B$7:C$31,2,TRUE)-vlookup(M20,'Kovats n-alkanes'!B$7:C$31,2,TRUE))),"")</f>
        <v>1295.173882</v>
      </c>
      <c r="P20" s="97"/>
      <c r="Q20" s="97"/>
      <c r="R20" s="75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7" t="s">
        <v>210</v>
      </c>
      <c r="AF20" s="70">
        <v>5.82</v>
      </c>
      <c r="AG20" s="70">
        <v>1.06812</v>
      </c>
      <c r="AH20" s="67" t="s">
        <v>204</v>
      </c>
      <c r="AI20" s="70">
        <v>5.82</v>
      </c>
      <c r="AJ20" s="70">
        <v>0.724792</v>
      </c>
      <c r="AK20" s="69"/>
      <c r="AL20" s="69"/>
      <c r="AM20" s="69"/>
      <c r="AN20" s="69"/>
      <c r="AO20" s="69"/>
      <c r="AP20" s="69"/>
      <c r="AQ20" s="69"/>
      <c r="AR20" s="69"/>
      <c r="AS20" s="69"/>
    </row>
    <row r="21">
      <c r="A21" s="50">
        <f t="shared" si="4"/>
        <v>14</v>
      </c>
      <c r="B21" s="53" t="s">
        <v>192</v>
      </c>
      <c r="H21" s="54">
        <f t="shared" si="1"/>
        <v>6.13</v>
      </c>
      <c r="I21" s="55">
        <v>9.509</v>
      </c>
      <c r="J21" s="28">
        <f t="array" ref="J21">if(Q21 = 1, iferror(index('Kovats n-alkanes'!G$7:G$40,match(H23,'Kovats n-alkanes'!H$7:H$40,1))),iferror(index('Kovats n-alkanes'!I$7:I$40,match(H23,'Kovats n-alkanes'!J$7:J$40,1))))</f>
        <v>11</v>
      </c>
      <c r="K21" s="9">
        <f t="shared" si="2"/>
        <v>12</v>
      </c>
      <c r="L21" s="63">
        <f>if(Q21=1,iferror(100*(J21+(H23-vlookup(J21,'Kovats n-alkanes'!G$7:H$40,2,TRUE))/(vlookup(K21,'Kovats n-alkanes'!G$7:H$40,2,TRUE)-vlookup(J21,'Kovats n-alkanes'!G$7:H$40,2,TRUE))),H23),iferror(100*(J21+(H23-vlookup(J21,'Kovats n-alkanes'!I$7:J$40,2,TRUE))/(vlookup(K21,'Kovats n-alkanes'!I$7:J$40,2,TRUE)-vlookup(J21,'Kovats n-alkanes'!I$7:J$40,2,TRUE))),H23))</f>
        <v>1152.287951</v>
      </c>
      <c r="M21" s="9">
        <f t="array" ref="M21">iferror(index('Kovats n-alkanes'!B$7:B$31,match(I21,'Kovats n-alkanes'!C$7:C$31,1)),"")</f>
        <v>13</v>
      </c>
      <c r="N21" s="9">
        <f t="shared" si="3"/>
        <v>14</v>
      </c>
      <c r="O21" s="9">
        <f>iferror(100*(M21+(I21-vlookup(M21,'Kovats n-alkanes'!B$7:C$31,2,TRUE))/(vlookup(N21,'Kovats n-alkanes'!B$7:C$31,2,TRUE)-vlookup(M21,'Kovats n-alkanes'!B$7:C$31,2,TRUE))),"")</f>
        <v>1313.951841</v>
      </c>
      <c r="P21" s="97"/>
      <c r="Q21" s="97"/>
      <c r="R21" s="75"/>
      <c r="S21" s="69"/>
      <c r="T21" s="69"/>
      <c r="U21" s="69"/>
      <c r="V21" s="69"/>
      <c r="W21" s="69"/>
      <c r="X21" s="69"/>
      <c r="Y21" s="67" t="s">
        <v>208</v>
      </c>
      <c r="Z21" s="70">
        <v>6.13</v>
      </c>
      <c r="AA21" s="70">
        <v>0.572205</v>
      </c>
      <c r="AB21" s="69"/>
      <c r="AC21" s="69"/>
      <c r="AD21" s="69"/>
      <c r="AE21" s="67" t="s">
        <v>210</v>
      </c>
      <c r="AF21" s="70">
        <v>6.12</v>
      </c>
      <c r="AG21" s="70">
        <v>0.839233</v>
      </c>
      <c r="AH21" s="67" t="s">
        <v>204</v>
      </c>
      <c r="AI21" s="70">
        <v>6.14</v>
      </c>
      <c r="AJ21" s="70">
        <v>0.228882</v>
      </c>
      <c r="AK21" s="69"/>
      <c r="AL21" s="69"/>
      <c r="AM21" s="69"/>
      <c r="AN21" s="69"/>
      <c r="AO21" s="69"/>
      <c r="AP21" s="69"/>
      <c r="AQ21" s="69"/>
      <c r="AR21" s="69"/>
      <c r="AS21" s="69"/>
    </row>
    <row r="22">
      <c r="A22" s="50">
        <f t="shared" si="4"/>
        <v>15</v>
      </c>
      <c r="B22" s="53" t="s">
        <v>194</v>
      </c>
      <c r="H22" s="54">
        <f t="shared" si="1"/>
        <v>6.19</v>
      </c>
      <c r="I22" s="55">
        <v>10.379</v>
      </c>
      <c r="J22" s="28">
        <f t="array" ref="J22">if(Q22 = 1, iferror(index('Kovats n-alkanes'!G$7:G$40,match(H24,'Kovats n-alkanes'!H$7:H$40,1))),iferror(index('Kovats n-alkanes'!I$7:I$40,match(H24,'Kovats n-alkanes'!J$7:J$40,1))))</f>
        <v>11</v>
      </c>
      <c r="K22" s="9">
        <f t="shared" si="2"/>
        <v>12</v>
      </c>
      <c r="L22" s="63">
        <f>if(Q22=1,iferror(100*(J22+(H24-vlookup(J22,'Kovats n-alkanes'!G$7:H$40,2,TRUE))/(vlookup(K22,'Kovats n-alkanes'!G$7:H$40,2,TRUE)-vlookup(J22,'Kovats n-alkanes'!G$7:H$40,2,TRUE))),H24),iferror(100*(J22+(H24-vlookup(J22,'Kovats n-alkanes'!I$7:J$40,2,TRUE))/(vlookup(K22,'Kovats n-alkanes'!I$7:J$40,2,TRUE)-vlookup(J22,'Kovats n-alkanes'!I$7:J$40,2,TRUE))),H24))</f>
        <v>1155.986225</v>
      </c>
      <c r="M22" s="9">
        <f t="array" ref="M22">iferror(index('Kovats n-alkanes'!B$7:B$31,match(I22,'Kovats n-alkanes'!C$7:C$31,1)),"")</f>
        <v>13</v>
      </c>
      <c r="N22" s="9">
        <f t="shared" si="3"/>
        <v>14</v>
      </c>
      <c r="O22" s="9">
        <f>iferror(100*(M22+(I22-vlookup(M22,'Kovats n-alkanes'!B$7:C$31,2,TRUE))/(vlookup(N22,'Kovats n-alkanes'!B$7:C$31,2,TRUE)-vlookup(M22,'Kovats n-alkanes'!B$7:C$31,2,TRUE))),"")</f>
        <v>1375.566572</v>
      </c>
      <c r="P22" s="97"/>
      <c r="Q22" s="97"/>
      <c r="R22" s="75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7" t="s">
        <v>204</v>
      </c>
      <c r="AI22" s="70">
        <v>6.19</v>
      </c>
      <c r="AJ22" s="70">
        <v>0.495911</v>
      </c>
      <c r="AK22" s="69"/>
      <c r="AL22" s="69"/>
      <c r="AM22" s="69"/>
      <c r="AN22" s="69"/>
      <c r="AO22" s="69"/>
      <c r="AP22" s="69"/>
      <c r="AQ22" s="69"/>
      <c r="AR22" s="69"/>
      <c r="AS22" s="69"/>
    </row>
    <row r="23">
      <c r="A23" s="50">
        <f t="shared" si="4"/>
        <v>16</v>
      </c>
      <c r="B23" s="53" t="s">
        <v>186</v>
      </c>
      <c r="C23" s="9"/>
      <c r="D23" s="57"/>
      <c r="E23" s="30" t="s">
        <v>64</v>
      </c>
      <c r="F23" s="72"/>
      <c r="G23" s="50"/>
      <c r="H23" s="54">
        <f t="shared" si="1"/>
        <v>6.2675</v>
      </c>
      <c r="I23" s="55">
        <v>12.091</v>
      </c>
      <c r="J23" s="28">
        <f t="array" ref="J23">if(Q23 = 1, iferror(index('Kovats n-alkanes'!G$7:G$40,match(H25,'Kovats n-alkanes'!H$7:H$40,1))),iferror(index('Kovats n-alkanes'!I$7:I$40,match(H25,'Kovats n-alkanes'!J$7:J$40,1))))</f>
        <v>11</v>
      </c>
      <c r="K23" s="9">
        <f t="shared" si="2"/>
        <v>12</v>
      </c>
      <c r="L23" s="63">
        <f>if(Q23=1,iferror(100*(J23+(H25-vlookup(J23,'Kovats n-alkanes'!G$7:H$40,2,TRUE))/(vlookup(K23,'Kovats n-alkanes'!G$7:H$40,2,TRUE)-vlookup(J23,'Kovats n-alkanes'!G$7:H$40,2,TRUE))),H25),iferror(100*(J23+(H25-vlookup(J23,'Kovats n-alkanes'!I$7:J$40,2,TRUE))/(vlookup(K23,'Kovats n-alkanes'!I$7:J$40,2,TRUE)-vlookup(J23,'Kovats n-alkanes'!I$7:J$40,2,TRUE))),H25))</f>
        <v>1160.7062</v>
      </c>
      <c r="M23" s="9">
        <f t="array" ref="M23">iferror(index('Kovats n-alkanes'!B$7:B$31,match(I23,'Kovats n-alkanes'!C$7:C$31,1)),"")</f>
        <v>15</v>
      </c>
      <c r="N23" s="9">
        <f t="shared" si="3"/>
        <v>16</v>
      </c>
      <c r="O23" s="9">
        <f>iferror(100*(M23+(I23-vlookup(M23,'Kovats n-alkanes'!B$7:C$31,2,TRUE))/(vlookup(N23,'Kovats n-alkanes'!B$7:C$31,2,TRUE)-vlookup(M23,'Kovats n-alkanes'!B$7:C$31,2,TRUE))),"")</f>
        <v>1503.560372</v>
      </c>
      <c r="P23" s="97"/>
      <c r="Q23" s="97"/>
      <c r="R23" s="75"/>
      <c r="S23" s="67" t="s">
        <v>207</v>
      </c>
      <c r="T23" s="70">
        <v>6.27</v>
      </c>
      <c r="U23" s="70">
        <v>1.06812</v>
      </c>
      <c r="V23" s="67" t="s">
        <v>203</v>
      </c>
      <c r="W23" s="70">
        <v>6.26</v>
      </c>
      <c r="X23" s="70">
        <v>0.724792</v>
      </c>
      <c r="Y23" s="67" t="s">
        <v>208</v>
      </c>
      <c r="Z23" s="70">
        <v>6.26</v>
      </c>
      <c r="AA23" s="70">
        <v>0.343323</v>
      </c>
      <c r="AB23" s="67" t="s">
        <v>209</v>
      </c>
      <c r="AC23" s="70">
        <v>6.26</v>
      </c>
      <c r="AD23" s="70">
        <v>1.18256</v>
      </c>
      <c r="AE23" s="67" t="s">
        <v>210</v>
      </c>
      <c r="AF23" s="70">
        <v>6.27</v>
      </c>
      <c r="AG23" s="70">
        <v>1.25885</v>
      </c>
      <c r="AH23" s="67" t="s">
        <v>204</v>
      </c>
      <c r="AI23" s="70">
        <v>6.28</v>
      </c>
      <c r="AJ23" s="70">
        <v>0.953674</v>
      </c>
      <c r="AK23" s="69"/>
      <c r="AL23" s="69"/>
      <c r="AM23" s="69"/>
      <c r="AN23" s="67" t="s">
        <v>206</v>
      </c>
      <c r="AO23" s="70">
        <v>6.27</v>
      </c>
      <c r="AP23" s="70">
        <v>0.419617</v>
      </c>
      <c r="AQ23" s="67" t="s">
        <v>200</v>
      </c>
      <c r="AR23" s="70">
        <v>6.27</v>
      </c>
      <c r="AS23" s="70">
        <v>0.457764</v>
      </c>
    </row>
    <row r="24">
      <c r="A24" s="50">
        <f t="shared" si="4"/>
        <v>17</v>
      </c>
      <c r="B24" s="96" t="s">
        <v>187</v>
      </c>
      <c r="C24" s="9"/>
      <c r="D24" s="92"/>
      <c r="E24" s="30"/>
      <c r="F24" s="77"/>
      <c r="G24" s="50"/>
      <c r="H24" s="54">
        <f t="shared" si="1"/>
        <v>6.338888889</v>
      </c>
      <c r="I24" s="55">
        <v>12.713</v>
      </c>
      <c r="J24" s="28">
        <f t="array" ref="J24">if(Q24 = 1, iferror(index('Kovats n-alkanes'!G$7:G$40,match(H26,'Kovats n-alkanes'!H$7:H$40,1))),iferror(index('Kovats n-alkanes'!I$7:I$40,match(H26,'Kovats n-alkanes'!J$7:J$40,1))))</f>
        <v>11</v>
      </c>
      <c r="K24" s="9">
        <f t="shared" si="2"/>
        <v>12</v>
      </c>
      <c r="L24" s="63">
        <f>if(Q24=1,iferror(100*(J24+(H26-vlookup(J24,'Kovats n-alkanes'!G$7:H$40,2,TRUE))/(vlookup(K24,'Kovats n-alkanes'!G$7:H$40,2,TRUE)-vlookup(J24,'Kovats n-alkanes'!G$7:H$40,2,TRUE))),H26),iferror(100*(J24+(H26-vlookup(J24,'Kovats n-alkanes'!I$7:J$40,2,TRUE))/(vlookup(K24,'Kovats n-alkanes'!I$7:J$40,2,TRUE)-vlookup(J24,'Kovats n-alkanes'!I$7:J$40,2,TRUE))),H26))</f>
        <v>1163.872038</v>
      </c>
      <c r="M24" s="9">
        <f t="array" ref="M24">iferror(index('Kovats n-alkanes'!B$7:B$31,match(I24,'Kovats n-alkanes'!C$7:C$31,1)),"")</f>
        <v>15</v>
      </c>
      <c r="N24" s="9">
        <f t="shared" si="3"/>
        <v>16</v>
      </c>
      <c r="O24" s="9">
        <f>iferror(100*(M24+(I24-vlookup(M24,'Kovats n-alkanes'!B$7:C$31,2,TRUE))/(vlookup(N24,'Kovats n-alkanes'!B$7:C$31,2,TRUE)-vlookup(M24,'Kovats n-alkanes'!B$7:C$31,2,TRUE))),"")</f>
        <v>1551.702786</v>
      </c>
      <c r="P24" s="97"/>
      <c r="Q24" s="97"/>
      <c r="R24" s="75"/>
      <c r="S24" s="67" t="s">
        <v>207</v>
      </c>
      <c r="T24" s="70">
        <v>6.34</v>
      </c>
      <c r="U24" s="70">
        <v>0.495911</v>
      </c>
      <c r="V24" s="67" t="s">
        <v>203</v>
      </c>
      <c r="W24" s="70">
        <v>6.34</v>
      </c>
      <c r="X24" s="70">
        <v>0.534058</v>
      </c>
      <c r="Y24" s="67" t="s">
        <v>208</v>
      </c>
      <c r="Z24" s="70">
        <v>6.34</v>
      </c>
      <c r="AA24" s="70">
        <v>1.02997</v>
      </c>
      <c r="AB24" s="67" t="s">
        <v>209</v>
      </c>
      <c r="AC24" s="70">
        <v>6.33</v>
      </c>
      <c r="AD24" s="70">
        <v>1.41144</v>
      </c>
      <c r="AE24" s="67" t="s">
        <v>210</v>
      </c>
      <c r="AF24" s="70">
        <v>6.34</v>
      </c>
      <c r="AG24" s="70">
        <v>1.297</v>
      </c>
      <c r="AH24" s="67" t="s">
        <v>204</v>
      </c>
      <c r="AI24" s="70">
        <v>6.34</v>
      </c>
      <c r="AJ24" s="70">
        <v>2.17438</v>
      </c>
      <c r="AK24" s="67" t="s">
        <v>205</v>
      </c>
      <c r="AL24" s="70">
        <v>6.35</v>
      </c>
      <c r="AM24" s="70">
        <v>0.762939</v>
      </c>
      <c r="AN24" s="67" t="s">
        <v>206</v>
      </c>
      <c r="AO24" s="70">
        <v>6.34</v>
      </c>
      <c r="AP24" s="70">
        <v>0.839233</v>
      </c>
      <c r="AQ24" s="67" t="s">
        <v>200</v>
      </c>
      <c r="AR24" s="70">
        <v>6.33</v>
      </c>
      <c r="AS24" s="70">
        <v>0.648499</v>
      </c>
    </row>
    <row r="25">
      <c r="A25" s="50">
        <f t="shared" si="4"/>
        <v>18</v>
      </c>
      <c r="B25" s="4" t="s">
        <v>195</v>
      </c>
      <c r="H25" s="54">
        <f t="shared" si="1"/>
        <v>6.43</v>
      </c>
      <c r="I25" s="55">
        <v>13.466</v>
      </c>
      <c r="J25" s="28">
        <f t="array" ref="J25">if(Q25 = 1, iferror(index('Kovats n-alkanes'!G$7:G$40,match(H27,'Kovats n-alkanes'!H$7:H$40,1))),iferror(index('Kovats n-alkanes'!I$7:I$40,match(H27,'Kovats n-alkanes'!J$7:J$40,1))))</f>
        <v>11</v>
      </c>
      <c r="K25" s="9">
        <f t="shared" si="2"/>
        <v>12</v>
      </c>
      <c r="L25" s="63">
        <f>if(Q25=1,iferror(100*(J25+(H27-vlookup(J25,'Kovats n-alkanes'!G$7:H$40,2,TRUE))/(vlookup(K25,'Kovats n-alkanes'!G$7:H$40,2,TRUE)-vlookup(J25,'Kovats n-alkanes'!G$7:H$40,2,TRUE))),H27),iferror(100*(J25+(H27-vlookup(J25,'Kovats n-alkanes'!I$7:J$40,2,TRUE))/(vlookup(K25,'Kovats n-alkanes'!I$7:J$40,2,TRUE)-vlookup(J25,'Kovats n-alkanes'!I$7:J$40,2,TRUE))),H27))</f>
        <v>1175.729538</v>
      </c>
      <c r="M25" s="9">
        <f t="array" ref="M25">iferror(index('Kovats n-alkanes'!B$7:B$31,match(I25,'Kovats n-alkanes'!C$7:C$31,1)),"")</f>
        <v>16</v>
      </c>
      <c r="N25" s="9">
        <f t="shared" si="3"/>
        <v>17</v>
      </c>
      <c r="O25" s="9">
        <f>iferror(100*(M25+(I25-vlookup(M25,'Kovats n-alkanes'!B$7:C$31,2,TRUE))/(vlookup(N25,'Kovats n-alkanes'!B$7:C$31,2,TRUE)-vlookup(M25,'Kovats n-alkanes'!B$7:C$31,2,TRUE))),"")</f>
        <v>1608.728011</v>
      </c>
      <c r="P25" s="97"/>
      <c r="Q25" s="97"/>
      <c r="R25" s="75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7" t="s">
        <v>210</v>
      </c>
      <c r="AF25" s="70">
        <v>6.43</v>
      </c>
      <c r="AG25" s="70">
        <v>0.648499</v>
      </c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</row>
    <row r="26">
      <c r="A26" s="50">
        <f t="shared" si="4"/>
        <v>19</v>
      </c>
      <c r="B26" s="53" t="s">
        <v>188</v>
      </c>
      <c r="C26" s="9"/>
      <c r="D26" s="57"/>
      <c r="E26" s="30" t="s">
        <v>64</v>
      </c>
      <c r="F26" s="77"/>
      <c r="G26" s="50"/>
      <c r="H26" s="54">
        <f t="shared" si="1"/>
        <v>6.491111111</v>
      </c>
      <c r="I26" s="107"/>
      <c r="J26" s="28">
        <f t="array" ref="J26">if(Q26 = 1, iferror(index('Kovats n-alkanes'!G$7:G$40,match(H28,'Kovats n-alkanes'!H$7:H$40,1))),iferror(index('Kovats n-alkanes'!I$7:I$40,match(H28,'Kovats n-alkanes'!J$7:J$40,1))))</f>
        <v>11</v>
      </c>
      <c r="K26" s="9">
        <f t="shared" si="2"/>
        <v>12</v>
      </c>
      <c r="L26" s="63">
        <f>if(Q26=1,iferror(100*(J26+(H28-vlookup(J26,'Kovats n-alkanes'!G$7:H$40,2,TRUE))/(vlookup(K26,'Kovats n-alkanes'!G$7:H$40,2,TRUE)-vlookup(J26,'Kovats n-alkanes'!G$7:H$40,2,TRUE))),H28),iferror(100*(J26+(H28-vlookup(J26,'Kovats n-alkanes'!I$7:J$40,2,TRUE))/(vlookup(K26,'Kovats n-alkanes'!I$7:J$40,2,TRUE)-vlookup(J26,'Kovats n-alkanes'!I$7:J$40,2,TRUE))),H28))</f>
        <v>1184.30608</v>
      </c>
      <c r="M26" s="9" t="str">
        <f t="array" ref="M26">iferror(index('Kovats n-alkanes'!B$7:B$31,match(I26,'Kovats n-alkanes'!C$7:C$31,1)),"")</f>
        <v/>
      </c>
      <c r="N26" s="9" t="str">
        <f t="shared" si="3"/>
        <v/>
      </c>
      <c r="O26" s="9" t="str">
        <f>iferror(100*(M26+(I26-vlookup(M26,'Kovats n-alkanes'!B$7:C$31,2,TRUE))/(vlookup(N26,'Kovats n-alkanes'!B$7:C$31,2,TRUE)-vlookup(M26,'Kovats n-alkanes'!B$7:C$31,2,TRUE))),"")</f>
        <v/>
      </c>
      <c r="P26" s="97"/>
      <c r="R26" s="75"/>
      <c r="S26" s="67" t="s">
        <v>207</v>
      </c>
      <c r="T26" s="70">
        <v>6.49</v>
      </c>
      <c r="U26" s="70">
        <v>1.98364</v>
      </c>
      <c r="V26" s="67" t="s">
        <v>203</v>
      </c>
      <c r="W26" s="70">
        <v>6.49</v>
      </c>
      <c r="X26" s="70">
        <v>1.41144</v>
      </c>
      <c r="Y26" s="67" t="s">
        <v>208</v>
      </c>
      <c r="Z26" s="70">
        <v>6.49</v>
      </c>
      <c r="AA26" s="70">
        <v>2.09808</v>
      </c>
      <c r="AB26" s="67" t="s">
        <v>209</v>
      </c>
      <c r="AC26" s="70">
        <v>6.48</v>
      </c>
      <c r="AD26" s="70">
        <v>4.11987</v>
      </c>
      <c r="AE26" s="67" t="s">
        <v>210</v>
      </c>
      <c r="AF26" s="70">
        <v>6.48</v>
      </c>
      <c r="AG26" s="70">
        <v>2.63214</v>
      </c>
      <c r="AH26" s="67" t="s">
        <v>204</v>
      </c>
      <c r="AI26" s="70">
        <v>6.5</v>
      </c>
      <c r="AJ26" s="70">
        <v>3.7384</v>
      </c>
      <c r="AK26" s="67" t="s">
        <v>205</v>
      </c>
      <c r="AL26" s="70">
        <v>6.5</v>
      </c>
      <c r="AM26" s="70">
        <v>3.20435</v>
      </c>
      <c r="AN26" s="67" t="s">
        <v>206</v>
      </c>
      <c r="AO26" s="70">
        <v>6.49</v>
      </c>
      <c r="AP26" s="70">
        <v>0.724792</v>
      </c>
      <c r="AQ26" s="67" t="s">
        <v>200</v>
      </c>
      <c r="AR26" s="70">
        <v>6.5</v>
      </c>
      <c r="AS26" s="70">
        <v>0.724792</v>
      </c>
    </row>
    <row r="27">
      <c r="A27" s="50">
        <f t="shared" si="4"/>
        <v>20</v>
      </c>
      <c r="B27" s="53" t="s">
        <v>121</v>
      </c>
      <c r="E27" s="30" t="s">
        <v>123</v>
      </c>
      <c r="H27" s="54">
        <f t="shared" si="1"/>
        <v>6.72</v>
      </c>
      <c r="I27" s="55">
        <v>14.484</v>
      </c>
      <c r="J27" s="28">
        <f t="array" ref="J27">if(Q27 = 1, iferror(index('Kovats n-alkanes'!G$7:G$40,match(H29,'Kovats n-alkanes'!H$7:H$40,1))),iferror(index('Kovats n-alkanes'!I$7:I$40,match(H29,'Kovats n-alkanes'!J$7:J$40,1))))</f>
        <v>11</v>
      </c>
      <c r="K27" s="9">
        <f t="shared" si="2"/>
        <v>12</v>
      </c>
      <c r="L27" s="63">
        <f>if(Q27=1,iferror(100*(J27+(H29-vlookup(J27,'Kovats n-alkanes'!G$7:H$40,2,TRUE))/(vlookup(K27,'Kovats n-alkanes'!G$7:H$40,2,TRUE)-vlookup(J27,'Kovats n-alkanes'!G$7:H$40,2,TRUE))),H29),iferror(100*(J27+(H29-vlookup(J27,'Kovats n-alkanes'!I$7:J$40,2,TRUE))/(vlookup(K27,'Kovats n-alkanes'!I$7:J$40,2,TRUE)-vlookup(J27,'Kovats n-alkanes'!I$7:J$40,2,TRUE))),H29))</f>
        <v>1187.126553</v>
      </c>
      <c r="M27" s="9">
        <f t="array" ref="M27">iferror(index('Kovats n-alkanes'!B$7:B$31,match(I27,'Kovats n-alkanes'!C$7:C$31,1)),"")</f>
        <v>16</v>
      </c>
      <c r="N27" s="9">
        <f t="shared" si="3"/>
        <v>17</v>
      </c>
      <c r="O27" s="9">
        <f>iferror(100*(M27+(I27-vlookup(M27,'Kovats n-alkanes'!B$7:C$31,2,TRUE))/(vlookup(N27,'Kovats n-alkanes'!B$7:C$31,2,TRUE)-vlookup(M27,'Kovats n-alkanes'!B$7:C$31,2,TRUE))),"")</f>
        <v>1677.604871</v>
      </c>
      <c r="P27" s="97"/>
      <c r="R27" s="75"/>
      <c r="S27" s="69"/>
      <c r="T27" s="69"/>
      <c r="U27" s="69"/>
      <c r="V27" s="67" t="s">
        <v>203</v>
      </c>
      <c r="W27" s="70">
        <v>6.72</v>
      </c>
      <c r="X27" s="70">
        <v>0.267029</v>
      </c>
      <c r="Y27" s="67" t="s">
        <v>208</v>
      </c>
      <c r="Z27" s="70">
        <v>6.71</v>
      </c>
      <c r="AA27" s="70">
        <v>0.87738</v>
      </c>
      <c r="AB27" s="67" t="s">
        <v>209</v>
      </c>
      <c r="AC27" s="70">
        <v>6.73</v>
      </c>
      <c r="AD27" s="70">
        <v>0.915527</v>
      </c>
      <c r="AE27" s="67" t="s">
        <v>210</v>
      </c>
      <c r="AF27" s="70">
        <v>6.72</v>
      </c>
      <c r="AG27" s="70">
        <v>1.37329</v>
      </c>
      <c r="AH27" s="67" t="s">
        <v>204</v>
      </c>
      <c r="AI27" s="70">
        <v>6.73</v>
      </c>
      <c r="AJ27" s="70">
        <v>0.572205</v>
      </c>
      <c r="AK27" s="69"/>
      <c r="AL27" s="69"/>
      <c r="AM27" s="69"/>
      <c r="AN27" s="69"/>
      <c r="AO27" s="69"/>
      <c r="AP27" s="69"/>
      <c r="AQ27" s="67" t="s">
        <v>200</v>
      </c>
      <c r="AR27" s="70">
        <v>6.71</v>
      </c>
      <c r="AS27" s="70">
        <v>0.534058</v>
      </c>
    </row>
    <row r="28">
      <c r="A28" s="50">
        <f t="shared" si="4"/>
        <v>21</v>
      </c>
      <c r="B28" s="53" t="s">
        <v>124</v>
      </c>
      <c r="C28" s="99"/>
      <c r="D28" s="100"/>
      <c r="E28" s="30" t="s">
        <v>64</v>
      </c>
      <c r="F28" s="101"/>
      <c r="G28" s="102"/>
      <c r="H28" s="54">
        <f t="shared" si="1"/>
        <v>6.885555556</v>
      </c>
      <c r="I28" s="50"/>
      <c r="J28" s="28">
        <f t="array" ref="J28">if(Q28 = 1, iferror(index('Kovats n-alkanes'!G$7:G$40,match(H30,'Kovats n-alkanes'!H$7:H$40,1))),iferror(index('Kovats n-alkanes'!I$7:I$40,match(H30,'Kovats n-alkanes'!J$7:J$40,1))))</f>
        <v>11</v>
      </c>
      <c r="K28" s="9">
        <f t="shared" si="2"/>
        <v>12</v>
      </c>
      <c r="L28" s="63">
        <f>if(Q28=1,iferror(100*(J28+(H30-vlookup(J28,'Kovats n-alkanes'!G$7:H$40,2,TRUE))/(vlookup(K28,'Kovats n-alkanes'!G$7:H$40,2,TRUE)-vlookup(J28,'Kovats n-alkanes'!G$7:H$40,2,TRUE))),H30),iferror(100*(J28+(H30-vlookup(J28,'Kovats n-alkanes'!I$7:J$40,2,TRUE))/(vlookup(K28,'Kovats n-alkanes'!I$7:J$40,2,TRUE)-vlookup(J28,'Kovats n-alkanes'!I$7:J$40,2,TRUE))),H30))</f>
        <v>1193.047081</v>
      </c>
      <c r="M28" s="9"/>
      <c r="N28" s="9"/>
      <c r="O28" s="9"/>
      <c r="P28" s="97"/>
      <c r="Q28" s="87"/>
      <c r="R28" s="75"/>
      <c r="S28" s="67" t="s">
        <v>207</v>
      </c>
      <c r="T28" s="70">
        <v>6.88</v>
      </c>
      <c r="U28" s="70">
        <v>1.64032</v>
      </c>
      <c r="V28" s="67" t="s">
        <v>203</v>
      </c>
      <c r="W28" s="70">
        <v>6.9</v>
      </c>
      <c r="X28" s="70">
        <v>0.343323</v>
      </c>
      <c r="Y28" s="67" t="s">
        <v>208</v>
      </c>
      <c r="Z28" s="70">
        <v>6.88</v>
      </c>
      <c r="AA28" s="70">
        <v>0.991821</v>
      </c>
      <c r="AB28" s="67" t="s">
        <v>209</v>
      </c>
      <c r="AC28" s="70">
        <v>6.88</v>
      </c>
      <c r="AD28" s="70">
        <v>1.90735</v>
      </c>
      <c r="AE28" s="67" t="s">
        <v>210</v>
      </c>
      <c r="AF28" s="70">
        <v>6.88</v>
      </c>
      <c r="AG28" s="70">
        <v>1.2207</v>
      </c>
      <c r="AH28" s="67" t="s">
        <v>204</v>
      </c>
      <c r="AI28" s="70">
        <v>6.89</v>
      </c>
      <c r="AJ28" s="70">
        <v>1.37329</v>
      </c>
      <c r="AK28" s="67" t="s">
        <v>205</v>
      </c>
      <c r="AL28" s="70">
        <v>6.88</v>
      </c>
      <c r="AM28" s="70">
        <v>1.33514</v>
      </c>
      <c r="AN28" s="67" t="s">
        <v>206</v>
      </c>
      <c r="AO28" s="70">
        <v>6.89</v>
      </c>
      <c r="AP28" s="70">
        <v>0.457764</v>
      </c>
      <c r="AQ28" s="67" t="s">
        <v>200</v>
      </c>
      <c r="AR28" s="70">
        <v>6.89</v>
      </c>
      <c r="AS28" s="70">
        <v>0.343323</v>
      </c>
    </row>
    <row r="29">
      <c r="A29" s="50">
        <f t="shared" si="4"/>
        <v>22</v>
      </c>
      <c r="B29" s="4" t="s">
        <v>197</v>
      </c>
      <c r="H29" s="54">
        <f t="shared" si="1"/>
        <v>6.94</v>
      </c>
      <c r="I29" s="17"/>
      <c r="J29" s="28">
        <f t="array" ref="J29">if(Q29 = 1, iferror(index('Kovats n-alkanes'!G$7:G$40,match(H31,'Kovats n-alkanes'!H$7:H$40,1))),iferror(index('Kovats n-alkanes'!I$7:I$40,match(H31,'Kovats n-alkanes'!J$7:J$40,1))))</f>
        <v>12</v>
      </c>
      <c r="K29" s="9">
        <f t="shared" si="2"/>
        <v>13</v>
      </c>
      <c r="L29" s="63">
        <f>if(Q29=1,iferror(100*(J29+(H31-vlookup(J29,'Kovats n-alkanes'!G$7:H$40,2,TRUE))/(vlookup(K29,'Kovats n-alkanes'!G$7:H$40,2,TRUE)-vlookup(J29,'Kovats n-alkanes'!G$7:H$40,2,TRUE))),H31),iferror(100*(J29+(H31-vlookup(J29,'Kovats n-alkanes'!I$7:J$40,2,TRUE))/(vlookup(K29,'Kovats n-alkanes'!I$7:J$40,2,TRUE)-vlookup(J29,'Kovats n-alkanes'!I$7:J$40,2,TRUE))),H31))</f>
        <v>1203.393602</v>
      </c>
      <c r="M29" s="9"/>
      <c r="N29" s="9"/>
      <c r="O29" s="9"/>
      <c r="P29" s="97"/>
      <c r="Q29" s="87"/>
      <c r="R29" s="75"/>
      <c r="S29" s="69"/>
      <c r="T29" s="69"/>
      <c r="U29" s="69"/>
      <c r="V29" s="69"/>
      <c r="W29" s="69"/>
      <c r="X29" s="69"/>
      <c r="Y29" s="67" t="s">
        <v>208</v>
      </c>
      <c r="Z29" s="70">
        <v>6.94</v>
      </c>
      <c r="AA29" s="70">
        <v>0.38147</v>
      </c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</row>
    <row r="30">
      <c r="A30" s="50">
        <f t="shared" si="4"/>
        <v>23</v>
      </c>
      <c r="B30" s="96" t="s">
        <v>217</v>
      </c>
      <c r="C30" s="9"/>
      <c r="D30" s="103"/>
      <c r="E30" s="109"/>
      <c r="F30" s="104"/>
      <c r="G30" s="105"/>
      <c r="H30" s="54">
        <f t="shared" si="1"/>
        <v>7.054285714</v>
      </c>
      <c r="I30" s="17"/>
      <c r="J30" s="28">
        <f t="array" ref="J30">if(Q30 = 1, iferror(index('Kovats n-alkanes'!G$7:G$40,match(H32,'Kovats n-alkanes'!H$7:H$40,1))),iferror(index('Kovats n-alkanes'!I$7:I$40,match(H32,'Kovats n-alkanes'!J$7:J$40,1))))</f>
        <v>12</v>
      </c>
      <c r="K30" s="9">
        <f t="shared" si="2"/>
        <v>13</v>
      </c>
      <c r="L30" s="63">
        <f>if(Q30=1,iferror(100*(J30+(H32-vlookup(J30,'Kovats n-alkanes'!G$7:H$40,2,TRUE))/(vlookup(K30,'Kovats n-alkanes'!G$7:H$40,2,TRUE)-vlookup(J30,'Kovats n-alkanes'!G$7:H$40,2,TRUE))),H32),iferror(100*(J30+(H32-vlookup(J30,'Kovats n-alkanes'!I$7:J$40,2,TRUE))/(vlookup(K30,'Kovats n-alkanes'!I$7:J$40,2,TRUE)-vlookup(J30,'Kovats n-alkanes'!I$7:J$40,2,TRUE))),H32))</f>
        <v>1209.787902</v>
      </c>
      <c r="M30" s="9"/>
      <c r="N30" s="9"/>
      <c r="O30" s="9"/>
      <c r="P30" s="97"/>
      <c r="Q30" s="87"/>
      <c r="R30" s="75"/>
      <c r="S30" s="67" t="s">
        <v>207</v>
      </c>
      <c r="T30" s="70">
        <v>7.05</v>
      </c>
      <c r="U30" s="70">
        <v>0.915527</v>
      </c>
      <c r="V30" s="69"/>
      <c r="W30" s="69"/>
      <c r="X30" s="69"/>
      <c r="Y30" s="69"/>
      <c r="Z30" s="69"/>
      <c r="AA30" s="69"/>
      <c r="AB30" s="67" t="s">
        <v>209</v>
      </c>
      <c r="AC30" s="70">
        <v>7.05</v>
      </c>
      <c r="AD30" s="70">
        <v>0.991821</v>
      </c>
      <c r="AE30" s="67" t="s">
        <v>210</v>
      </c>
      <c r="AF30" s="70">
        <v>7.05</v>
      </c>
      <c r="AG30" s="70">
        <v>1.10626</v>
      </c>
      <c r="AH30" s="67" t="s">
        <v>204</v>
      </c>
      <c r="AI30" s="70">
        <v>7.07</v>
      </c>
      <c r="AJ30" s="70">
        <v>0.419617</v>
      </c>
      <c r="AK30" s="67" t="s">
        <v>205</v>
      </c>
      <c r="AL30" s="70">
        <v>7.05</v>
      </c>
      <c r="AM30" s="70">
        <v>0.38147</v>
      </c>
      <c r="AN30" s="67" t="s">
        <v>206</v>
      </c>
      <c r="AO30" s="70">
        <v>7.05</v>
      </c>
      <c r="AP30" s="70">
        <v>0.572205</v>
      </c>
      <c r="AQ30" s="67" t="s">
        <v>200</v>
      </c>
      <c r="AR30" s="70">
        <v>7.06</v>
      </c>
      <c r="AS30" s="70">
        <v>0.495911</v>
      </c>
    </row>
    <row r="31">
      <c r="A31" s="50">
        <f t="shared" si="4"/>
        <v>24</v>
      </c>
      <c r="B31" s="53" t="s">
        <v>127</v>
      </c>
      <c r="C31" s="99"/>
      <c r="D31" s="106"/>
      <c r="E31" s="30" t="s">
        <v>64</v>
      </c>
      <c r="F31" s="101"/>
      <c r="G31" s="102"/>
      <c r="H31" s="54">
        <f t="shared" si="1"/>
        <v>7.251428571</v>
      </c>
      <c r="I31" s="17"/>
      <c r="J31" s="28">
        <f t="array" ref="J31">if(Q31 = 1, iferror(index('Kovats n-alkanes'!G$7:G$40,match(H33,'Kovats n-alkanes'!H$7:H$40,1))),iferror(index('Kovats n-alkanes'!I$7:I$40,match(H33,'Kovats n-alkanes'!J$7:J$40,1))))</f>
        <v>12</v>
      </c>
      <c r="K31" s="9">
        <f t="shared" si="2"/>
        <v>13</v>
      </c>
      <c r="L31" s="63">
        <f>if(Q31=1,iferror(100*(J31+(H33-vlookup(J31,'Kovats n-alkanes'!G$7:H$40,2,TRUE))/(vlookup(K31,'Kovats n-alkanes'!G$7:H$40,2,TRUE)-vlookup(J31,'Kovats n-alkanes'!G$7:H$40,2,TRUE))),H33),iferror(100*(J31+(H33-vlookup(J31,'Kovats n-alkanes'!I$7:J$40,2,TRUE))/(vlookup(K31,'Kovats n-alkanes'!I$7:J$40,2,TRUE)-vlookup(J31,'Kovats n-alkanes'!I$7:J$40,2,TRUE))),H33))</f>
        <v>1223.32978</v>
      </c>
      <c r="M31" s="9" t="str">
        <f t="array" ref="M31">iferror(index('Kovats n-alkanes'!B$7:B$31,match(I31,'Kovats n-alkanes'!C$7:C$31,1)),"")</f>
        <v/>
      </c>
      <c r="N31" s="9" t="str">
        <f t="shared" ref="N31:N210" si="5">if(M31="","",M31+1)</f>
        <v/>
      </c>
      <c r="O31" s="9" t="str">
        <f>iferror(100*(M31+(I31-vlookup(M31,'Kovats n-alkanes'!B$7:C$31,2,TRUE))/(vlookup(N31,'Kovats n-alkanes'!B$7:C$31,2,TRUE)-vlookup(M31,'Kovats n-alkanes'!B$7:C$31,2,TRUE))),"")</f>
        <v/>
      </c>
      <c r="P31" s="97"/>
      <c r="Q31" s="87"/>
      <c r="R31" s="75"/>
      <c r="S31" s="67" t="s">
        <v>207</v>
      </c>
      <c r="T31" s="70">
        <v>7.26</v>
      </c>
      <c r="U31" s="70">
        <v>0.839233</v>
      </c>
      <c r="V31" s="69"/>
      <c r="W31" s="69"/>
      <c r="X31" s="69"/>
      <c r="Y31" s="69"/>
      <c r="Z31" s="69"/>
      <c r="AA31" s="69"/>
      <c r="AB31" s="67" t="s">
        <v>209</v>
      </c>
      <c r="AC31" s="70">
        <v>7.25</v>
      </c>
      <c r="AD31" s="70">
        <v>0.648499</v>
      </c>
      <c r="AE31" s="67" t="s">
        <v>210</v>
      </c>
      <c r="AF31" s="70">
        <v>7.24</v>
      </c>
      <c r="AG31" s="70">
        <v>1.25885</v>
      </c>
      <c r="AH31" s="67" t="s">
        <v>204</v>
      </c>
      <c r="AI31" s="70">
        <v>7.26</v>
      </c>
      <c r="AJ31" s="70">
        <v>0.953674</v>
      </c>
      <c r="AK31" s="67" t="s">
        <v>205</v>
      </c>
      <c r="AL31" s="70">
        <v>7.26</v>
      </c>
      <c r="AM31" s="70">
        <v>0.87738</v>
      </c>
      <c r="AN31" s="67" t="s">
        <v>206</v>
      </c>
      <c r="AO31" s="70">
        <v>7.25</v>
      </c>
      <c r="AP31" s="70">
        <v>0.572205</v>
      </c>
      <c r="AQ31" s="67" t="s">
        <v>200</v>
      </c>
      <c r="AR31" s="70">
        <v>7.24</v>
      </c>
      <c r="AS31" s="70">
        <v>0.419617</v>
      </c>
    </row>
    <row r="32">
      <c r="A32" s="50">
        <f t="shared" si="4"/>
        <v>25</v>
      </c>
      <c r="B32" s="96" t="s">
        <v>193</v>
      </c>
      <c r="C32" s="109"/>
      <c r="D32" s="108"/>
      <c r="F32" s="7"/>
      <c r="G32" s="4"/>
      <c r="H32" s="54">
        <f t="shared" si="1"/>
        <v>7.37</v>
      </c>
      <c r="I32" s="17"/>
      <c r="J32" s="28">
        <f t="array" ref="J32">if(Q32 = 1, iferror(index('Kovats n-alkanes'!G$7:G$40,match(H34,'Kovats n-alkanes'!H$7:H$40,1))),iferror(index('Kovats n-alkanes'!I$7:I$40,match(H34,'Kovats n-alkanes'!J$7:J$40,1))))</f>
        <v>12</v>
      </c>
      <c r="K32" s="9">
        <f t="shared" si="2"/>
        <v>13</v>
      </c>
      <c r="L32" s="63">
        <f>if(Q32=1,iferror(100*(J32+(H34-vlookup(J32,'Kovats n-alkanes'!G$7:H$40,2,TRUE))/(vlookup(K32,'Kovats n-alkanes'!G$7:H$40,2,TRUE)-vlookup(J32,'Kovats n-alkanes'!G$7:H$40,2,TRUE))),H34),iferror(100*(J32+(H34-vlookup(J32,'Kovats n-alkanes'!I$7:J$40,2,TRUE))/(vlookup(K32,'Kovats n-alkanes'!I$7:J$40,2,TRUE)-vlookup(J32,'Kovats n-alkanes'!I$7:J$40,2,TRUE))),H34))</f>
        <v>1228.932283</v>
      </c>
      <c r="M32" s="9" t="str">
        <f t="array" ref="M32">iferror(index('Kovats n-alkanes'!B$7:B$31,match(I32,'Kovats n-alkanes'!C$7:C$31,1)),"")</f>
        <v/>
      </c>
      <c r="N32" s="9" t="str">
        <f t="shared" si="5"/>
        <v/>
      </c>
      <c r="O32" s="9" t="str">
        <f>iferror(100*(M32+(I32-vlookup(M32,'Kovats n-alkanes'!B$7:C$31,2,TRUE))/(vlookup(N32,'Kovats n-alkanes'!B$7:C$31,2,TRUE)-vlookup(M32,'Kovats n-alkanes'!B$7:C$31,2,TRUE))),"")</f>
        <v/>
      </c>
      <c r="P32" s="97"/>
      <c r="Q32" s="87"/>
      <c r="R32" s="75"/>
      <c r="S32" s="67" t="s">
        <v>207</v>
      </c>
      <c r="T32" s="70">
        <v>7.36</v>
      </c>
      <c r="U32" s="70">
        <v>0.686646</v>
      </c>
      <c r="V32" s="67" t="s">
        <v>203</v>
      </c>
      <c r="W32" s="70">
        <v>7.34</v>
      </c>
      <c r="X32" s="70">
        <v>0.267029</v>
      </c>
      <c r="Y32" s="67" t="s">
        <v>208</v>
      </c>
      <c r="Z32" s="70">
        <v>7.39</v>
      </c>
      <c r="AA32" s="70">
        <v>1.37329</v>
      </c>
      <c r="AB32" s="69"/>
      <c r="AC32" s="69"/>
      <c r="AD32" s="69"/>
      <c r="AE32" s="67" t="s">
        <v>210</v>
      </c>
      <c r="AF32" s="70">
        <v>7.38</v>
      </c>
      <c r="AG32" s="70">
        <v>1.41144</v>
      </c>
      <c r="AH32" s="67" t="s">
        <v>204</v>
      </c>
      <c r="AI32" s="70">
        <v>7.4</v>
      </c>
      <c r="AJ32" s="70">
        <v>1.33514</v>
      </c>
      <c r="AK32" s="69"/>
      <c r="AL32" s="69"/>
      <c r="AM32" s="69"/>
      <c r="AN32" s="67" t="s">
        <v>206</v>
      </c>
      <c r="AO32" s="70">
        <v>7.35</v>
      </c>
      <c r="AP32" s="70">
        <v>0.419617</v>
      </c>
      <c r="AQ32" s="69"/>
      <c r="AR32" s="69"/>
      <c r="AS32" s="69"/>
    </row>
    <row r="33">
      <c r="A33" s="50">
        <f t="shared" si="4"/>
        <v>26</v>
      </c>
      <c r="B33" s="53" t="s">
        <v>140</v>
      </c>
      <c r="C33" s="18"/>
      <c r="D33" s="68"/>
      <c r="E33" s="30" t="s">
        <v>142</v>
      </c>
      <c r="F33" s="110"/>
      <c r="G33" s="20"/>
      <c r="H33" s="54">
        <f t="shared" si="1"/>
        <v>7.621111111</v>
      </c>
      <c r="I33" s="17"/>
      <c r="J33" s="28">
        <f t="array" ref="J33">if(Q33 = 1, iferror(index('Kovats n-alkanes'!G$7:G$40,match(H35,'Kovats n-alkanes'!H$7:H$40,1))),iferror(index('Kovats n-alkanes'!I$7:I$40,match(H35,'Kovats n-alkanes'!J$7:J$40,1))))</f>
        <v>12</v>
      </c>
      <c r="K33" s="9">
        <f t="shared" si="2"/>
        <v>13</v>
      </c>
      <c r="L33" s="63">
        <f>if(Q33=1,iferror(100*(J33+(H35-vlookup(J33,'Kovats n-alkanes'!G$7:H$40,2,TRUE))/(vlookup(K33,'Kovats n-alkanes'!G$7:H$40,2,TRUE)-vlookup(J33,'Kovats n-alkanes'!G$7:H$40,2,TRUE))),H35),iferror(100*(J33+(H35-vlookup(J33,'Kovats n-alkanes'!I$7:J$40,2,TRUE))/(vlookup(K33,'Kovats n-alkanes'!I$7:J$40,2,TRUE)-vlookup(J33,'Kovats n-alkanes'!I$7:J$40,2,TRUE))),H35))</f>
        <v>1235.133984</v>
      </c>
      <c r="M33" s="9" t="str">
        <f t="array" ref="M33">iferror(index('Kovats n-alkanes'!B$7:B$31,match(I33,'Kovats n-alkanes'!C$7:C$31,1)),"")</f>
        <v/>
      </c>
      <c r="N33" s="9" t="str">
        <f t="shared" si="5"/>
        <v/>
      </c>
      <c r="O33" s="9" t="str">
        <f>iferror(100*(M33+(I33-vlookup(M33,'Kovats n-alkanes'!B$7:C$31,2,TRUE))/(vlookup(N33,'Kovats n-alkanes'!B$7:C$31,2,TRUE)-vlookup(M33,'Kovats n-alkanes'!B$7:C$31,2,TRUE))),"")</f>
        <v/>
      </c>
      <c r="P33" s="97"/>
      <c r="Q33" s="87"/>
      <c r="R33" s="75"/>
      <c r="S33" s="67" t="s">
        <v>207</v>
      </c>
      <c r="T33" s="70">
        <v>7.63</v>
      </c>
      <c r="U33" s="70">
        <v>2.36511</v>
      </c>
      <c r="V33" s="67" t="s">
        <v>203</v>
      </c>
      <c r="W33" s="70">
        <v>7.61</v>
      </c>
      <c r="X33" s="70">
        <v>1.33514</v>
      </c>
      <c r="Y33" s="67" t="s">
        <v>208</v>
      </c>
      <c r="Z33" s="70">
        <v>7.62</v>
      </c>
      <c r="AA33" s="70">
        <v>2.13623</v>
      </c>
      <c r="AB33" s="67" t="s">
        <v>209</v>
      </c>
      <c r="AC33" s="70">
        <v>7.62</v>
      </c>
      <c r="AD33" s="70">
        <v>3.54767</v>
      </c>
      <c r="AE33" s="67" t="s">
        <v>210</v>
      </c>
      <c r="AF33" s="70">
        <v>7.62</v>
      </c>
      <c r="AG33" s="70">
        <v>4.42505</v>
      </c>
      <c r="AH33" s="67" t="s">
        <v>204</v>
      </c>
      <c r="AI33" s="70">
        <v>7.62</v>
      </c>
      <c r="AJ33" s="70">
        <v>3.89099</v>
      </c>
      <c r="AK33" s="67" t="s">
        <v>205</v>
      </c>
      <c r="AL33" s="70">
        <v>7.63</v>
      </c>
      <c r="AM33" s="70">
        <v>3.05176</v>
      </c>
      <c r="AN33" s="67" t="s">
        <v>206</v>
      </c>
      <c r="AO33" s="70">
        <v>7.62</v>
      </c>
      <c r="AP33" s="70">
        <v>1.25885</v>
      </c>
      <c r="AQ33" s="67" t="s">
        <v>200</v>
      </c>
      <c r="AR33" s="70">
        <v>7.62</v>
      </c>
      <c r="AS33" s="70">
        <v>0.915527</v>
      </c>
    </row>
    <row r="34">
      <c r="A34" s="50">
        <f t="shared" si="4"/>
        <v>27</v>
      </c>
      <c r="B34" s="4" t="s">
        <v>201</v>
      </c>
      <c r="H34" s="54">
        <f t="shared" si="1"/>
        <v>7.725</v>
      </c>
      <c r="I34" s="17"/>
      <c r="J34" s="28">
        <f t="array" ref="J34">if(Q34 = 1, iferror(index('Kovats n-alkanes'!G$7:G$40,match(H36,'Kovats n-alkanes'!H$7:H$40,1))),iferror(index('Kovats n-alkanes'!I$7:I$40,match(H36,'Kovats n-alkanes'!J$7:J$40,1))))</f>
        <v>12</v>
      </c>
      <c r="K34" s="9">
        <f t="shared" si="2"/>
        <v>13</v>
      </c>
      <c r="L34" s="63">
        <f>if(Q34=1,iferror(100*(J34+(H36-vlookup(J34,'Kovats n-alkanes'!G$7:H$40,2,TRUE))/(vlookup(K34,'Kovats n-alkanes'!G$7:H$40,2,TRUE)-vlookup(J34,'Kovats n-alkanes'!G$7:H$40,2,TRUE))),H36),iferror(100*(J34+(H36-vlookup(J34,'Kovats n-alkanes'!I$7:J$40,2,TRUE))/(vlookup(K34,'Kovats n-alkanes'!I$7:J$40,2,TRUE)-vlookup(J34,'Kovats n-alkanes'!I$7:J$40,2,TRUE))),H36))</f>
        <v>1244.840994</v>
      </c>
      <c r="M34" s="9" t="str">
        <f t="array" ref="M34">iferror(index('Kovats n-alkanes'!B$7:B$31,match(I34,'Kovats n-alkanes'!C$7:C$31,1)),"")</f>
        <v/>
      </c>
      <c r="N34" s="9" t="str">
        <f t="shared" si="5"/>
        <v/>
      </c>
      <c r="O34" s="9" t="str">
        <f>iferror(100*(M34+(I34-vlookup(M34,'Kovats n-alkanes'!B$7:C$31,2,TRUE))/(vlookup(N34,'Kovats n-alkanes'!B$7:C$31,2,TRUE)-vlookup(M34,'Kovats n-alkanes'!B$7:C$31,2,TRUE))),"")</f>
        <v/>
      </c>
      <c r="P34" s="97"/>
      <c r="Q34" s="87"/>
      <c r="R34" s="75"/>
      <c r="S34" s="69"/>
      <c r="T34" s="69"/>
      <c r="U34" s="69"/>
      <c r="V34" s="69"/>
      <c r="W34" s="69"/>
      <c r="X34" s="69"/>
      <c r="Y34" s="69"/>
      <c r="Z34" s="69"/>
      <c r="AA34" s="69"/>
      <c r="AB34" s="67" t="s">
        <v>209</v>
      </c>
      <c r="AC34" s="70">
        <v>7.72</v>
      </c>
      <c r="AD34" s="70">
        <v>0.267029</v>
      </c>
      <c r="AE34" s="69"/>
      <c r="AF34" s="69"/>
      <c r="AG34" s="69"/>
      <c r="AH34" s="67" t="s">
        <v>204</v>
      </c>
      <c r="AI34" s="70">
        <v>7.73</v>
      </c>
      <c r="AJ34" s="70">
        <v>0.267029</v>
      </c>
      <c r="AK34" s="69"/>
      <c r="AL34" s="69"/>
      <c r="AM34" s="69"/>
      <c r="AN34" s="69"/>
      <c r="AO34" s="69"/>
      <c r="AP34" s="69"/>
      <c r="AQ34" s="69"/>
      <c r="AR34" s="69"/>
      <c r="AS34" s="69"/>
    </row>
    <row r="35">
      <c r="A35" s="50">
        <f t="shared" si="4"/>
        <v>28</v>
      </c>
      <c r="B35" s="4" t="s">
        <v>211</v>
      </c>
      <c r="H35" s="54">
        <f t="shared" si="1"/>
        <v>7.84</v>
      </c>
      <c r="I35" s="17"/>
      <c r="J35" s="28">
        <f t="array" ref="J35">if(Q35 = 1, iferror(index('Kovats n-alkanes'!G$7:G$40,match(H37,'Kovats n-alkanes'!H$7:H$40,1))),iferror(index('Kovats n-alkanes'!I$7:I$40,match(H37,'Kovats n-alkanes'!J$7:J$40,1))))</f>
        <v>12</v>
      </c>
      <c r="K35" s="9">
        <f t="shared" si="2"/>
        <v>13</v>
      </c>
      <c r="L35" s="63">
        <f>if(Q35=1,iferror(100*(J35+(H37-vlookup(J35,'Kovats n-alkanes'!G$7:H$40,2,TRUE))/(vlookup(K35,'Kovats n-alkanes'!G$7:H$40,2,TRUE)-vlookup(J35,'Kovats n-alkanes'!G$7:H$40,2,TRUE))),H37),iferror(100*(J35+(H37-vlookup(J35,'Kovats n-alkanes'!I$7:J$40,2,TRUE))/(vlookup(K35,'Kovats n-alkanes'!I$7:J$40,2,TRUE)-vlookup(J35,'Kovats n-alkanes'!I$7:J$40,2,TRUE))),H37))</f>
        <v>1256.525358</v>
      </c>
      <c r="M35" s="9" t="str">
        <f t="array" ref="M35">iferror(index('Kovats n-alkanes'!B$7:B$31,match(I35,'Kovats n-alkanes'!C$7:C$31,1)),"")</f>
        <v/>
      </c>
      <c r="N35" s="9" t="str">
        <f t="shared" si="5"/>
        <v/>
      </c>
      <c r="O35" s="9" t="str">
        <f>iferror(100*(M35+(I35-vlookup(M35,'Kovats n-alkanes'!B$7:C$31,2,TRUE))/(vlookup(N35,'Kovats n-alkanes'!B$7:C$31,2,TRUE)-vlookup(M35,'Kovats n-alkanes'!B$7:C$31,2,TRUE))),"")</f>
        <v/>
      </c>
      <c r="P35" s="97"/>
      <c r="Q35" s="97"/>
      <c r="R35" s="75"/>
      <c r="S35" s="67" t="s">
        <v>207</v>
      </c>
      <c r="T35" s="70">
        <v>7.84</v>
      </c>
      <c r="U35" s="70">
        <v>0.610352</v>
      </c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>
      <c r="A36" s="50">
        <f t="shared" si="4"/>
        <v>29</v>
      </c>
      <c r="B36" s="4" t="s">
        <v>196</v>
      </c>
      <c r="H36" s="54">
        <f t="shared" si="1"/>
        <v>8.02</v>
      </c>
      <c r="I36" s="17"/>
      <c r="J36" s="28">
        <f t="array" ref="J36">if(Q36 = 1, iferror(index('Kovats n-alkanes'!G$7:G$40,match(H38,'Kovats n-alkanes'!H$7:H$40,1))),iferror(index('Kovats n-alkanes'!I$7:I$40,match(H38,'Kovats n-alkanes'!J$7:J$40,1))))</f>
        <v>12</v>
      </c>
      <c r="K36" s="9">
        <f t="shared" si="2"/>
        <v>13</v>
      </c>
      <c r="L36" s="63">
        <f>if(Q36=1,iferror(100*(J36+(H38-vlookup(J36,'Kovats n-alkanes'!G$7:H$40,2,TRUE))/(vlookup(K36,'Kovats n-alkanes'!G$7:H$40,2,TRUE)-vlookup(J36,'Kovats n-alkanes'!G$7:H$40,2,TRUE))),H38),iferror(100*(J36+(H38-vlookup(J36,'Kovats n-alkanes'!I$7:J$40,2,TRUE))/(vlookup(K36,'Kovats n-alkanes'!I$7:J$40,2,TRUE)-vlookup(J36,'Kovats n-alkanes'!I$7:J$40,2,TRUE))),H38))</f>
        <v>1269.048599</v>
      </c>
      <c r="M36" s="9" t="str">
        <f t="array" ref="M36">iferror(index('Kovats n-alkanes'!B$7:B$31,match(I36,'Kovats n-alkanes'!C$7:C$31,1)),"")</f>
        <v/>
      </c>
      <c r="N36" s="9" t="str">
        <f t="shared" si="5"/>
        <v/>
      </c>
      <c r="O36" s="9" t="str">
        <f>iferror(100*(M36+(I36-vlookup(M36,'Kovats n-alkanes'!B$7:C$31,2,TRUE))/(vlookup(N36,'Kovats n-alkanes'!B$7:C$31,2,TRUE)-vlookup(M36,'Kovats n-alkanes'!B$7:C$31,2,TRUE))),"")</f>
        <v/>
      </c>
      <c r="P36" s="97"/>
      <c r="Q36" s="97"/>
      <c r="R36" s="75"/>
      <c r="S36" s="69"/>
      <c r="T36" s="69"/>
      <c r="U36" s="69"/>
      <c r="V36" s="69"/>
      <c r="W36" s="69"/>
      <c r="X36" s="69"/>
      <c r="Y36" s="69"/>
      <c r="Z36" s="69"/>
      <c r="AA36" s="69"/>
      <c r="AB36" s="67" t="s">
        <v>209</v>
      </c>
      <c r="AC36" s="70">
        <v>8.01</v>
      </c>
      <c r="AD36" s="70">
        <v>1.33514</v>
      </c>
      <c r="AE36" s="69"/>
      <c r="AF36" s="69"/>
      <c r="AG36" s="69"/>
      <c r="AH36" s="67" t="s">
        <v>204</v>
      </c>
      <c r="AI36" s="70">
        <v>8.02</v>
      </c>
      <c r="AJ36" s="70">
        <v>0.801086</v>
      </c>
      <c r="AK36" s="69"/>
      <c r="AL36" s="69"/>
      <c r="AM36" s="69"/>
      <c r="AN36" s="67" t="s">
        <v>206</v>
      </c>
      <c r="AO36" s="70">
        <v>8.03</v>
      </c>
      <c r="AP36" s="70">
        <v>0.343323</v>
      </c>
      <c r="AQ36" s="69"/>
      <c r="AR36" s="69"/>
      <c r="AS36" s="69"/>
    </row>
    <row r="37">
      <c r="A37" s="50">
        <f t="shared" si="4"/>
        <v>30</v>
      </c>
      <c r="B37" s="4" t="s">
        <v>212</v>
      </c>
      <c r="H37" s="54">
        <f t="shared" si="1"/>
        <v>8.236666667</v>
      </c>
      <c r="I37" s="17"/>
      <c r="J37" s="28">
        <f t="array" ref="J37">if(Q37 = 1, iferror(index('Kovats n-alkanes'!G$7:G$40,match(H39,'Kovats n-alkanes'!H$7:H$40,1))),iferror(index('Kovats n-alkanes'!I$7:I$40,match(H39,'Kovats n-alkanes'!J$7:J$40,1))))</f>
        <v>13</v>
      </c>
      <c r="K37" s="9">
        <f t="shared" si="2"/>
        <v>14</v>
      </c>
      <c r="L37" s="63">
        <f>if(Q37=1,iferror(100*(J37+(H39-vlookup(J37,'Kovats n-alkanes'!G$7:H$40,2,TRUE))/(vlookup(K37,'Kovats n-alkanes'!G$7:H$40,2,TRUE)-vlookup(J37,'Kovats n-alkanes'!G$7:H$40,2,TRUE))),H39),iferror(100*(J37+(H39-vlookup(J37,'Kovats n-alkanes'!I$7:J$40,2,TRUE))/(vlookup(K37,'Kovats n-alkanes'!I$7:J$40,2,TRUE)-vlookup(J37,'Kovats n-alkanes'!I$7:J$40,2,TRUE))),H39))</f>
        <v>1323.194169</v>
      </c>
      <c r="M37" s="9" t="str">
        <f t="array" ref="M37">iferror(index('Kovats n-alkanes'!B$7:B$31,match(I37,'Kovats n-alkanes'!C$7:C$31,1)),"")</f>
        <v/>
      </c>
      <c r="N37" s="9" t="str">
        <f t="shared" si="5"/>
        <v/>
      </c>
      <c r="O37" s="9" t="str">
        <f>iferror(100*(M37+(I37-vlookup(M37,'Kovats n-alkanes'!B$7:C$31,2,TRUE))/(vlookup(N37,'Kovats n-alkanes'!B$7:C$31,2,TRUE)-vlookup(M37,'Kovats n-alkanes'!B$7:C$31,2,TRUE))),"")</f>
        <v/>
      </c>
      <c r="P37" s="97"/>
      <c r="Q37" s="97"/>
      <c r="R37" s="75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7" t="s">
        <v>210</v>
      </c>
      <c r="AF37" s="70">
        <v>8.23</v>
      </c>
      <c r="AG37" s="70">
        <v>1.14441</v>
      </c>
      <c r="AH37" s="69"/>
      <c r="AI37" s="69"/>
      <c r="AJ37" s="69"/>
      <c r="AK37" s="67" t="s">
        <v>205</v>
      </c>
      <c r="AL37" s="70">
        <v>8.23</v>
      </c>
      <c r="AM37" s="70">
        <v>0.495911</v>
      </c>
      <c r="AN37" s="67" t="s">
        <v>206</v>
      </c>
      <c r="AO37" s="70">
        <v>8.25</v>
      </c>
      <c r="AP37" s="70">
        <v>0.495911</v>
      </c>
      <c r="AQ37" s="69"/>
      <c r="AR37" s="69"/>
      <c r="AS37" s="69"/>
    </row>
    <row r="38">
      <c r="A38" s="50">
        <f t="shared" si="4"/>
        <v>31</v>
      </c>
      <c r="B38" s="53" t="s">
        <v>144</v>
      </c>
      <c r="C38" s="99"/>
      <c r="D38" s="111"/>
      <c r="E38" s="30" t="s">
        <v>64</v>
      </c>
      <c r="F38" s="112"/>
      <c r="G38" s="113"/>
      <c r="H38" s="54">
        <f t="shared" si="1"/>
        <v>8.468888889</v>
      </c>
      <c r="I38" s="17"/>
      <c r="J38" s="28">
        <f t="array" ref="J38">if(Q38 = 1, iferror(index('Kovats n-alkanes'!G$7:G$40,match(H40,'Kovats n-alkanes'!H$7:H$40,1))),iferror(index('Kovats n-alkanes'!I$7:I$40,match(H40,'Kovats n-alkanes'!J$7:J$40,1))))</f>
        <v>13</v>
      </c>
      <c r="K38" s="9">
        <f t="shared" si="2"/>
        <v>14</v>
      </c>
      <c r="L38" s="63">
        <f>if(Q38=1,iferror(100*(J38+(H40-vlookup(J38,'Kovats n-alkanes'!G$7:H$40,2,TRUE))/(vlookup(K38,'Kovats n-alkanes'!G$7:H$40,2,TRUE)-vlookup(J38,'Kovats n-alkanes'!G$7:H$40,2,TRUE))),H40),iferror(100*(J38+(H40-vlookup(J38,'Kovats n-alkanes'!I$7:J$40,2,TRUE))/(vlookup(K38,'Kovats n-alkanes'!I$7:J$40,2,TRUE)-vlookup(J38,'Kovats n-alkanes'!I$7:J$40,2,TRUE))),H40))</f>
        <v>1335.652536</v>
      </c>
      <c r="M38" s="9" t="str">
        <f t="array" ref="M38">iferror(index('Kovats n-alkanes'!B$7:B$31,match(I38,'Kovats n-alkanes'!C$7:C$31,1)),"")</f>
        <v/>
      </c>
      <c r="N38" s="9" t="str">
        <f t="shared" si="5"/>
        <v/>
      </c>
      <c r="O38" s="9" t="str">
        <f>iferror(100*(M38+(I38-vlookup(M38,'Kovats n-alkanes'!B$7:C$31,2,TRUE))/(vlookup(N38,'Kovats n-alkanes'!B$7:C$31,2,TRUE)-vlookup(M38,'Kovats n-alkanes'!B$7:C$31,2,TRUE))),"")</f>
        <v/>
      </c>
      <c r="P38" s="97"/>
      <c r="Q38" s="97"/>
      <c r="R38" s="75"/>
      <c r="S38" s="67" t="s">
        <v>207</v>
      </c>
      <c r="T38" s="70">
        <v>8.46</v>
      </c>
      <c r="U38" s="70">
        <v>2.25067</v>
      </c>
      <c r="V38" s="67" t="s">
        <v>203</v>
      </c>
      <c r="W38" s="70">
        <v>8.47</v>
      </c>
      <c r="X38" s="70">
        <v>1.10626</v>
      </c>
      <c r="Y38" s="67" t="s">
        <v>208</v>
      </c>
      <c r="Z38" s="70">
        <v>8.47</v>
      </c>
      <c r="AA38" s="70">
        <v>3.39508</v>
      </c>
      <c r="AB38" s="67" t="s">
        <v>209</v>
      </c>
      <c r="AC38" s="70">
        <v>8.46</v>
      </c>
      <c r="AD38" s="70">
        <v>3.7384</v>
      </c>
      <c r="AE38" s="67" t="s">
        <v>210</v>
      </c>
      <c r="AF38" s="70">
        <v>8.47</v>
      </c>
      <c r="AG38" s="70">
        <v>4.95911</v>
      </c>
      <c r="AH38" s="67" t="s">
        <v>204</v>
      </c>
      <c r="AI38" s="70">
        <v>8.48</v>
      </c>
      <c r="AJ38" s="70">
        <v>5.79834</v>
      </c>
      <c r="AK38" s="67" t="s">
        <v>205</v>
      </c>
      <c r="AL38" s="70">
        <v>8.48</v>
      </c>
      <c r="AM38" s="70">
        <v>2.63214</v>
      </c>
      <c r="AN38" s="67" t="s">
        <v>206</v>
      </c>
      <c r="AO38" s="70">
        <v>8.46</v>
      </c>
      <c r="AP38" s="70">
        <v>1.297</v>
      </c>
      <c r="AQ38" s="67" t="s">
        <v>200</v>
      </c>
      <c r="AR38" s="70">
        <v>8.47</v>
      </c>
      <c r="AS38" s="70">
        <v>1.18256</v>
      </c>
    </row>
    <row r="39">
      <c r="A39" s="50">
        <f t="shared" si="4"/>
        <v>32</v>
      </c>
      <c r="B39" s="4" t="s">
        <v>199</v>
      </c>
      <c r="H39" s="54">
        <f t="shared" si="1"/>
        <v>9.44</v>
      </c>
      <c r="I39" s="17"/>
      <c r="J39" s="28">
        <f t="array" ref="J39">if(Q39 = 1, iferror(index('Kovats n-alkanes'!G$7:G$40,match(H41,'Kovats n-alkanes'!H$7:H$40,1))),iferror(index('Kovats n-alkanes'!I$7:I$40,match(H41,'Kovats n-alkanes'!J$7:J$40,1))))</f>
        <v>13</v>
      </c>
      <c r="K39" s="9">
        <f t="shared" si="2"/>
        <v>14</v>
      </c>
      <c r="L39" s="63">
        <f>if(Q39=1,iferror(100*(J39+(H41-vlookup(J39,'Kovats n-alkanes'!G$7:H$40,2,TRUE))/(vlookup(K39,'Kovats n-alkanes'!G$7:H$40,2,TRUE)-vlookup(J39,'Kovats n-alkanes'!G$7:H$40,2,TRUE))),H41),iferror(100*(J39+(H41-vlookup(J39,'Kovats n-alkanes'!I$7:J$40,2,TRUE))/(vlookup(K39,'Kovats n-alkanes'!I$7:J$40,2,TRUE)-vlookup(J39,'Kovats n-alkanes'!I$7:J$40,2,TRUE))),H41))</f>
        <v>1356.481368</v>
      </c>
      <c r="M39" s="9" t="str">
        <f t="array" ref="M39">iferror(index('Kovats n-alkanes'!B$7:B$31,match(I39,'Kovats n-alkanes'!C$7:C$31,1)),"")</f>
        <v/>
      </c>
      <c r="N39" s="9" t="str">
        <f t="shared" si="5"/>
        <v/>
      </c>
      <c r="O39" s="9" t="str">
        <f>iferror(100*(M39+(I39-vlookup(M39,'Kovats n-alkanes'!B$7:C$31,2,TRUE))/(vlookup(N39,'Kovats n-alkanes'!B$7:C$31,2,TRUE)-vlookup(M39,'Kovats n-alkanes'!B$7:C$31,2,TRUE))),"")</f>
        <v/>
      </c>
      <c r="P39" s="97"/>
      <c r="Q39" s="97"/>
      <c r="R39" s="75"/>
      <c r="S39" s="69"/>
      <c r="T39" s="69"/>
      <c r="U39" s="69"/>
      <c r="V39" s="69"/>
      <c r="W39" s="69"/>
      <c r="X39" s="69"/>
      <c r="Y39" s="67" t="s">
        <v>208</v>
      </c>
      <c r="Z39" s="70">
        <v>9.45</v>
      </c>
      <c r="AA39" s="70">
        <v>0.915527</v>
      </c>
      <c r="AB39" s="67" t="s">
        <v>209</v>
      </c>
      <c r="AC39" s="70">
        <v>9.42</v>
      </c>
      <c r="AD39" s="70">
        <v>1.02997</v>
      </c>
      <c r="AE39" s="67" t="s">
        <v>210</v>
      </c>
      <c r="AF39" s="70">
        <v>9.44</v>
      </c>
      <c r="AG39" s="70">
        <v>0.87738</v>
      </c>
      <c r="AH39" s="67" t="s">
        <v>204</v>
      </c>
      <c r="AI39" s="70">
        <v>9.45</v>
      </c>
      <c r="AJ39" s="70">
        <v>1.25885</v>
      </c>
      <c r="AK39" s="67" t="s">
        <v>205</v>
      </c>
      <c r="AL39" s="70">
        <v>9.45</v>
      </c>
      <c r="AM39" s="70">
        <v>0.534058</v>
      </c>
      <c r="AN39" s="67" t="s">
        <v>206</v>
      </c>
      <c r="AO39" s="70">
        <v>9.43</v>
      </c>
      <c r="AP39" s="70">
        <v>0.572205</v>
      </c>
      <c r="AQ39" s="69"/>
      <c r="AR39" s="69"/>
      <c r="AS39" s="69"/>
    </row>
    <row r="40">
      <c r="A40" s="50">
        <f t="shared" si="4"/>
        <v>33</v>
      </c>
      <c r="B40" s="4" t="s">
        <v>213</v>
      </c>
      <c r="H40" s="54">
        <f t="shared" si="1"/>
        <v>9.653333333</v>
      </c>
      <c r="I40" s="17"/>
      <c r="J40" s="28">
        <f t="array" ref="J40">if(Q40 = 1, iferror(index('Kovats n-alkanes'!G$7:G$40,match(H42,'Kovats n-alkanes'!H$7:H$40,1))),iferror(index('Kovats n-alkanes'!I$7:I$40,match(H42,'Kovats n-alkanes'!J$7:J$40,1))))</f>
        <v>13</v>
      </c>
      <c r="K40" s="9">
        <f t="shared" si="2"/>
        <v>14</v>
      </c>
      <c r="L40" s="63">
        <f>if(Q40=1,iferror(100*(J40+(H42-vlookup(J40,'Kovats n-alkanes'!G$7:H$40,2,TRUE))/(vlookup(K40,'Kovats n-alkanes'!G$7:H$40,2,TRUE)-vlookup(J40,'Kovats n-alkanes'!G$7:H$40,2,TRUE))),H42),iferror(100*(J40+(H42-vlookup(J40,'Kovats n-alkanes'!I$7:J$40,2,TRUE))/(vlookup(K40,'Kovats n-alkanes'!I$7:J$40,2,TRUE)-vlookup(J40,'Kovats n-alkanes'!I$7:J$40,2,TRUE))),H42))</f>
        <v>1361.299252</v>
      </c>
      <c r="M40" s="9" t="str">
        <f t="array" ref="M40">iferror(index('Kovats n-alkanes'!B$7:B$31,match(I40,'Kovats n-alkanes'!C$7:C$31,1)),"")</f>
        <v/>
      </c>
      <c r="N40" s="9" t="str">
        <f t="shared" si="5"/>
        <v/>
      </c>
      <c r="O40" s="9" t="str">
        <f>iferror(100*(M40+(I40-vlookup(M40,'Kovats n-alkanes'!B$7:C$31,2,TRUE))/(vlookup(N40,'Kovats n-alkanes'!B$7:C$31,2,TRUE)-vlookup(M40,'Kovats n-alkanes'!B$7:C$31,2,TRUE))),"")</f>
        <v/>
      </c>
      <c r="P40" s="97"/>
      <c r="Q40" s="97"/>
      <c r="R40" s="75"/>
      <c r="S40" s="69"/>
      <c r="T40" s="69"/>
      <c r="U40" s="69"/>
      <c r="V40" s="69"/>
      <c r="W40" s="69"/>
      <c r="X40" s="69"/>
      <c r="Y40" s="67" t="s">
        <v>208</v>
      </c>
      <c r="Z40" s="70">
        <v>9.65</v>
      </c>
      <c r="AA40" s="70">
        <v>0.572205</v>
      </c>
      <c r="AB40" s="69"/>
      <c r="AC40" s="69"/>
      <c r="AD40" s="69"/>
      <c r="AE40" s="67" t="s">
        <v>210</v>
      </c>
      <c r="AF40" s="70">
        <v>9.65</v>
      </c>
      <c r="AG40" s="70">
        <v>1.14441</v>
      </c>
      <c r="AH40" s="67" t="s">
        <v>204</v>
      </c>
      <c r="AI40" s="70">
        <v>9.66</v>
      </c>
      <c r="AJ40" s="70">
        <v>0.724792</v>
      </c>
      <c r="AK40" s="69"/>
      <c r="AL40" s="69"/>
      <c r="AM40" s="69"/>
      <c r="AN40" s="69"/>
      <c r="AO40" s="69"/>
      <c r="AP40" s="69"/>
      <c r="AQ40" s="69"/>
      <c r="AR40" s="69"/>
      <c r="AS40" s="69"/>
    </row>
    <row r="41">
      <c r="A41" s="50">
        <f t="shared" si="4"/>
        <v>34</v>
      </c>
      <c r="B41" s="4" t="s">
        <v>215</v>
      </c>
      <c r="H41" s="54">
        <f t="shared" si="1"/>
        <v>10.01</v>
      </c>
      <c r="I41" s="17"/>
      <c r="J41" s="28">
        <f t="array" ref="J41">if(Q41 = 1, iferror(index('Kovats n-alkanes'!G$7:G$40,match(H43,'Kovats n-alkanes'!H$7:H$40,1))),iferror(index('Kovats n-alkanes'!I$7:I$40,match(H43,'Kovats n-alkanes'!J$7:J$40,1))))</f>
        <v>13</v>
      </c>
      <c r="K41" s="9">
        <f t="shared" si="2"/>
        <v>14</v>
      </c>
      <c r="L41" s="63">
        <f>if(Q41=1,iferror(100*(J41+(H43-vlookup(J41,'Kovats n-alkanes'!G$7:H$40,2,TRUE))/(vlookup(K41,'Kovats n-alkanes'!G$7:H$40,2,TRUE)-vlookup(J41,'Kovats n-alkanes'!G$7:H$40,2,TRUE))),H43),iferror(100*(J41+(H43-vlookup(J41,'Kovats n-alkanes'!I$7:J$40,2,TRUE))/(vlookup(K41,'Kovats n-alkanes'!I$7:J$40,2,TRUE)-vlookup(J41,'Kovats n-alkanes'!I$7:J$40,2,TRUE))),H43))</f>
        <v>1376.531552</v>
      </c>
      <c r="M41" s="9" t="str">
        <f t="array" ref="M41">iferror(index('Kovats n-alkanes'!B$7:B$31,match(I41,'Kovats n-alkanes'!C$7:C$31,1)),"")</f>
        <v/>
      </c>
      <c r="N41" s="9" t="str">
        <f t="shared" si="5"/>
        <v/>
      </c>
      <c r="O41" s="9" t="str">
        <f>iferror(100*(M41+(I41-vlookup(M41,'Kovats n-alkanes'!B$7:C$31,2,TRUE))/(vlookup(N41,'Kovats n-alkanes'!B$7:C$31,2,TRUE)-vlookup(M41,'Kovats n-alkanes'!B$7:C$31,2,TRUE))),"")</f>
        <v/>
      </c>
      <c r="P41" s="97"/>
      <c r="Q41" s="97"/>
      <c r="R41" s="75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7" t="s">
        <v>205</v>
      </c>
      <c r="AL41" s="70">
        <v>10.01</v>
      </c>
      <c r="AM41" s="70">
        <v>0.534058</v>
      </c>
      <c r="AN41" s="69"/>
      <c r="AO41" s="69"/>
      <c r="AP41" s="69"/>
      <c r="AQ41" s="69"/>
      <c r="AR41" s="69"/>
      <c r="AS41" s="69"/>
    </row>
    <row r="42">
      <c r="A42" s="50">
        <f t="shared" si="4"/>
        <v>35</v>
      </c>
      <c r="B42" s="53" t="s">
        <v>202</v>
      </c>
      <c r="C42" s="106"/>
      <c r="D42" s="100"/>
      <c r="E42" s="30" t="s">
        <v>150</v>
      </c>
      <c r="F42" s="101"/>
      <c r="G42" s="102"/>
      <c r="H42" s="54">
        <f t="shared" si="1"/>
        <v>10.0925</v>
      </c>
      <c r="I42" s="17"/>
      <c r="J42" s="28">
        <f t="array" ref="J42">if(Q42 = 1, iferror(index('Kovats n-alkanes'!G$7:G$40,match(H44,'Kovats n-alkanes'!H$7:H$40,1))),iferror(index('Kovats n-alkanes'!I$7:I$40,match(H44,'Kovats n-alkanes'!J$7:J$40,1))))</f>
        <v>13</v>
      </c>
      <c r="K42" s="9">
        <f t="shared" si="2"/>
        <v>14</v>
      </c>
      <c r="L42" s="63">
        <f>if(Q42=1,iferror(100*(J42+(H44-vlookup(J42,'Kovats n-alkanes'!G$7:H$40,2,TRUE))/(vlookup(K42,'Kovats n-alkanes'!G$7:H$40,2,TRUE)-vlookup(J42,'Kovats n-alkanes'!G$7:H$40,2,TRUE))),H44),iferror(100*(J42+(H44-vlookup(J42,'Kovats n-alkanes'!I$7:J$40,2,TRUE))/(vlookup(K42,'Kovats n-alkanes'!I$7:J$40,2,TRUE)-vlookup(J42,'Kovats n-alkanes'!I$7:J$40,2,TRUE))),H44))</f>
        <v>1393.596919</v>
      </c>
      <c r="M42" s="9" t="str">
        <f t="array" ref="M42">iferror(index('Kovats n-alkanes'!B$7:B$31,match(I42,'Kovats n-alkanes'!C$7:C$31,1)),"")</f>
        <v/>
      </c>
      <c r="N42" s="9" t="str">
        <f t="shared" si="5"/>
        <v/>
      </c>
      <c r="O42" s="9" t="str">
        <f>iferror(100*(M42+(I42-vlookup(M42,'Kovats n-alkanes'!B$7:C$31,2,TRUE))/(vlookup(N42,'Kovats n-alkanes'!B$7:C$31,2,TRUE)-vlookup(M42,'Kovats n-alkanes'!B$7:C$31,2,TRUE))),"")</f>
        <v/>
      </c>
      <c r="P42" s="97"/>
      <c r="Q42" s="97"/>
      <c r="R42" s="75"/>
      <c r="S42" s="69"/>
      <c r="T42" s="69"/>
      <c r="U42" s="69"/>
      <c r="V42" s="69"/>
      <c r="W42" s="69"/>
      <c r="X42" s="69"/>
      <c r="Y42" s="67" t="s">
        <v>208</v>
      </c>
      <c r="Z42" s="70">
        <v>10.09</v>
      </c>
      <c r="AA42" s="70">
        <v>1.02997</v>
      </c>
      <c r="AB42" s="67" t="s">
        <v>209</v>
      </c>
      <c r="AC42" s="70">
        <v>10.09</v>
      </c>
      <c r="AD42" s="70">
        <v>1.10626</v>
      </c>
      <c r="AE42" s="67" t="s">
        <v>210</v>
      </c>
      <c r="AF42" s="70">
        <v>10.09</v>
      </c>
      <c r="AG42" s="70">
        <v>2.44141</v>
      </c>
      <c r="AH42" s="67" t="s">
        <v>204</v>
      </c>
      <c r="AI42" s="70">
        <v>10.1</v>
      </c>
      <c r="AJ42" s="70">
        <v>1.25885</v>
      </c>
      <c r="AK42" s="69"/>
      <c r="AL42" s="69"/>
      <c r="AM42" s="69"/>
      <c r="AN42" s="69"/>
      <c r="AO42" s="69"/>
      <c r="AP42" s="69"/>
      <c r="AQ42" s="69"/>
      <c r="AR42" s="69"/>
      <c r="AS42" s="69"/>
    </row>
    <row r="43">
      <c r="A43" s="50">
        <f t="shared" si="4"/>
        <v>36</v>
      </c>
      <c r="B43" s="4" t="s">
        <v>216</v>
      </c>
      <c r="H43" s="54">
        <f t="shared" si="1"/>
        <v>10.35333333</v>
      </c>
      <c r="I43" s="17"/>
      <c r="J43" s="28">
        <f t="array" ref="J43">if(Q43 = 1, iferror(index('Kovats n-alkanes'!G$7:G$40,match(H45,'Kovats n-alkanes'!H$7:H$40,1))),iferror(index('Kovats n-alkanes'!I$7:I$40,match(H45,'Kovats n-alkanes'!J$7:J$40,1))))</f>
        <v>14</v>
      </c>
      <c r="K43" s="9">
        <f t="shared" si="2"/>
        <v>15</v>
      </c>
      <c r="L43" s="63">
        <f>if(Q43=1,iferror(100*(J43+(H45-vlookup(J43,'Kovats n-alkanes'!G$7:H$40,2,TRUE))/(vlookup(K43,'Kovats n-alkanes'!G$7:H$40,2,TRUE)-vlookup(J43,'Kovats n-alkanes'!G$7:H$40,2,TRUE))),H45),iferror(100*(J43+(H45-vlookup(J43,'Kovats n-alkanes'!I$7:J$40,2,TRUE))/(vlookup(K43,'Kovats n-alkanes'!I$7:J$40,2,TRUE)-vlookup(J43,'Kovats n-alkanes'!I$7:J$40,2,TRUE))),H45))</f>
        <v>1420.634424</v>
      </c>
      <c r="M43" s="9" t="str">
        <f t="array" ref="M43">iferror(index('Kovats n-alkanes'!B$7:B$31,match(I43,'Kovats n-alkanes'!C$7:C$31,1)),"")</f>
        <v/>
      </c>
      <c r="N43" s="9" t="str">
        <f t="shared" si="5"/>
        <v/>
      </c>
      <c r="O43" s="9" t="str">
        <f>iferror(100*(M43+(I43-vlookup(M43,'Kovats n-alkanes'!B$7:C$31,2,TRUE))/(vlookup(N43,'Kovats n-alkanes'!B$7:C$31,2,TRUE)-vlookup(M43,'Kovats n-alkanes'!B$7:C$31,2,TRUE))),"")</f>
        <v/>
      </c>
      <c r="P43" s="97"/>
      <c r="Q43" s="97"/>
      <c r="R43" s="75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7" t="s">
        <v>210</v>
      </c>
      <c r="AF43" s="70">
        <v>10.38</v>
      </c>
      <c r="AG43" s="70">
        <v>0.991821</v>
      </c>
      <c r="AH43" s="67" t="s">
        <v>204</v>
      </c>
      <c r="AI43" s="70">
        <v>10.4</v>
      </c>
      <c r="AJ43" s="70">
        <v>1.02997</v>
      </c>
      <c r="AK43" s="67" t="s">
        <v>205</v>
      </c>
      <c r="AL43" s="70">
        <v>10.28</v>
      </c>
      <c r="AM43" s="70">
        <v>0.534058</v>
      </c>
      <c r="AN43" s="69"/>
      <c r="AO43" s="69"/>
      <c r="AP43" s="69"/>
      <c r="AQ43" s="69"/>
      <c r="AR43" s="69"/>
      <c r="AS43" s="69"/>
    </row>
    <row r="44">
      <c r="A44" s="50">
        <f t="shared" si="4"/>
        <v>37</v>
      </c>
      <c r="B44" s="53" t="s">
        <v>160</v>
      </c>
      <c r="C44" s="113"/>
      <c r="D44" s="100"/>
      <c r="E44" s="30" t="s">
        <v>150</v>
      </c>
      <c r="F44" s="101"/>
      <c r="G44" s="106"/>
      <c r="H44" s="54">
        <f t="shared" si="1"/>
        <v>10.64555556</v>
      </c>
      <c r="I44" s="17"/>
      <c r="J44" s="28">
        <f t="array" ref="J44">if(Q44 = 1, iferror(index('Kovats n-alkanes'!G$7:G$40,match(H46,'Kovats n-alkanes'!H$7:H$40,1))),iferror(index('Kovats n-alkanes'!I$7:I$40,match(H46,'Kovats n-alkanes'!J$7:J$40,1))))</f>
        <v>14</v>
      </c>
      <c r="K44" s="9">
        <f t="shared" si="2"/>
        <v>15</v>
      </c>
      <c r="L44" s="63">
        <f>if(Q44=1,iferror(100*(J44+(H46-vlookup(J44,'Kovats n-alkanes'!G$7:H$40,2,TRUE))/(vlookup(K44,'Kovats n-alkanes'!G$7:H$40,2,TRUE)-vlookup(J44,'Kovats n-alkanes'!G$7:H$40,2,TRUE))),H46),iferror(100*(J44+(H46-vlookup(J44,'Kovats n-alkanes'!I$7:J$40,2,TRUE))/(vlookup(K44,'Kovats n-alkanes'!I$7:J$40,2,TRUE)-vlookup(J44,'Kovats n-alkanes'!I$7:J$40,2,TRUE))),H46))</f>
        <v>1441.672402</v>
      </c>
      <c r="M44" s="9" t="str">
        <f t="array" ref="M44">iferror(index('Kovats n-alkanes'!B$7:B$31,match(I44,'Kovats n-alkanes'!C$7:C$31,1)),"")</f>
        <v/>
      </c>
      <c r="N44" s="9" t="str">
        <f t="shared" si="5"/>
        <v/>
      </c>
      <c r="O44" s="9" t="str">
        <f>iferror(100*(M44+(I44-vlookup(M44,'Kovats n-alkanes'!B$7:C$31,2,TRUE))/(vlookup(N44,'Kovats n-alkanes'!B$7:C$31,2,TRUE)-vlookup(M44,'Kovats n-alkanes'!B$7:C$31,2,TRUE))),"")</f>
        <v/>
      </c>
      <c r="P44" s="97"/>
      <c r="Q44" s="97"/>
      <c r="R44" s="75"/>
      <c r="S44" s="67" t="s">
        <v>207</v>
      </c>
      <c r="T44" s="70">
        <v>10.63</v>
      </c>
      <c r="U44" s="70">
        <v>2.02179</v>
      </c>
      <c r="V44" s="67" t="s">
        <v>203</v>
      </c>
      <c r="W44" s="70">
        <v>10.62</v>
      </c>
      <c r="X44" s="70">
        <v>0.686646</v>
      </c>
      <c r="Y44" s="67" t="s">
        <v>208</v>
      </c>
      <c r="Z44" s="70">
        <v>10.63</v>
      </c>
      <c r="AA44" s="70">
        <v>2.13623</v>
      </c>
      <c r="AB44" s="67" t="s">
        <v>209</v>
      </c>
      <c r="AC44" s="70">
        <v>10.67</v>
      </c>
      <c r="AD44" s="70">
        <v>1.9455</v>
      </c>
      <c r="AE44" s="67" t="s">
        <v>210</v>
      </c>
      <c r="AF44" s="70">
        <v>10.63</v>
      </c>
      <c r="AG44" s="70">
        <v>3.35693</v>
      </c>
      <c r="AH44" s="67" t="s">
        <v>204</v>
      </c>
      <c r="AI44" s="70">
        <v>10.7</v>
      </c>
      <c r="AJ44" s="70">
        <v>2.02179</v>
      </c>
      <c r="AK44" s="67" t="s">
        <v>205</v>
      </c>
      <c r="AL44" s="70">
        <v>10.67</v>
      </c>
      <c r="AM44" s="70">
        <v>0.953674</v>
      </c>
      <c r="AN44" s="67" t="s">
        <v>206</v>
      </c>
      <c r="AO44" s="70">
        <v>10.62</v>
      </c>
      <c r="AP44" s="70">
        <v>0.87738</v>
      </c>
      <c r="AQ44" s="67" t="s">
        <v>200</v>
      </c>
      <c r="AR44" s="70">
        <v>10.64</v>
      </c>
      <c r="AS44" s="70">
        <v>0.915527</v>
      </c>
    </row>
    <row r="45">
      <c r="A45" s="50">
        <f t="shared" si="4"/>
        <v>38</v>
      </c>
      <c r="B45" s="4" t="s">
        <v>218</v>
      </c>
      <c r="H45" s="54">
        <f t="shared" si="1"/>
        <v>11.085</v>
      </c>
      <c r="I45" s="17"/>
      <c r="J45" s="28">
        <f t="array" ref="J45">if(Q45 = 1, iferror(index('Kovats n-alkanes'!G$7:G$40,match(H47,'Kovats n-alkanes'!H$7:H$40,1))),iferror(index('Kovats n-alkanes'!I$7:I$40,match(H47,'Kovats n-alkanes'!J$7:J$40,1))))</f>
        <v>14</v>
      </c>
      <c r="K45" s="9">
        <f t="shared" si="2"/>
        <v>15</v>
      </c>
      <c r="L45" s="63">
        <f>if(Q45=1,iferror(100*(J45+(H47-vlookup(J45,'Kovats n-alkanes'!G$7:H$40,2,TRUE))/(vlookup(K45,'Kovats n-alkanes'!G$7:H$40,2,TRUE)-vlookup(J45,'Kovats n-alkanes'!G$7:H$40,2,TRUE))),H47),iferror(100*(J45+(H47-vlookup(J45,'Kovats n-alkanes'!I$7:J$40,2,TRUE))/(vlookup(K45,'Kovats n-alkanes'!I$7:J$40,2,TRUE)-vlookup(J45,'Kovats n-alkanes'!I$7:J$40,2,TRUE))),H47))</f>
        <v>1459.47033</v>
      </c>
      <c r="M45" s="9" t="str">
        <f t="array" ref="M45">iferror(index('Kovats n-alkanes'!B$7:B$31,match(I45,'Kovats n-alkanes'!C$7:C$31,1)),"")</f>
        <v/>
      </c>
      <c r="N45" s="9" t="str">
        <f t="shared" si="5"/>
        <v/>
      </c>
      <c r="O45" s="9" t="str">
        <f>iferror(100*(M45+(I45-vlookup(M45,'Kovats n-alkanes'!B$7:C$31,2,TRUE))/(vlookup(N45,'Kovats n-alkanes'!B$7:C$31,2,TRUE)-vlookup(M45,'Kovats n-alkanes'!B$7:C$31,2,TRUE))),"")</f>
        <v/>
      </c>
      <c r="P45" s="97"/>
      <c r="Q45" s="97"/>
      <c r="R45" s="75"/>
      <c r="S45" s="67" t="s">
        <v>207</v>
      </c>
      <c r="T45" s="70">
        <v>11.08</v>
      </c>
      <c r="U45" s="70">
        <v>0.572205</v>
      </c>
      <c r="V45" s="67" t="s">
        <v>203</v>
      </c>
      <c r="W45" s="70">
        <v>11.08</v>
      </c>
      <c r="X45" s="70">
        <v>0.38147</v>
      </c>
      <c r="Y45" s="67" t="s">
        <v>208</v>
      </c>
      <c r="Z45" s="70">
        <v>11.08</v>
      </c>
      <c r="AA45" s="70">
        <v>1.10626</v>
      </c>
      <c r="AB45" s="67" t="s">
        <v>209</v>
      </c>
      <c r="AC45" s="70">
        <v>11.08</v>
      </c>
      <c r="AD45" s="70">
        <v>2.70844</v>
      </c>
      <c r="AE45" s="67" t="s">
        <v>210</v>
      </c>
      <c r="AF45" s="70">
        <v>11.08</v>
      </c>
      <c r="AG45" s="70">
        <v>0.953674</v>
      </c>
      <c r="AH45" s="67" t="s">
        <v>204</v>
      </c>
      <c r="AI45" s="70">
        <v>11.09</v>
      </c>
      <c r="AJ45" s="70">
        <v>1.297</v>
      </c>
      <c r="AK45" s="67" t="s">
        <v>205</v>
      </c>
      <c r="AL45" s="70">
        <v>11.1</v>
      </c>
      <c r="AM45" s="70">
        <v>0.953674</v>
      </c>
      <c r="AN45" s="69"/>
      <c r="AO45" s="69"/>
      <c r="AP45" s="69"/>
      <c r="AQ45" s="67" t="s">
        <v>200</v>
      </c>
      <c r="AR45" s="70">
        <v>11.09</v>
      </c>
      <c r="AS45" s="70">
        <v>0.762939</v>
      </c>
    </row>
    <row r="46">
      <c r="A46" s="50">
        <f t="shared" si="4"/>
        <v>39</v>
      </c>
      <c r="B46" s="53" t="s">
        <v>167</v>
      </c>
      <c r="C46" s="99"/>
      <c r="D46" s="100"/>
      <c r="E46" s="30" t="s">
        <v>150</v>
      </c>
      <c r="F46" s="101"/>
      <c r="G46" s="102"/>
      <c r="H46" s="54">
        <f t="shared" si="1"/>
        <v>11.42125</v>
      </c>
      <c r="I46" s="17"/>
      <c r="J46" s="28">
        <f t="array" ref="J46">if(Q46 = 1, iferror(index('Kovats n-alkanes'!G$7:G$40,match(H48,'Kovats n-alkanes'!H$7:H$40,1))),iferror(index('Kovats n-alkanes'!I$7:I$40,match(H48,'Kovats n-alkanes'!J$7:J$40,1))))</f>
        <v>15</v>
      </c>
      <c r="K46" s="9">
        <f t="shared" si="2"/>
        <v>16</v>
      </c>
      <c r="L46" s="63">
        <f>if(Q46=1,iferror(100*(J46+(H48-vlookup(J46,'Kovats n-alkanes'!G$7:H$40,2,TRUE))/(vlookup(K46,'Kovats n-alkanes'!G$7:H$40,2,TRUE)-vlookup(J46,'Kovats n-alkanes'!G$7:H$40,2,TRUE))),H48),iferror(100*(J46+(H48-vlookup(J46,'Kovats n-alkanes'!I$7:J$40,2,TRUE))/(vlookup(K46,'Kovats n-alkanes'!I$7:J$40,2,TRUE)-vlookup(J46,'Kovats n-alkanes'!I$7:J$40,2,TRUE))),H48))</f>
        <v>1500.875036</v>
      </c>
      <c r="M46" s="9" t="str">
        <f t="array" ref="M46">iferror(index('Kovats n-alkanes'!B$7:B$31,match(I46,'Kovats n-alkanes'!C$7:C$31,1)),"")</f>
        <v/>
      </c>
      <c r="N46" s="9" t="str">
        <f t="shared" si="5"/>
        <v/>
      </c>
      <c r="O46" s="9" t="str">
        <f>iferror(100*(M46+(I46-vlookup(M46,'Kovats n-alkanes'!B$7:C$31,2,TRUE))/(vlookup(N46,'Kovats n-alkanes'!B$7:C$31,2,TRUE)-vlookup(M46,'Kovats n-alkanes'!B$7:C$31,2,TRUE))),"")</f>
        <v/>
      </c>
      <c r="P46" s="97"/>
      <c r="Q46" s="97"/>
      <c r="R46" s="75"/>
      <c r="S46" s="67" t="s">
        <v>207</v>
      </c>
      <c r="T46" s="70">
        <v>11.42</v>
      </c>
      <c r="U46" s="70">
        <v>1.33514</v>
      </c>
      <c r="V46" s="67" t="s">
        <v>203</v>
      </c>
      <c r="W46" s="70">
        <v>11.38</v>
      </c>
      <c r="X46" s="70">
        <v>0.724792</v>
      </c>
      <c r="Y46" s="67" t="s">
        <v>208</v>
      </c>
      <c r="Z46" s="70">
        <v>11.44</v>
      </c>
      <c r="AA46" s="70">
        <v>1.18256</v>
      </c>
      <c r="AB46" s="67" t="s">
        <v>209</v>
      </c>
      <c r="AC46" s="70">
        <v>11.4</v>
      </c>
      <c r="AD46" s="70">
        <v>1.52588</v>
      </c>
      <c r="AE46" s="67" t="s">
        <v>210</v>
      </c>
      <c r="AF46" s="70">
        <v>11.45</v>
      </c>
      <c r="AG46" s="70">
        <v>1.297</v>
      </c>
      <c r="AH46" s="67" t="s">
        <v>204</v>
      </c>
      <c r="AI46" s="70">
        <v>11.43</v>
      </c>
      <c r="AJ46" s="70">
        <v>1.2207</v>
      </c>
      <c r="AK46" s="67" t="s">
        <v>205</v>
      </c>
      <c r="AL46" s="70">
        <v>11.44</v>
      </c>
      <c r="AM46" s="70">
        <v>0.686646</v>
      </c>
      <c r="AN46" s="69"/>
      <c r="AO46" s="69"/>
      <c r="AP46" s="69"/>
      <c r="AQ46" s="67" t="s">
        <v>200</v>
      </c>
      <c r="AR46" s="70">
        <v>11.41</v>
      </c>
      <c r="AS46" s="70">
        <v>0.839233</v>
      </c>
    </row>
    <row r="47">
      <c r="A47" s="50">
        <f t="shared" si="4"/>
        <v>40</v>
      </c>
      <c r="B47" s="96" t="s">
        <v>214</v>
      </c>
      <c r="C47" s="106"/>
      <c r="D47" s="106"/>
      <c r="E47" s="106"/>
      <c r="F47" s="101"/>
      <c r="G47" s="106"/>
      <c r="H47" s="54">
        <f t="shared" si="1"/>
        <v>11.70571429</v>
      </c>
      <c r="I47" s="17"/>
      <c r="J47" s="28">
        <f t="array" ref="J47">if(Q47 = 1, iferror(index('Kovats n-alkanes'!G$7:G$40,match(H49,'Kovats n-alkanes'!H$7:H$40,1))),iferror(index('Kovats n-alkanes'!I$7:I$40,match(H49,'Kovats n-alkanes'!J$7:J$40,1))))</f>
        <v>15</v>
      </c>
      <c r="K47" s="9">
        <f t="shared" si="2"/>
        <v>16</v>
      </c>
      <c r="L47" s="63">
        <f>if(Q47=1,iferror(100*(J47+(H49-vlookup(J47,'Kovats n-alkanes'!G$7:H$40,2,TRUE))/(vlookup(K47,'Kovats n-alkanes'!G$7:H$40,2,TRUE)-vlookup(J47,'Kovats n-alkanes'!G$7:H$40,2,TRUE))),H49),iferror(100*(J47+(H49-vlookup(J47,'Kovats n-alkanes'!I$7:J$40,2,TRUE))/(vlookup(K47,'Kovats n-alkanes'!I$7:J$40,2,TRUE)-vlookup(J47,'Kovats n-alkanes'!I$7:J$40,2,TRUE))),H49))</f>
        <v>1510.267827</v>
      </c>
      <c r="M47" s="9" t="str">
        <f t="array" ref="M47">iferror(index('Kovats n-alkanes'!B$7:B$31,match(I47,'Kovats n-alkanes'!C$7:C$31,1)),"")</f>
        <v/>
      </c>
      <c r="N47" s="9" t="str">
        <f t="shared" si="5"/>
        <v/>
      </c>
      <c r="O47" s="9" t="str">
        <f>iferror(100*(M47+(I47-vlookup(M47,'Kovats n-alkanes'!B$7:C$31,2,TRUE))/(vlookup(N47,'Kovats n-alkanes'!B$7:C$31,2,TRUE)-vlookup(M47,'Kovats n-alkanes'!B$7:C$31,2,TRUE))),"")</f>
        <v/>
      </c>
      <c r="P47" s="97"/>
      <c r="Q47" s="97"/>
      <c r="R47" s="75"/>
      <c r="S47" s="67" t="s">
        <v>207</v>
      </c>
      <c r="T47" s="70">
        <v>11.7</v>
      </c>
      <c r="U47" s="70">
        <v>0.801086</v>
      </c>
      <c r="V47" s="69"/>
      <c r="W47" s="69"/>
      <c r="X47" s="69"/>
      <c r="Y47" s="67" t="s">
        <v>208</v>
      </c>
      <c r="Z47" s="70">
        <v>11.71</v>
      </c>
      <c r="AA47" s="70">
        <v>0.915527</v>
      </c>
      <c r="AB47" s="67" t="s">
        <v>209</v>
      </c>
      <c r="AC47" s="70">
        <v>11.71</v>
      </c>
      <c r="AD47" s="70">
        <v>1.25885</v>
      </c>
      <c r="AE47" s="67" t="s">
        <v>210</v>
      </c>
      <c r="AF47" s="70">
        <v>11.7</v>
      </c>
      <c r="AG47" s="70">
        <v>1.18256</v>
      </c>
      <c r="AH47" s="67" t="s">
        <v>204</v>
      </c>
      <c r="AI47" s="70">
        <v>11.7</v>
      </c>
      <c r="AJ47" s="70">
        <v>0.762939</v>
      </c>
      <c r="AK47" s="67" t="s">
        <v>205</v>
      </c>
      <c r="AL47" s="70">
        <v>11.71</v>
      </c>
      <c r="AM47" s="70">
        <v>0.457764</v>
      </c>
      <c r="AN47" s="69"/>
      <c r="AO47" s="69"/>
      <c r="AP47" s="69"/>
      <c r="AQ47" s="67" t="s">
        <v>200</v>
      </c>
      <c r="AR47" s="70">
        <v>11.71</v>
      </c>
      <c r="AS47" s="70">
        <v>0.724792</v>
      </c>
    </row>
    <row r="48">
      <c r="A48" s="50">
        <f t="shared" si="4"/>
        <v>41</v>
      </c>
      <c r="B48" s="4" t="s">
        <v>219</v>
      </c>
      <c r="H48" s="54">
        <f t="shared" si="1"/>
        <v>12.36666667</v>
      </c>
      <c r="I48" s="17"/>
      <c r="J48" s="28">
        <f t="array" ref="J48">if(Q48 = 1, iferror(index('Kovats n-alkanes'!G$7:G$40,match(H50,'Kovats n-alkanes'!H$7:H$40,1))),iferror(index('Kovats n-alkanes'!I$7:I$40,match(H50,'Kovats n-alkanes'!J$7:J$40,1))))</f>
        <v>15</v>
      </c>
      <c r="K48" s="9">
        <f t="shared" si="2"/>
        <v>16</v>
      </c>
      <c r="L48" s="63">
        <f>if(Q48=1,iferror(100*(J48+(H50-vlookup(J48,'Kovats n-alkanes'!G$7:H$40,2,TRUE))/(vlookup(K48,'Kovats n-alkanes'!G$7:H$40,2,TRUE)-vlookup(J48,'Kovats n-alkanes'!G$7:H$40,2,TRUE))),H50),iferror(100*(J48+(H50-vlookup(J48,'Kovats n-alkanes'!I$7:J$40,2,TRUE))/(vlookup(K48,'Kovats n-alkanes'!I$7:J$40,2,TRUE)-vlookup(J48,'Kovats n-alkanes'!I$7:J$40,2,TRUE))),H50))</f>
        <v>1518.597284</v>
      </c>
      <c r="M48" s="9" t="str">
        <f t="array" ref="M48">iferror(index('Kovats n-alkanes'!B$7:B$31,match(I48,'Kovats n-alkanes'!C$7:C$31,1)),"")</f>
        <v/>
      </c>
      <c r="N48" s="9" t="str">
        <f t="shared" si="5"/>
        <v/>
      </c>
      <c r="O48" s="9" t="str">
        <f>iferror(100*(M48+(I48-vlookup(M48,'Kovats n-alkanes'!B$7:C$31,2,TRUE))/(vlookup(N48,'Kovats n-alkanes'!B$7:C$31,2,TRUE)-vlookup(M48,'Kovats n-alkanes'!B$7:C$31,2,TRUE))),"")</f>
        <v/>
      </c>
      <c r="P48" s="97"/>
      <c r="Q48" s="97"/>
      <c r="R48" s="75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7" t="s">
        <v>204</v>
      </c>
      <c r="AI48" s="70">
        <v>12.04</v>
      </c>
      <c r="AJ48" s="70">
        <v>1.10626</v>
      </c>
      <c r="AK48" s="67" t="s">
        <v>205</v>
      </c>
      <c r="AL48" s="70">
        <v>12.53</v>
      </c>
      <c r="AM48" s="70">
        <v>0.953674</v>
      </c>
      <c r="AN48" s="67" t="s">
        <v>206</v>
      </c>
      <c r="AO48" s="70">
        <v>12.53</v>
      </c>
      <c r="AP48" s="70">
        <v>0.419617</v>
      </c>
      <c r="AQ48" s="69"/>
      <c r="AR48" s="69"/>
      <c r="AS48" s="69"/>
    </row>
    <row r="49">
      <c r="A49" s="50">
        <f t="shared" si="4"/>
        <v>42</v>
      </c>
      <c r="B49" s="53" t="s">
        <v>173</v>
      </c>
      <c r="C49" s="106"/>
      <c r="D49" s="100"/>
      <c r="E49" s="30" t="s">
        <v>64</v>
      </c>
      <c r="F49" s="101"/>
      <c r="G49" s="113"/>
      <c r="H49" s="54">
        <f t="shared" si="1"/>
        <v>12.508</v>
      </c>
      <c r="I49" s="17"/>
      <c r="J49" s="28" t="str">
        <f t="array" ref="J49">if(Q49 = 1, iferror(index('Kovats n-alkanes'!G$7:G$40,match(H51,'Kovats n-alkanes'!H$7:H$40,1))),iferror(index('Kovats n-alkanes'!I$7:I$40,match(H51,'Kovats n-alkanes'!J$7:J$40,1))))</f>
        <v/>
      </c>
      <c r="K49" s="9" t="str">
        <f t="shared" si="2"/>
        <v/>
      </c>
      <c r="L49" s="63" t="str">
        <f>if(Q49=1,iferror(100*(J49+(H51-vlookup(J49,'Kovats n-alkanes'!G$7:H$40,2,TRUE))/(vlookup(K49,'Kovats n-alkanes'!G$7:H$40,2,TRUE)-vlookup(J49,'Kovats n-alkanes'!G$7:H$40,2,TRUE))),H51),iferror(100*(J49+(H51-vlookup(J49,'Kovats n-alkanes'!I$7:J$40,2,TRUE))/(vlookup(K49,'Kovats n-alkanes'!I$7:J$40,2,TRUE)-vlookup(J49,'Kovats n-alkanes'!I$7:J$40,2,TRUE))),H51))</f>
        <v/>
      </c>
      <c r="M49" s="9" t="str">
        <f t="array" ref="M49">iferror(index('Kovats n-alkanes'!B$7:B$31,match(I49,'Kovats n-alkanes'!C$7:C$31,1)),"")</f>
        <v/>
      </c>
      <c r="N49" s="9" t="str">
        <f t="shared" si="5"/>
        <v/>
      </c>
      <c r="O49" s="9" t="str">
        <f>iferror(100*(M49+(I49-vlookup(M49,'Kovats n-alkanes'!B$7:C$31,2,TRUE))/(vlookup(N49,'Kovats n-alkanes'!B$7:C$31,2,TRUE)-vlookup(M49,'Kovats n-alkanes'!B$7:C$31,2,TRUE))),"")</f>
        <v/>
      </c>
      <c r="P49" s="97"/>
      <c r="Q49" s="97"/>
      <c r="R49" s="75"/>
      <c r="S49" s="67" t="s">
        <v>207</v>
      </c>
      <c r="T49" s="70">
        <v>12.51</v>
      </c>
      <c r="U49" s="70">
        <v>0.762939</v>
      </c>
      <c r="V49" s="67" t="s">
        <v>203</v>
      </c>
      <c r="W49" s="70">
        <v>12.51</v>
      </c>
      <c r="X49" s="70">
        <v>0.419617</v>
      </c>
      <c r="Y49" s="67" t="s">
        <v>208</v>
      </c>
      <c r="Z49" s="70">
        <v>12.51</v>
      </c>
      <c r="AA49" s="70">
        <v>0.572205</v>
      </c>
      <c r="AB49" s="69"/>
      <c r="AC49" s="69"/>
      <c r="AD49" s="69"/>
      <c r="AE49" s="67" t="s">
        <v>210</v>
      </c>
      <c r="AF49" s="70">
        <v>12.5</v>
      </c>
      <c r="AG49" s="70">
        <v>1.297</v>
      </c>
      <c r="AH49" s="67" t="s">
        <v>204</v>
      </c>
      <c r="AI49" s="70">
        <v>12.51</v>
      </c>
      <c r="AJ49" s="70">
        <v>1.90735</v>
      </c>
      <c r="AK49" s="69"/>
      <c r="AL49" s="69"/>
      <c r="AM49" s="69"/>
      <c r="AN49" s="69"/>
      <c r="AO49" s="69"/>
      <c r="AP49" s="69"/>
      <c r="AQ49" s="69"/>
      <c r="AR49" s="69"/>
      <c r="AS49" s="69"/>
    </row>
    <row r="50">
      <c r="A50" s="50">
        <f t="shared" si="4"/>
        <v>43</v>
      </c>
      <c r="B50" s="4" t="s">
        <v>220</v>
      </c>
      <c r="C50" s="4"/>
      <c r="D50" s="108"/>
      <c r="F50" s="7"/>
      <c r="G50" s="4"/>
      <c r="H50" s="54">
        <f t="shared" si="1"/>
        <v>12.63333333</v>
      </c>
      <c r="I50" s="17"/>
      <c r="J50" s="28" t="str">
        <f t="array" ref="J50">if(Q50 = 1, iferror(index('Kovats n-alkanes'!G$7:G$40,match(H52,'Kovats n-alkanes'!H$7:H$40,1))),iferror(index('Kovats n-alkanes'!I$7:I$40,match(H52,'Kovats n-alkanes'!J$7:J$40,1))))</f>
        <v/>
      </c>
      <c r="K50" s="9" t="str">
        <f t="shared" si="2"/>
        <v/>
      </c>
      <c r="L50" s="63" t="str">
        <f>if(Q50=1,iferror(100*(J50+(H52-vlookup(J50,'Kovats n-alkanes'!G$7:H$40,2,TRUE))/(vlookup(K50,'Kovats n-alkanes'!G$7:H$40,2,TRUE)-vlookup(J50,'Kovats n-alkanes'!G$7:H$40,2,TRUE))),H52),iferror(100*(J50+(H52-vlookup(J50,'Kovats n-alkanes'!I$7:J$40,2,TRUE))/(vlookup(K50,'Kovats n-alkanes'!I$7:J$40,2,TRUE)-vlookup(J50,'Kovats n-alkanes'!I$7:J$40,2,TRUE))),H52))</f>
        <v/>
      </c>
      <c r="M50" s="9" t="str">
        <f t="array" ref="M50">iferror(index('Kovats n-alkanes'!B$7:B$31,match(I50,'Kovats n-alkanes'!C$7:C$31,1)),"")</f>
        <v/>
      </c>
      <c r="N50" s="9" t="str">
        <f t="shared" si="5"/>
        <v/>
      </c>
      <c r="O50" s="9" t="str">
        <f>iferror(100*(M50+(I50-vlookup(M50,'Kovats n-alkanes'!B$7:C$31,2,TRUE))/(vlookup(N50,'Kovats n-alkanes'!B$7:C$31,2,TRUE)-vlookup(M50,'Kovats n-alkanes'!B$7:C$31,2,TRUE))),"")</f>
        <v/>
      </c>
      <c r="P50" s="97"/>
      <c r="Q50" s="97"/>
      <c r="R50" s="75"/>
      <c r="S50" s="69"/>
      <c r="T50" s="69"/>
      <c r="U50" s="69"/>
      <c r="V50" s="69"/>
      <c r="W50" s="69"/>
      <c r="X50" s="69"/>
      <c r="Y50" s="67" t="s">
        <v>208</v>
      </c>
      <c r="Z50" s="70">
        <v>12.63</v>
      </c>
      <c r="AA50" s="70">
        <v>0.534058</v>
      </c>
      <c r="AB50" s="69"/>
      <c r="AC50" s="69"/>
      <c r="AD50" s="69"/>
      <c r="AE50" s="67" t="s">
        <v>210</v>
      </c>
      <c r="AF50" s="70">
        <v>12.63</v>
      </c>
      <c r="AG50" s="70">
        <v>0.991821</v>
      </c>
      <c r="AH50" s="67" t="s">
        <v>204</v>
      </c>
      <c r="AI50" s="70">
        <v>12.64</v>
      </c>
      <c r="AJ50" s="70">
        <v>0.801086</v>
      </c>
      <c r="AK50" s="69"/>
      <c r="AL50" s="69"/>
      <c r="AM50" s="69"/>
      <c r="AN50" s="69"/>
      <c r="AO50" s="69"/>
      <c r="AP50" s="69"/>
      <c r="AQ50" s="69"/>
      <c r="AR50" s="69"/>
      <c r="AS50" s="69"/>
    </row>
    <row r="51">
      <c r="A51" s="50" t="str">
        <f t="shared" si="4"/>
        <v/>
      </c>
      <c r="B51" s="4"/>
      <c r="C51" s="4"/>
      <c r="D51" s="108"/>
      <c r="E51" s="9"/>
      <c r="F51" s="7"/>
      <c r="G51" s="4"/>
      <c r="H51" s="5"/>
      <c r="I51" s="17"/>
      <c r="J51" s="28" t="str">
        <f t="array" ref="J51">if(Q51 = 1, iferror(index('Kovats n-alkanes'!G$7:G$40,match(H51,'Kovats n-alkanes'!H$7:H$40,1))),iferror(index('Kovats n-alkanes'!I$7:I$40,match(H51,'Kovats n-alkanes'!J$7:J$40,1))))</f>
        <v/>
      </c>
      <c r="K51" s="9" t="str">
        <f t="shared" si="2"/>
        <v/>
      </c>
      <c r="L51" s="63" t="str">
        <f>iferror(100*(J51+(H51-vlookup(J51,'Kovats n-alkanes'!G$7:H$31,2,TRUE))/(vlookup(K51,'Kovats n-alkanes'!G$7:H$31,2,TRUE)-vlookup(J51,'Kovats n-alkanes'!G$7:H$31,2,TRUE))),H51)</f>
        <v/>
      </c>
      <c r="M51" s="9" t="str">
        <f t="array" ref="M51">iferror(index('Kovats n-alkanes'!B$7:B$31,match(I51,'Kovats n-alkanes'!C$7:C$31,1)),"")</f>
        <v/>
      </c>
      <c r="N51" s="9" t="str">
        <f t="shared" si="5"/>
        <v/>
      </c>
      <c r="O51" s="9" t="str">
        <f>iferror(100*(M51+(I51-vlookup(M51,'Kovats n-alkanes'!B$7:C$31,2,TRUE))/(vlookup(N51,'Kovats n-alkanes'!B$7:C$31,2,TRUE)-vlookup(M51,'Kovats n-alkanes'!B$7:C$31,2,TRUE))),"")</f>
        <v/>
      </c>
      <c r="P51" s="4"/>
      <c r="Q51" s="4"/>
      <c r="R51" s="75"/>
      <c r="S51" s="95"/>
      <c r="T51" s="95"/>
      <c r="U51" s="95"/>
      <c r="V51" s="95"/>
      <c r="W51" s="95"/>
      <c r="X51" s="95"/>
      <c r="Y51" s="95"/>
      <c r="Z51" s="95"/>
      <c r="AA51" s="95"/>
      <c r="AB51" s="123"/>
      <c r="AC51" s="123"/>
      <c r="AD51" s="123"/>
      <c r="AE51" s="123"/>
      <c r="AF51" s="123"/>
      <c r="AG51" s="123"/>
      <c r="AH51" s="123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</row>
    <row r="52">
      <c r="A52" s="50" t="str">
        <f t="shared" si="4"/>
        <v/>
      </c>
      <c r="B52" s="4"/>
      <c r="D52" s="108"/>
      <c r="F52" s="7"/>
      <c r="G52" s="4"/>
      <c r="H52" s="5"/>
      <c r="I52" s="17"/>
      <c r="J52" s="28" t="str">
        <f t="array" ref="J52">if(Q52 = 1, iferror(index('Kovats n-alkanes'!G$7:G$40,match(H52,'Kovats n-alkanes'!H$7:H$40,1))),iferror(index('Kovats n-alkanes'!I$7:I$40,match(H52,'Kovats n-alkanes'!J$7:J$40,1))))</f>
        <v/>
      </c>
      <c r="K52" s="9" t="str">
        <f t="shared" si="2"/>
        <v/>
      </c>
      <c r="L52" s="63" t="str">
        <f>iferror(100*(J52+(H52-vlookup(J52,'Kovats n-alkanes'!G$7:H$31,2,TRUE))/(vlookup(K52,'Kovats n-alkanes'!G$7:H$31,2,TRUE)-vlookup(J52,'Kovats n-alkanes'!G$7:H$31,2,TRUE))),H52)</f>
        <v/>
      </c>
      <c r="M52" s="9" t="str">
        <f t="array" ref="M52">iferror(index('Kovats n-alkanes'!B$7:B$31,match(I52,'Kovats n-alkanes'!C$7:C$31,1)),"")</f>
        <v/>
      </c>
      <c r="N52" s="9" t="str">
        <f t="shared" si="5"/>
        <v/>
      </c>
      <c r="O52" s="9" t="str">
        <f>iferror(100*(M52+(I52-vlookup(M52,'Kovats n-alkanes'!B$7:C$31,2,TRUE))/(vlookup(N52,'Kovats n-alkanes'!B$7:C$31,2,TRUE)-vlookup(M52,'Kovats n-alkanes'!B$7:C$31,2,TRUE))),"")</f>
        <v/>
      </c>
      <c r="P52" s="4"/>
      <c r="Q52" s="4"/>
      <c r="R52" s="75"/>
      <c r="S52" s="75"/>
      <c r="T52" s="97"/>
      <c r="U52" s="97"/>
      <c r="V52" s="75"/>
      <c r="W52" s="97"/>
      <c r="X52" s="97"/>
      <c r="AB52" s="75"/>
      <c r="AC52" s="75"/>
      <c r="AD52" s="75"/>
      <c r="AE52" s="75"/>
      <c r="AF52" s="75"/>
      <c r="AG52" s="75"/>
      <c r="AH52" s="75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</row>
    <row r="53">
      <c r="A53" s="50" t="str">
        <f t="shared" si="4"/>
        <v/>
      </c>
      <c r="B53" s="4"/>
      <c r="D53" s="108"/>
      <c r="F53" s="7"/>
      <c r="G53" s="4"/>
      <c r="H53" s="5"/>
      <c r="I53" s="17"/>
      <c r="J53" s="28" t="str">
        <f t="array" ref="J53">if(Q53 = 1, iferror(index('Kovats n-alkanes'!G$7:G$40,match(H53,'Kovats n-alkanes'!H$7:H$40,1))),iferror(index('Kovats n-alkanes'!I$7:I$40,match(H53,'Kovats n-alkanes'!J$7:J$40,1))))</f>
        <v/>
      </c>
      <c r="K53" s="9" t="str">
        <f t="shared" si="2"/>
        <v/>
      </c>
      <c r="L53" s="63" t="str">
        <f>iferror(100*(J53+(H53-vlookup(J53,'Kovats n-alkanes'!G$7:H$31,2,TRUE))/(vlookup(K53,'Kovats n-alkanes'!G$7:H$31,2,TRUE)-vlookup(J53,'Kovats n-alkanes'!G$7:H$31,2,TRUE))),H53)</f>
        <v/>
      </c>
      <c r="M53" s="9" t="str">
        <f t="array" ref="M53">iferror(index('Kovats n-alkanes'!B$7:B$31,match(I53,'Kovats n-alkanes'!C$7:C$31,1)),"")</f>
        <v/>
      </c>
      <c r="N53" s="9" t="str">
        <f t="shared" si="5"/>
        <v/>
      </c>
      <c r="O53" s="9" t="str">
        <f>iferror(100*(M53+(I53-vlookup(M53,'Kovats n-alkanes'!B$7:C$31,2,TRUE))/(vlookup(N53,'Kovats n-alkanes'!B$7:C$31,2,TRUE)-vlookup(M53,'Kovats n-alkanes'!B$7:C$31,2,TRUE))),"")</f>
        <v/>
      </c>
      <c r="P53" s="4"/>
      <c r="Q53" s="4"/>
      <c r="R53" s="75"/>
      <c r="S53" s="75"/>
      <c r="T53" s="97"/>
      <c r="U53" s="97"/>
      <c r="V53" s="75"/>
      <c r="W53" s="97"/>
      <c r="X53" s="97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</row>
    <row r="54">
      <c r="A54" s="50" t="str">
        <f t="shared" si="4"/>
        <v/>
      </c>
      <c r="D54" s="120"/>
      <c r="F54" s="121"/>
      <c r="H54" s="122"/>
      <c r="I54" s="17"/>
      <c r="J54" s="28" t="str">
        <f t="array" ref="J54">if(Q54 = 1, iferror(index('Kovats n-alkanes'!G$7:G$40,match(H54,'Kovats n-alkanes'!H$7:H$40,1))),iferror(index('Kovats n-alkanes'!I$7:I$40,match(H54,'Kovats n-alkanes'!J$7:J$40,1))))</f>
        <v/>
      </c>
      <c r="K54" s="9" t="str">
        <f t="shared" si="2"/>
        <v/>
      </c>
      <c r="L54" s="63" t="str">
        <f>iferror(100*(J54+(H54-vlookup(J54,'Kovats n-alkanes'!G$7:H$31,2,TRUE))/(vlookup(K54,'Kovats n-alkanes'!G$7:H$31,2,TRUE)-vlookup(J54,'Kovats n-alkanes'!G$7:H$31,2,TRUE))),H54)</f>
        <v/>
      </c>
      <c r="M54" s="9" t="str">
        <f t="array" ref="M54">iferror(index('Kovats n-alkanes'!B$7:B$31,match(I54,'Kovats n-alkanes'!C$7:C$31,1)),"")</f>
        <v/>
      </c>
      <c r="N54" s="9" t="str">
        <f t="shared" si="5"/>
        <v/>
      </c>
      <c r="O54" s="9" t="str">
        <f>iferror(100*(M54+(I54-vlookup(M54,'Kovats n-alkanes'!B$7:C$31,2,TRUE))/(vlookup(N54,'Kovats n-alkanes'!B$7:C$31,2,TRUE)-vlookup(M54,'Kovats n-alkanes'!B$7:C$31,2,TRUE))),"")</f>
        <v/>
      </c>
      <c r="R54" s="75"/>
      <c r="S54" s="75"/>
      <c r="T54" s="97"/>
      <c r="U54" s="97"/>
      <c r="V54" s="75"/>
      <c r="W54" s="97"/>
      <c r="X54" s="97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</row>
    <row r="55">
      <c r="A55" s="50" t="str">
        <f t="shared" si="4"/>
        <v/>
      </c>
      <c r="D55" s="120"/>
      <c r="F55" s="121"/>
      <c r="H55" s="122"/>
      <c r="I55" s="17"/>
      <c r="J55" s="28" t="str">
        <f t="array" ref="J55">if(Q55 = 1, iferror(index('Kovats n-alkanes'!G$7:G$40,match(H55,'Kovats n-alkanes'!H$7:H$40,1))),iferror(index('Kovats n-alkanes'!I$7:I$40,match(H55,'Kovats n-alkanes'!J$7:J$40,1))))</f>
        <v/>
      </c>
      <c r="K55" s="9" t="str">
        <f t="shared" si="2"/>
        <v/>
      </c>
      <c r="L55" s="63" t="str">
        <f>iferror(100*(J55+(H55-vlookup(J55,'Kovats n-alkanes'!G$7:H$31,2,TRUE))/(vlookup(K55,'Kovats n-alkanes'!G$7:H$31,2,TRUE)-vlookup(J55,'Kovats n-alkanes'!G$7:H$31,2,TRUE))),H55)</f>
        <v/>
      </c>
      <c r="M55" s="9" t="str">
        <f t="array" ref="M55">iferror(index('Kovats n-alkanes'!B$7:B$31,match(I55,'Kovats n-alkanes'!C$7:C$31,1)),"")</f>
        <v/>
      </c>
      <c r="N55" s="9" t="str">
        <f t="shared" si="5"/>
        <v/>
      </c>
      <c r="O55" s="9" t="str">
        <f>iferror(100*(M55+(I55-vlookup(M55,'Kovats n-alkanes'!B$7:C$31,2,TRUE))/(vlookup(N55,'Kovats n-alkanes'!B$7:C$31,2,TRUE)-vlookup(M55,'Kovats n-alkanes'!B$7:C$31,2,TRUE))),"")</f>
        <v/>
      </c>
      <c r="R55" s="75"/>
      <c r="S55" s="75"/>
      <c r="T55" s="97"/>
      <c r="U55" s="97"/>
      <c r="V55" s="75"/>
      <c r="W55" s="97"/>
      <c r="X55" s="97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</row>
    <row r="56">
      <c r="A56" s="50" t="str">
        <f t="shared" si="4"/>
        <v/>
      </c>
      <c r="D56" s="120"/>
      <c r="F56" s="121"/>
      <c r="H56" s="122"/>
      <c r="I56" s="17"/>
      <c r="J56" s="28" t="str">
        <f t="array" ref="J56">if(Q56 = 1, iferror(index('Kovats n-alkanes'!G$7:G$40,match(H56,'Kovats n-alkanes'!H$7:H$40,1))),iferror(index('Kovats n-alkanes'!I$7:I$40,match(H56,'Kovats n-alkanes'!J$7:J$40,1))))</f>
        <v/>
      </c>
      <c r="K56" s="9" t="str">
        <f t="shared" si="2"/>
        <v/>
      </c>
      <c r="L56" s="63" t="str">
        <f>iferror(100*(J56+(H56-vlookup(J56,'Kovats n-alkanes'!G$7:H$31,2,TRUE))/(vlookup(K56,'Kovats n-alkanes'!G$7:H$31,2,TRUE)-vlookup(J56,'Kovats n-alkanes'!G$7:H$31,2,TRUE))),H56)</f>
        <v/>
      </c>
      <c r="M56" s="9" t="str">
        <f t="array" ref="M56">iferror(index('Kovats n-alkanes'!B$7:B$31,match(I56,'Kovats n-alkanes'!C$7:C$31,1)),"")</f>
        <v/>
      </c>
      <c r="N56" s="9" t="str">
        <f t="shared" si="5"/>
        <v/>
      </c>
      <c r="O56" s="9" t="str">
        <f>iferror(100*(M56+(I56-vlookup(M56,'Kovats n-alkanes'!B$7:C$31,2,TRUE))/(vlookup(N56,'Kovats n-alkanes'!B$7:C$31,2,TRUE)-vlookup(M56,'Kovats n-alkanes'!B$7:C$31,2,TRUE))),"")</f>
        <v/>
      </c>
      <c r="R56" s="75"/>
      <c r="S56" s="75"/>
      <c r="T56" s="97"/>
      <c r="U56" s="97"/>
      <c r="V56" s="75"/>
      <c r="W56" s="97"/>
      <c r="X56" s="97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</row>
    <row r="57">
      <c r="A57" s="50" t="str">
        <f t="shared" si="4"/>
        <v/>
      </c>
      <c r="D57" s="120"/>
      <c r="F57" s="121"/>
      <c r="H57" s="122"/>
      <c r="I57" s="17"/>
      <c r="J57" s="28" t="str">
        <f t="array" ref="J57">if(Q57 = 1, iferror(index('Kovats n-alkanes'!G$7:G$40,match(H57,'Kovats n-alkanes'!H$7:H$40,1))),iferror(index('Kovats n-alkanes'!I$7:I$40,match(H57,'Kovats n-alkanes'!J$7:J$40,1))))</f>
        <v/>
      </c>
      <c r="K57" s="9" t="str">
        <f t="shared" si="2"/>
        <v/>
      </c>
      <c r="L57" s="63" t="str">
        <f>iferror(100*(J57+(H57-vlookup(J57,'Kovats n-alkanes'!G$7:H$31,2,TRUE))/(vlookup(K57,'Kovats n-alkanes'!G$7:H$31,2,TRUE)-vlookup(J57,'Kovats n-alkanes'!G$7:H$31,2,TRUE))),H57)</f>
        <v/>
      </c>
      <c r="M57" s="9" t="str">
        <f t="array" ref="M57">iferror(index('Kovats n-alkanes'!B$7:B$31,match(I57,'Kovats n-alkanes'!C$7:C$31,1)),"")</f>
        <v/>
      </c>
      <c r="N57" s="9" t="str">
        <f t="shared" si="5"/>
        <v/>
      </c>
      <c r="O57" s="9" t="str">
        <f>iferror(100*(M57+(I57-vlookup(M57,'Kovats n-alkanes'!B$7:C$31,2,TRUE))/(vlookup(N57,'Kovats n-alkanes'!B$7:C$31,2,TRUE)-vlookup(M57,'Kovats n-alkanes'!B$7:C$31,2,TRUE))),"")</f>
        <v/>
      </c>
      <c r="R57" s="75"/>
      <c r="S57" s="75"/>
      <c r="T57" s="97"/>
      <c r="U57" s="97"/>
      <c r="V57" s="75"/>
      <c r="W57" s="97"/>
      <c r="X57" s="97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</row>
    <row r="58">
      <c r="A58" s="50" t="str">
        <f t="shared" si="4"/>
        <v/>
      </c>
      <c r="D58" s="120"/>
      <c r="F58" s="121"/>
      <c r="H58" s="122"/>
      <c r="I58" s="17"/>
      <c r="J58" s="28" t="str">
        <f t="array" ref="J58">if(Q58 = 1, iferror(index('Kovats n-alkanes'!G$7:G$40,match(H58,'Kovats n-alkanes'!H$7:H$40,1))),iferror(index('Kovats n-alkanes'!I$7:I$40,match(H58,'Kovats n-alkanes'!J$7:J$40,1))))</f>
        <v/>
      </c>
      <c r="K58" s="9" t="str">
        <f t="shared" si="2"/>
        <v/>
      </c>
      <c r="L58" s="63" t="str">
        <f>iferror(100*(J58+(H58-vlookup(J58,'Kovats n-alkanes'!G$7:H$31,2,TRUE))/(vlookup(K58,'Kovats n-alkanes'!G$7:H$31,2,TRUE)-vlookup(J58,'Kovats n-alkanes'!G$7:H$31,2,TRUE))),H58)</f>
        <v/>
      </c>
      <c r="M58" s="9" t="str">
        <f t="array" ref="M58">iferror(index('Kovats n-alkanes'!B$7:B$31,match(I58,'Kovats n-alkanes'!C$7:C$31,1)),"")</f>
        <v/>
      </c>
      <c r="N58" s="9" t="str">
        <f t="shared" si="5"/>
        <v/>
      </c>
      <c r="O58" s="9" t="str">
        <f>iferror(100*(M58+(I58-vlookup(M58,'Kovats n-alkanes'!B$7:C$31,2,TRUE))/(vlookup(N58,'Kovats n-alkanes'!B$7:C$31,2,TRUE)-vlookup(M58,'Kovats n-alkanes'!B$7:C$31,2,TRUE))),"")</f>
        <v/>
      </c>
      <c r="R58" s="75"/>
      <c r="S58" s="75"/>
      <c r="T58" s="97"/>
      <c r="U58" s="97"/>
      <c r="V58" s="75"/>
      <c r="W58" s="97"/>
      <c r="X58" s="97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</row>
    <row r="59">
      <c r="A59" s="50" t="str">
        <f t="shared" si="4"/>
        <v/>
      </c>
      <c r="D59" s="120"/>
      <c r="F59" s="121"/>
      <c r="H59" s="122"/>
      <c r="I59" s="17"/>
      <c r="J59" s="28" t="str">
        <f t="array" ref="J59">if(Q59 = 1, iferror(index('Kovats n-alkanes'!G$7:G$40,match(H59,'Kovats n-alkanes'!H$7:H$40,1))),iferror(index('Kovats n-alkanes'!I$7:I$40,match(H59,'Kovats n-alkanes'!J$7:J$40,1))))</f>
        <v/>
      </c>
      <c r="K59" s="9" t="str">
        <f t="shared" si="2"/>
        <v/>
      </c>
      <c r="L59" s="63" t="str">
        <f>iferror(100*(J59+(H59-vlookup(J59,'Kovats n-alkanes'!G$7:H$31,2,TRUE))/(vlookup(K59,'Kovats n-alkanes'!G$7:H$31,2,TRUE)-vlookup(J59,'Kovats n-alkanes'!G$7:H$31,2,TRUE))),H59)</f>
        <v/>
      </c>
      <c r="M59" s="9" t="str">
        <f t="array" ref="M59">iferror(index('Kovats n-alkanes'!B$7:B$31,match(I59,'Kovats n-alkanes'!C$7:C$31,1)),"")</f>
        <v/>
      </c>
      <c r="N59" s="9" t="str">
        <f t="shared" si="5"/>
        <v/>
      </c>
      <c r="O59" s="9" t="str">
        <f>iferror(100*(M59+(I59-vlookup(M59,'Kovats n-alkanes'!B$7:C$31,2,TRUE))/(vlookup(N59,'Kovats n-alkanes'!B$7:C$31,2,TRUE)-vlookup(M59,'Kovats n-alkanes'!B$7:C$31,2,TRUE))),"")</f>
        <v/>
      </c>
      <c r="R59" s="75"/>
      <c r="S59" s="75"/>
      <c r="T59" s="97"/>
      <c r="U59" s="97"/>
      <c r="V59" s="75"/>
      <c r="W59" s="97"/>
      <c r="X59" s="97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</row>
    <row r="60">
      <c r="A60" s="50" t="str">
        <f t="shared" si="4"/>
        <v/>
      </c>
      <c r="D60" s="120"/>
      <c r="F60" s="121"/>
      <c r="H60" s="122"/>
      <c r="I60" s="17"/>
      <c r="J60" s="28" t="str">
        <f t="array" ref="J60">if(Q60 = 1, iferror(index('Kovats n-alkanes'!G$7:G$40,match(H60,'Kovats n-alkanes'!H$7:H$40,1))),iferror(index('Kovats n-alkanes'!I$7:I$40,match(H60,'Kovats n-alkanes'!J$7:J$40,1))))</f>
        <v/>
      </c>
      <c r="K60" s="9" t="str">
        <f t="shared" si="2"/>
        <v/>
      </c>
      <c r="L60" s="63" t="str">
        <f>iferror(100*(J60+(H60-vlookup(J60,'Kovats n-alkanes'!G$7:H$31,2,TRUE))/(vlookup(K60,'Kovats n-alkanes'!G$7:H$31,2,TRUE)-vlookup(J60,'Kovats n-alkanes'!G$7:H$31,2,TRUE))),H60)</f>
        <v/>
      </c>
      <c r="M60" s="9" t="str">
        <f t="array" ref="M60">iferror(index('Kovats n-alkanes'!B$7:B$31,match(I60,'Kovats n-alkanes'!C$7:C$31,1)),"")</f>
        <v/>
      </c>
      <c r="N60" s="9" t="str">
        <f t="shared" si="5"/>
        <v/>
      </c>
      <c r="O60" s="9" t="str">
        <f>iferror(100*(M60+(I60-vlookup(M60,'Kovats n-alkanes'!B$7:C$31,2,TRUE))/(vlookup(N60,'Kovats n-alkanes'!B$7:C$31,2,TRUE)-vlookup(M60,'Kovats n-alkanes'!B$7:C$31,2,TRUE))),"")</f>
        <v/>
      </c>
      <c r="R60" s="75"/>
      <c r="S60" s="75"/>
      <c r="T60" s="97"/>
      <c r="U60" s="97"/>
      <c r="V60" s="75"/>
      <c r="W60" s="97"/>
      <c r="X60" s="97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</row>
    <row r="61">
      <c r="A61" s="50" t="str">
        <f t="shared" si="4"/>
        <v/>
      </c>
      <c r="D61" s="120"/>
      <c r="F61" s="121"/>
      <c r="H61" s="122"/>
      <c r="I61" s="17"/>
      <c r="J61" s="28" t="str">
        <f t="array" ref="J61">if(Q61 = 1, iferror(index('Kovats n-alkanes'!G$7:G$40,match(H61,'Kovats n-alkanes'!H$7:H$40,1))),iferror(index('Kovats n-alkanes'!I$7:I$40,match(H61,'Kovats n-alkanes'!J$7:J$40,1))))</f>
        <v/>
      </c>
      <c r="K61" s="9" t="str">
        <f t="shared" si="2"/>
        <v/>
      </c>
      <c r="L61" s="63" t="str">
        <f>iferror(100*(J61+(H61-vlookup(J61,'Kovats n-alkanes'!G$7:H$31,2,TRUE))/(vlookup(K61,'Kovats n-alkanes'!G$7:H$31,2,TRUE)-vlookup(J61,'Kovats n-alkanes'!G$7:H$31,2,TRUE))),H61)</f>
        <v/>
      </c>
      <c r="M61" s="9" t="str">
        <f t="array" ref="M61">iferror(index('Kovats n-alkanes'!B$7:B$31,match(I61,'Kovats n-alkanes'!C$7:C$31,1)),"")</f>
        <v/>
      </c>
      <c r="N61" s="9" t="str">
        <f t="shared" si="5"/>
        <v/>
      </c>
      <c r="O61" s="9" t="str">
        <f>iferror(100*(M61+(I61-vlookup(M61,'Kovats n-alkanes'!B$7:C$31,2,TRUE))/(vlookup(N61,'Kovats n-alkanes'!B$7:C$31,2,TRUE)-vlookup(M61,'Kovats n-alkanes'!B$7:C$31,2,TRUE))),"")</f>
        <v/>
      </c>
      <c r="R61" s="75"/>
      <c r="S61" s="75"/>
      <c r="T61" s="97"/>
      <c r="U61" s="97"/>
      <c r="V61" s="75"/>
      <c r="W61" s="97"/>
      <c r="X61" s="97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</row>
    <row r="62">
      <c r="A62" s="50" t="str">
        <f t="shared" si="4"/>
        <v/>
      </c>
      <c r="D62" s="120"/>
      <c r="F62" s="121"/>
      <c r="H62" s="122"/>
      <c r="I62" s="17"/>
      <c r="J62" s="28" t="str">
        <f t="array" ref="J62">if(Q62 = 1, iferror(index('Kovats n-alkanes'!G$7:G$40,match(H62,'Kovats n-alkanes'!H$7:H$40,1))),iferror(index('Kovats n-alkanes'!I$7:I$40,match(H62,'Kovats n-alkanes'!J$7:J$40,1))))</f>
        <v/>
      </c>
      <c r="K62" s="9" t="str">
        <f t="shared" si="2"/>
        <v/>
      </c>
      <c r="L62" s="63" t="str">
        <f>iferror(100*(J62+(H62-vlookup(J62,'Kovats n-alkanes'!G$7:H$31,2,TRUE))/(vlookup(K62,'Kovats n-alkanes'!G$7:H$31,2,TRUE)-vlookup(J62,'Kovats n-alkanes'!G$7:H$31,2,TRUE))),H62)</f>
        <v/>
      </c>
      <c r="M62" s="9" t="str">
        <f t="array" ref="M62">iferror(index('Kovats n-alkanes'!B$7:B$31,match(I62,'Kovats n-alkanes'!C$7:C$31,1)),"")</f>
        <v/>
      </c>
      <c r="N62" s="9" t="str">
        <f t="shared" si="5"/>
        <v/>
      </c>
      <c r="O62" s="9" t="str">
        <f>iferror(100*(M62+(I62-vlookup(M62,'Kovats n-alkanes'!B$7:C$31,2,TRUE))/(vlookup(N62,'Kovats n-alkanes'!B$7:C$31,2,TRUE)-vlookup(M62,'Kovats n-alkanes'!B$7:C$31,2,TRUE))),"")</f>
        <v/>
      </c>
      <c r="R62" s="75"/>
      <c r="S62" s="75"/>
      <c r="T62" s="97"/>
      <c r="U62" s="97"/>
      <c r="V62" s="75"/>
      <c r="W62" s="97"/>
      <c r="X62" s="97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</row>
    <row r="63">
      <c r="A63" s="50" t="str">
        <f t="shared" si="4"/>
        <v/>
      </c>
      <c r="D63" s="120"/>
      <c r="F63" s="121"/>
      <c r="H63" s="122"/>
      <c r="I63" s="17"/>
      <c r="J63" s="28" t="str">
        <f t="array" ref="J63">if(Q63 = 1, iferror(index('Kovats n-alkanes'!G$7:G$40,match(H63,'Kovats n-alkanes'!H$7:H$40,1))),iferror(index('Kovats n-alkanes'!I$7:I$40,match(H63,'Kovats n-alkanes'!J$7:J$40,1))))</f>
        <v/>
      </c>
      <c r="K63" s="9" t="str">
        <f t="shared" si="2"/>
        <v/>
      </c>
      <c r="L63" s="63" t="str">
        <f>iferror(100*(J63+(H63-vlookup(J63,'Kovats n-alkanes'!G$7:H$31,2,TRUE))/(vlookup(K63,'Kovats n-alkanes'!G$7:H$31,2,TRUE)-vlookup(J63,'Kovats n-alkanes'!G$7:H$31,2,TRUE))),H63)</f>
        <v/>
      </c>
      <c r="M63" s="9" t="str">
        <f t="array" ref="M63">iferror(index('Kovats n-alkanes'!B$7:B$31,match(I63,'Kovats n-alkanes'!C$7:C$31,1)),"")</f>
        <v/>
      </c>
      <c r="N63" s="9" t="str">
        <f t="shared" si="5"/>
        <v/>
      </c>
      <c r="O63" s="9" t="str">
        <f>iferror(100*(M63+(I63-vlookup(M63,'Kovats n-alkanes'!B$7:C$31,2,TRUE))/(vlookup(N63,'Kovats n-alkanes'!B$7:C$31,2,TRUE)-vlookup(M63,'Kovats n-alkanes'!B$7:C$31,2,TRUE))),"")</f>
        <v/>
      </c>
      <c r="R63" s="75"/>
      <c r="S63" s="75"/>
      <c r="T63" s="97"/>
      <c r="U63" s="97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</row>
    <row r="64">
      <c r="A64" s="50" t="str">
        <f t="shared" si="4"/>
        <v/>
      </c>
      <c r="D64" s="120"/>
      <c r="F64" s="121"/>
      <c r="H64" s="122"/>
      <c r="I64" s="17"/>
      <c r="J64" s="28" t="str">
        <f t="array" ref="J64">if(Q64 = 1, iferror(index('Kovats n-alkanes'!G$7:G$40,match(H64,'Kovats n-alkanes'!H$7:H$40,1))),iferror(index('Kovats n-alkanes'!I$7:I$40,match(H64,'Kovats n-alkanes'!J$7:J$40,1))))</f>
        <v/>
      </c>
      <c r="K64" s="9" t="str">
        <f t="shared" si="2"/>
        <v/>
      </c>
      <c r="L64" s="63" t="str">
        <f>iferror(100*(J64+(H64-vlookup(J64,'Kovats n-alkanes'!G$7:H$31,2,TRUE))/(vlookup(K64,'Kovats n-alkanes'!G$7:H$31,2,TRUE)-vlookup(J64,'Kovats n-alkanes'!G$7:H$31,2,TRUE))),H64)</f>
        <v/>
      </c>
      <c r="M64" s="9" t="str">
        <f t="array" ref="M64">iferror(index('Kovats n-alkanes'!B$7:B$31,match(I64,'Kovats n-alkanes'!C$7:C$31,1)),"")</f>
        <v/>
      </c>
      <c r="N64" s="9" t="str">
        <f t="shared" si="5"/>
        <v/>
      </c>
      <c r="O64" s="9" t="str">
        <f>iferror(100*(M64+(I64-vlookup(M64,'Kovats n-alkanes'!B$7:C$31,2,TRUE))/(vlookup(N64,'Kovats n-alkanes'!B$7:C$31,2,TRUE)-vlookup(M64,'Kovats n-alkanes'!B$7:C$31,2,TRUE))),"")</f>
        <v/>
      </c>
      <c r="R64" s="75"/>
      <c r="S64" s="75"/>
      <c r="T64" s="97"/>
      <c r="U64" s="97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</row>
    <row r="65">
      <c r="A65" s="50" t="str">
        <f t="shared" si="4"/>
        <v/>
      </c>
      <c r="D65" s="120"/>
      <c r="F65" s="121"/>
      <c r="H65" s="122"/>
      <c r="I65" s="17"/>
      <c r="J65" s="28" t="str">
        <f t="array" ref="J65">if(Q65 = 1, iferror(index('Kovats n-alkanes'!G$7:G$40,match(H65,'Kovats n-alkanes'!H$7:H$40,1))),iferror(index('Kovats n-alkanes'!I$7:I$40,match(H65,'Kovats n-alkanes'!J$7:J$40,1))))</f>
        <v/>
      </c>
      <c r="K65" s="9" t="str">
        <f t="shared" si="2"/>
        <v/>
      </c>
      <c r="L65" s="63" t="str">
        <f>iferror(100*(J65+(H65-vlookup(J65,'Kovats n-alkanes'!G$7:H$31,2,TRUE))/(vlookup(K65,'Kovats n-alkanes'!G$7:H$31,2,TRUE)-vlookup(J65,'Kovats n-alkanes'!G$7:H$31,2,TRUE))),H65)</f>
        <v/>
      </c>
      <c r="M65" s="9" t="str">
        <f t="array" ref="M65">iferror(index('Kovats n-alkanes'!B$7:B$31,match(I65,'Kovats n-alkanes'!C$7:C$31,1)),"")</f>
        <v/>
      </c>
      <c r="N65" s="9" t="str">
        <f t="shared" si="5"/>
        <v/>
      </c>
      <c r="O65" s="9" t="str">
        <f>iferror(100*(M65+(I65-vlookup(M65,'Kovats n-alkanes'!B$7:C$31,2,TRUE))/(vlookup(N65,'Kovats n-alkanes'!B$7:C$31,2,TRUE)-vlookup(M65,'Kovats n-alkanes'!B$7:C$31,2,TRUE))),"")</f>
        <v/>
      </c>
      <c r="R65" s="75"/>
      <c r="S65" s="75"/>
      <c r="T65" s="97"/>
      <c r="U65" s="97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</row>
    <row r="66">
      <c r="A66" s="50" t="str">
        <f t="shared" si="4"/>
        <v/>
      </c>
      <c r="D66" s="120"/>
      <c r="F66" s="121"/>
      <c r="H66" s="122"/>
      <c r="I66" s="17"/>
      <c r="J66" s="28" t="str">
        <f t="array" ref="J66">if(Q66 = 1, iferror(index('Kovats n-alkanes'!G$7:G$40,match(H66,'Kovats n-alkanes'!H$7:H$40,1))),iferror(index('Kovats n-alkanes'!I$7:I$40,match(H66,'Kovats n-alkanes'!J$7:J$40,1))))</f>
        <v/>
      </c>
      <c r="K66" s="9" t="str">
        <f t="shared" si="2"/>
        <v/>
      </c>
      <c r="L66" s="63" t="str">
        <f>iferror(100*(J66+(H66-vlookup(J66,'Kovats n-alkanes'!G$7:H$31,2,TRUE))/(vlookup(K66,'Kovats n-alkanes'!G$7:H$31,2,TRUE)-vlookup(J66,'Kovats n-alkanes'!G$7:H$31,2,TRUE))),H66)</f>
        <v/>
      </c>
      <c r="M66" s="9" t="str">
        <f t="array" ref="M66">iferror(index('Kovats n-alkanes'!B$7:B$31,match(I66,'Kovats n-alkanes'!C$7:C$31,1)),"")</f>
        <v/>
      </c>
      <c r="N66" s="9" t="str">
        <f t="shared" si="5"/>
        <v/>
      </c>
      <c r="O66" s="9" t="str">
        <f>iferror(100*(M66+(I66-vlookup(M66,'Kovats n-alkanes'!B$7:C$31,2,TRUE))/(vlookup(N66,'Kovats n-alkanes'!B$7:C$31,2,TRUE)-vlookup(M66,'Kovats n-alkanes'!B$7:C$31,2,TRUE))),"")</f>
        <v/>
      </c>
      <c r="R66" s="75"/>
      <c r="S66" s="75"/>
      <c r="T66" s="97"/>
      <c r="U66" s="97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</row>
    <row r="67">
      <c r="A67" s="50" t="str">
        <f t="shared" si="4"/>
        <v/>
      </c>
      <c r="D67" s="120"/>
      <c r="F67" s="121"/>
      <c r="H67" s="122"/>
      <c r="I67" s="17"/>
      <c r="J67" s="28" t="str">
        <f t="array" ref="J67">if(Q67 = 1, iferror(index('Kovats n-alkanes'!G$7:G$40,match(H67,'Kovats n-alkanes'!H$7:H$40,1))),iferror(index('Kovats n-alkanes'!I$7:I$40,match(H67,'Kovats n-alkanes'!J$7:J$40,1))))</f>
        <v/>
      </c>
      <c r="K67" s="9" t="str">
        <f t="shared" si="2"/>
        <v/>
      </c>
      <c r="L67" s="63" t="str">
        <f>iferror(100*(J67+(H67-vlookup(J67,'Kovats n-alkanes'!G$7:H$31,2,TRUE))/(vlookup(K67,'Kovats n-alkanes'!G$7:H$31,2,TRUE)-vlookup(J67,'Kovats n-alkanes'!G$7:H$31,2,TRUE))),H67)</f>
        <v/>
      </c>
      <c r="M67" s="9" t="str">
        <f t="array" ref="M67">iferror(index('Kovats n-alkanes'!B$7:B$31,match(I67,'Kovats n-alkanes'!C$7:C$31,1)),"")</f>
        <v/>
      </c>
      <c r="N67" s="9" t="str">
        <f t="shared" si="5"/>
        <v/>
      </c>
      <c r="O67" s="9" t="str">
        <f>iferror(100*(M67+(I67-vlookup(M67,'Kovats n-alkanes'!B$7:C$31,2,TRUE))/(vlookup(N67,'Kovats n-alkanes'!B$7:C$31,2,TRUE)-vlookup(M67,'Kovats n-alkanes'!B$7:C$31,2,TRUE))),"")</f>
        <v/>
      </c>
      <c r="R67" s="75"/>
      <c r="S67" s="75"/>
      <c r="T67" s="97"/>
      <c r="U67" s="97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</row>
    <row r="68">
      <c r="A68" s="50" t="str">
        <f t="shared" si="4"/>
        <v/>
      </c>
      <c r="D68" s="120"/>
      <c r="F68" s="121"/>
      <c r="H68" s="122"/>
      <c r="I68" s="17"/>
      <c r="J68" s="9"/>
      <c r="K68" s="9" t="str">
        <f t="shared" si="2"/>
        <v/>
      </c>
      <c r="L68" s="63" t="str">
        <f>iferror(100*(J68+(H68-vlookup(J68,'Kovats n-alkanes'!G$7:H$31,2,TRUE))/(vlookup(K68,'Kovats n-alkanes'!G$7:H$31,2,TRUE)-vlookup(J68,'Kovats n-alkanes'!G$7:H$31,2,TRUE))),H68)</f>
        <v/>
      </c>
      <c r="M68" s="9" t="str">
        <f t="array" ref="M68">iferror(index('Kovats n-alkanes'!B$7:B$31,match(I68,'Kovats n-alkanes'!C$7:C$31,1)),"")</f>
        <v/>
      </c>
      <c r="N68" s="9" t="str">
        <f t="shared" si="5"/>
        <v/>
      </c>
      <c r="O68" s="9" t="str">
        <f>iferror(100*(M68+(I68-vlookup(M68,'Kovats n-alkanes'!B$7:C$31,2,TRUE))/(vlookup(N68,'Kovats n-alkanes'!B$7:C$31,2,TRUE)-vlookup(M68,'Kovats n-alkanes'!B$7:C$31,2,TRUE))),"")</f>
        <v/>
      </c>
      <c r="R68" s="75"/>
      <c r="S68" s="75"/>
      <c r="T68" s="97"/>
      <c r="U68" s="97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</row>
    <row r="69">
      <c r="A69" s="50" t="str">
        <f t="shared" si="4"/>
        <v/>
      </c>
      <c r="D69" s="120"/>
      <c r="F69" s="121"/>
      <c r="H69" s="122"/>
      <c r="I69" s="17"/>
      <c r="J69" s="9"/>
      <c r="K69" s="9" t="str">
        <f t="shared" si="2"/>
        <v/>
      </c>
      <c r="L69" s="63" t="str">
        <f>iferror(100*(J69+(H69-vlookup(J69,'Kovats n-alkanes'!G$7:H$31,2,TRUE))/(vlookup(K69,'Kovats n-alkanes'!G$7:H$31,2,TRUE)-vlookup(J69,'Kovats n-alkanes'!G$7:H$31,2,TRUE))),H69)</f>
        <v/>
      </c>
      <c r="M69" s="9" t="str">
        <f t="array" ref="M69">iferror(index('Kovats n-alkanes'!B$7:B$31,match(I69,'Kovats n-alkanes'!C$7:C$31,1)),"")</f>
        <v/>
      </c>
      <c r="N69" s="9" t="str">
        <f t="shared" si="5"/>
        <v/>
      </c>
      <c r="O69" s="9" t="str">
        <f>iferror(100*(M69+(I69-vlookup(M69,'Kovats n-alkanes'!B$7:C$31,2,TRUE))/(vlookup(N69,'Kovats n-alkanes'!B$7:C$31,2,TRUE)-vlookup(M69,'Kovats n-alkanes'!B$7:C$31,2,TRUE))),"")</f>
        <v/>
      </c>
      <c r="R69" s="75"/>
      <c r="S69" s="75"/>
      <c r="T69" s="97"/>
      <c r="U69" s="97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</row>
    <row r="70">
      <c r="A70" s="50" t="str">
        <f t="shared" si="4"/>
        <v/>
      </c>
      <c r="D70" s="120"/>
      <c r="F70" s="121"/>
      <c r="H70" s="122"/>
      <c r="I70" s="17"/>
      <c r="J70" s="9"/>
      <c r="K70" s="9" t="str">
        <f t="shared" si="2"/>
        <v/>
      </c>
      <c r="L70" s="63" t="str">
        <f>iferror(100*(J70+(H70-vlookup(J70,'Kovats n-alkanes'!G$7:H$31,2,TRUE))/(vlookup(K70,'Kovats n-alkanes'!G$7:H$31,2,TRUE)-vlookup(J70,'Kovats n-alkanes'!G$7:H$31,2,TRUE))),H70)</f>
        <v/>
      </c>
      <c r="M70" s="9" t="str">
        <f t="array" ref="M70">iferror(index('Kovats n-alkanes'!B$7:B$31,match(I70,'Kovats n-alkanes'!C$7:C$31,1)),"")</f>
        <v/>
      </c>
      <c r="N70" s="9" t="str">
        <f t="shared" si="5"/>
        <v/>
      </c>
      <c r="O70" s="9" t="str">
        <f>iferror(100*(M70+(I70-vlookup(M70,'Kovats n-alkanes'!B$7:C$31,2,TRUE))/(vlookup(N70,'Kovats n-alkanes'!B$7:C$31,2,TRUE)-vlookup(M70,'Kovats n-alkanes'!B$7:C$31,2,TRUE))),"")</f>
        <v/>
      </c>
      <c r="R70" s="75"/>
      <c r="S70" s="75"/>
      <c r="T70" s="97"/>
      <c r="U70" s="97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</row>
    <row r="71">
      <c r="A71" s="50" t="str">
        <f t="shared" si="4"/>
        <v/>
      </c>
      <c r="D71" s="120"/>
      <c r="F71" s="121"/>
      <c r="H71" s="122"/>
      <c r="I71" s="17"/>
      <c r="J71" s="9"/>
      <c r="K71" s="9" t="str">
        <f t="shared" si="2"/>
        <v/>
      </c>
      <c r="L71" s="63" t="str">
        <f>iferror(100*(J71+(H71-vlookup(J71,'Kovats n-alkanes'!G$7:H$31,2,TRUE))/(vlookup(K71,'Kovats n-alkanes'!G$7:H$31,2,TRUE)-vlookup(J71,'Kovats n-alkanes'!G$7:H$31,2,TRUE))),H71)</f>
        <v/>
      </c>
      <c r="M71" s="9" t="str">
        <f t="array" ref="M71">iferror(index('Kovats n-alkanes'!B$7:B$31,match(I71,'Kovats n-alkanes'!C$7:C$31,1)),"")</f>
        <v/>
      </c>
      <c r="N71" s="9" t="str">
        <f t="shared" si="5"/>
        <v/>
      </c>
      <c r="O71" s="9" t="str">
        <f>iferror(100*(M71+(I71-vlookup(M71,'Kovats n-alkanes'!B$7:C$31,2,TRUE))/(vlookup(N71,'Kovats n-alkanes'!B$7:C$31,2,TRUE)-vlookup(M71,'Kovats n-alkanes'!B$7:C$31,2,TRUE))),"")</f>
        <v/>
      </c>
      <c r="R71" s="75"/>
      <c r="S71" s="75"/>
      <c r="T71" s="97"/>
      <c r="U71" s="97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</row>
    <row r="72">
      <c r="A72" s="50" t="str">
        <f t="shared" si="4"/>
        <v/>
      </c>
      <c r="D72" s="120"/>
      <c r="F72" s="121"/>
      <c r="H72" s="122"/>
      <c r="I72" s="17"/>
      <c r="J72" s="9"/>
      <c r="K72" s="9" t="str">
        <f t="shared" si="2"/>
        <v/>
      </c>
      <c r="L72" s="63" t="str">
        <f>iferror(100*(J72+(H72-vlookup(J72,'Kovats n-alkanes'!G$7:H$31,2,TRUE))/(vlookup(K72,'Kovats n-alkanes'!G$7:H$31,2,TRUE)-vlookup(J72,'Kovats n-alkanes'!G$7:H$31,2,TRUE))),H72)</f>
        <v/>
      </c>
      <c r="M72" s="9" t="str">
        <f t="array" ref="M72">iferror(index('Kovats n-alkanes'!B$7:B$31,match(I72,'Kovats n-alkanes'!C$7:C$31,1)),"")</f>
        <v/>
      </c>
      <c r="N72" s="9" t="str">
        <f t="shared" si="5"/>
        <v/>
      </c>
      <c r="O72" s="9" t="str">
        <f>iferror(100*(M72+(I72-vlookup(M72,'Kovats n-alkanes'!B$7:C$31,2,TRUE))/(vlookup(N72,'Kovats n-alkanes'!B$7:C$31,2,TRUE)-vlookup(M72,'Kovats n-alkanes'!B$7:C$31,2,TRUE))),"")</f>
        <v/>
      </c>
      <c r="R72" s="75"/>
      <c r="S72" s="75"/>
      <c r="T72" s="97"/>
      <c r="U72" s="97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</row>
    <row r="73">
      <c r="A73" s="50" t="str">
        <f t="shared" si="4"/>
        <v/>
      </c>
      <c r="D73" s="120"/>
      <c r="F73" s="121"/>
      <c r="H73" s="122"/>
      <c r="I73" s="17"/>
      <c r="J73" s="9"/>
      <c r="K73" s="9" t="str">
        <f t="shared" si="2"/>
        <v/>
      </c>
      <c r="L73" s="63" t="str">
        <f>iferror(100*(J73+(H73-vlookup(J73,'Kovats n-alkanes'!G$7:H$31,2,TRUE))/(vlookup(K73,'Kovats n-alkanes'!G$7:H$31,2,TRUE)-vlookup(J73,'Kovats n-alkanes'!G$7:H$31,2,TRUE))),H73)</f>
        <v/>
      </c>
      <c r="M73" s="9" t="str">
        <f t="array" ref="M73">iferror(index('Kovats n-alkanes'!B$7:B$31,match(I73,'Kovats n-alkanes'!C$7:C$31,1)),"")</f>
        <v/>
      </c>
      <c r="N73" s="9" t="str">
        <f t="shared" si="5"/>
        <v/>
      </c>
      <c r="O73" s="9" t="str">
        <f>iferror(100*(M73+(I73-vlookup(M73,'Kovats n-alkanes'!B$7:C$31,2,TRUE))/(vlookup(N73,'Kovats n-alkanes'!B$7:C$31,2,TRUE)-vlookup(M73,'Kovats n-alkanes'!B$7:C$31,2,TRUE))),"")</f>
        <v/>
      </c>
      <c r="R73" s="75"/>
      <c r="S73" s="75"/>
      <c r="T73" s="97"/>
      <c r="U73" s="97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</row>
    <row r="74">
      <c r="A74" s="50" t="str">
        <f t="shared" si="4"/>
        <v/>
      </c>
      <c r="D74" s="120"/>
      <c r="F74" s="121"/>
      <c r="H74" s="122"/>
      <c r="I74" s="17"/>
      <c r="J74" s="9"/>
      <c r="K74" s="9" t="str">
        <f t="shared" si="2"/>
        <v/>
      </c>
      <c r="L74" s="63" t="str">
        <f>iferror(100*(J74+(H74-vlookup(J74,'Kovats n-alkanes'!G$7:H$31,2,TRUE))/(vlookup(K74,'Kovats n-alkanes'!G$7:H$31,2,TRUE)-vlookup(J74,'Kovats n-alkanes'!G$7:H$31,2,TRUE))),H74)</f>
        <v/>
      </c>
      <c r="M74" s="9" t="str">
        <f t="array" ref="M74">iferror(index('Kovats n-alkanes'!B$7:B$31,match(I74,'Kovats n-alkanes'!C$7:C$31,1)),"")</f>
        <v/>
      </c>
      <c r="N74" s="9" t="str">
        <f t="shared" si="5"/>
        <v/>
      </c>
      <c r="O74" s="9" t="str">
        <f>iferror(100*(M74+(I74-vlookup(M74,'Kovats n-alkanes'!B$7:C$31,2,TRUE))/(vlookup(N74,'Kovats n-alkanes'!B$7:C$31,2,TRUE)-vlookup(M74,'Kovats n-alkanes'!B$7:C$31,2,TRUE))),"")</f>
        <v/>
      </c>
      <c r="R74" s="75"/>
      <c r="S74" s="75"/>
      <c r="T74" s="97"/>
      <c r="U74" s="97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</row>
    <row r="75">
      <c r="A75" s="50" t="str">
        <f t="shared" si="4"/>
        <v/>
      </c>
      <c r="D75" s="120"/>
      <c r="F75" s="121"/>
      <c r="H75" s="122"/>
      <c r="I75" s="17"/>
      <c r="J75" s="9"/>
      <c r="K75" s="9" t="str">
        <f t="shared" si="2"/>
        <v/>
      </c>
      <c r="L75" s="63" t="str">
        <f>iferror(100*(J75+(H75-vlookup(J75,'Kovats n-alkanes'!G$7:H$31,2,TRUE))/(vlookup(K75,'Kovats n-alkanes'!G$7:H$31,2,TRUE)-vlookup(J75,'Kovats n-alkanes'!G$7:H$31,2,TRUE))),H75)</f>
        <v/>
      </c>
      <c r="M75" s="9" t="str">
        <f t="array" ref="M75">iferror(index('Kovats n-alkanes'!B$7:B$31,match(I75,'Kovats n-alkanes'!C$7:C$31,1)),"")</f>
        <v/>
      </c>
      <c r="N75" s="9" t="str">
        <f t="shared" si="5"/>
        <v/>
      </c>
      <c r="O75" s="9" t="str">
        <f>iferror(100*(M75+(I75-vlookup(M75,'Kovats n-alkanes'!B$7:C$31,2,TRUE))/(vlookup(N75,'Kovats n-alkanes'!B$7:C$31,2,TRUE)-vlookup(M75,'Kovats n-alkanes'!B$7:C$31,2,TRUE))),"")</f>
        <v/>
      </c>
      <c r="R75" s="75"/>
      <c r="S75" s="75"/>
      <c r="T75" s="97"/>
      <c r="U75" s="97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</row>
    <row r="76">
      <c r="A76" s="50" t="str">
        <f t="shared" si="4"/>
        <v/>
      </c>
      <c r="D76" s="120"/>
      <c r="F76" s="121"/>
      <c r="H76" s="122"/>
      <c r="I76" s="17"/>
      <c r="J76" s="9"/>
      <c r="K76" s="9" t="str">
        <f t="shared" si="2"/>
        <v/>
      </c>
      <c r="L76" s="63" t="str">
        <f>iferror(100*(J76+(H76-vlookup(J76,'Kovats n-alkanes'!G$7:H$31,2,TRUE))/(vlookup(K76,'Kovats n-alkanes'!G$7:H$31,2,TRUE)-vlookup(J76,'Kovats n-alkanes'!G$7:H$31,2,TRUE))),H76)</f>
        <v/>
      </c>
      <c r="M76" s="9" t="str">
        <f t="array" ref="M76">iferror(index('Kovats n-alkanes'!B$7:B$31,match(I76,'Kovats n-alkanes'!C$7:C$31,1)),"")</f>
        <v/>
      </c>
      <c r="N76" s="9" t="str">
        <f t="shared" si="5"/>
        <v/>
      </c>
      <c r="O76" s="9" t="str">
        <f>iferror(100*(M76+(I76-vlookup(M76,'Kovats n-alkanes'!B$7:C$31,2,TRUE))/(vlookup(N76,'Kovats n-alkanes'!B$7:C$31,2,TRUE)-vlookup(M76,'Kovats n-alkanes'!B$7:C$31,2,TRUE))),"")</f>
        <v/>
      </c>
      <c r="R76" s="75"/>
      <c r="S76" s="75"/>
      <c r="T76" s="97"/>
      <c r="U76" s="97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</row>
    <row r="77">
      <c r="A77" s="50" t="str">
        <f t="shared" si="4"/>
        <v/>
      </c>
      <c r="D77" s="120"/>
      <c r="F77" s="121"/>
      <c r="H77" s="122"/>
      <c r="I77" s="17"/>
      <c r="J77" s="9"/>
      <c r="K77" s="9" t="str">
        <f t="shared" si="2"/>
        <v/>
      </c>
      <c r="L77" s="63" t="str">
        <f>iferror(100*(J77+(H77-vlookup(J77,'Kovats n-alkanes'!G$7:H$31,2,TRUE))/(vlookup(K77,'Kovats n-alkanes'!G$7:H$31,2,TRUE)-vlookup(J77,'Kovats n-alkanes'!G$7:H$31,2,TRUE))),H77)</f>
        <v/>
      </c>
      <c r="M77" s="9" t="str">
        <f t="array" ref="M77">iferror(index('Kovats n-alkanes'!B$7:B$31,match(I77,'Kovats n-alkanes'!C$7:C$31,1)),"")</f>
        <v/>
      </c>
      <c r="N77" s="9" t="str">
        <f t="shared" si="5"/>
        <v/>
      </c>
      <c r="O77" s="9" t="str">
        <f>iferror(100*(M77+(I77-vlookup(M77,'Kovats n-alkanes'!B$7:C$31,2,TRUE))/(vlookup(N77,'Kovats n-alkanes'!B$7:C$31,2,TRUE)-vlookup(M77,'Kovats n-alkanes'!B$7:C$31,2,TRUE))),"")</f>
        <v/>
      </c>
      <c r="R77" s="75"/>
      <c r="S77" s="75"/>
      <c r="T77" s="97"/>
      <c r="U77" s="97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</row>
    <row r="78">
      <c r="A78" s="50" t="str">
        <f t="shared" si="4"/>
        <v/>
      </c>
      <c r="D78" s="120"/>
      <c r="F78" s="121"/>
      <c r="H78" s="122"/>
      <c r="I78" s="17"/>
      <c r="J78" s="9"/>
      <c r="K78" s="9" t="str">
        <f t="shared" si="2"/>
        <v/>
      </c>
      <c r="L78" s="63" t="str">
        <f>iferror(100*(J78+(H78-vlookup(J78,'Kovats n-alkanes'!G$7:H$31,2,TRUE))/(vlookup(K78,'Kovats n-alkanes'!G$7:H$31,2,TRUE)-vlookup(J78,'Kovats n-alkanes'!G$7:H$31,2,TRUE))),H78)</f>
        <v/>
      </c>
      <c r="M78" s="9" t="str">
        <f t="array" ref="M78">iferror(index('Kovats n-alkanes'!B$7:B$31,match(I78,'Kovats n-alkanes'!C$7:C$31,1)),"")</f>
        <v/>
      </c>
      <c r="N78" s="9" t="str">
        <f t="shared" si="5"/>
        <v/>
      </c>
      <c r="O78" s="9" t="str">
        <f>iferror(100*(M78+(I78-vlookup(M78,'Kovats n-alkanes'!B$7:C$31,2,TRUE))/(vlookup(N78,'Kovats n-alkanes'!B$7:C$31,2,TRUE)-vlookup(M78,'Kovats n-alkanes'!B$7:C$31,2,TRUE))),"")</f>
        <v/>
      </c>
      <c r="R78" s="75"/>
      <c r="S78" s="75"/>
      <c r="T78" s="97"/>
      <c r="U78" s="97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</row>
    <row r="79">
      <c r="A79" s="50" t="str">
        <f t="shared" si="4"/>
        <v/>
      </c>
      <c r="D79" s="120"/>
      <c r="F79" s="121"/>
      <c r="H79" s="122"/>
      <c r="I79" s="17"/>
      <c r="J79" s="9"/>
      <c r="K79" s="9" t="str">
        <f t="shared" si="2"/>
        <v/>
      </c>
      <c r="L79" s="63" t="str">
        <f>iferror(100*(J79+(H79-vlookup(J79,'Kovats n-alkanes'!G$7:H$31,2,TRUE))/(vlookup(K79,'Kovats n-alkanes'!G$7:H$31,2,TRUE)-vlookup(J79,'Kovats n-alkanes'!G$7:H$31,2,TRUE))),H79)</f>
        <v/>
      </c>
      <c r="M79" s="9" t="str">
        <f t="array" ref="M79">iferror(index('Kovats n-alkanes'!B$7:B$31,match(I79,'Kovats n-alkanes'!C$7:C$31,1)),"")</f>
        <v/>
      </c>
      <c r="N79" s="9" t="str">
        <f t="shared" si="5"/>
        <v/>
      </c>
      <c r="O79" s="9" t="str">
        <f>iferror(100*(M79+(I79-vlookup(M79,'Kovats n-alkanes'!B$7:C$31,2,TRUE))/(vlookup(N79,'Kovats n-alkanes'!B$7:C$31,2,TRUE)-vlookup(M79,'Kovats n-alkanes'!B$7:C$31,2,TRUE))),"")</f>
        <v/>
      </c>
      <c r="R79" s="75"/>
      <c r="S79" s="75"/>
      <c r="T79" s="97"/>
      <c r="U79" s="97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</row>
    <row r="80">
      <c r="A80" s="50" t="str">
        <f t="shared" si="4"/>
        <v/>
      </c>
      <c r="D80" s="120"/>
      <c r="F80" s="121"/>
      <c r="H80" s="122"/>
      <c r="I80" s="17"/>
      <c r="J80" s="9"/>
      <c r="K80" s="9" t="str">
        <f t="shared" si="2"/>
        <v/>
      </c>
      <c r="L80" s="63" t="str">
        <f>iferror(100*(J80+(H80-vlookup(J80,'Kovats n-alkanes'!G$7:H$31,2,TRUE))/(vlookup(K80,'Kovats n-alkanes'!G$7:H$31,2,TRUE)-vlookup(J80,'Kovats n-alkanes'!G$7:H$31,2,TRUE))),H80)</f>
        <v/>
      </c>
      <c r="M80" s="9" t="str">
        <f t="array" ref="M80">iferror(index('Kovats n-alkanes'!B$7:B$31,match(I80,'Kovats n-alkanes'!C$7:C$31,1)),"")</f>
        <v/>
      </c>
      <c r="N80" s="9" t="str">
        <f t="shared" si="5"/>
        <v/>
      </c>
      <c r="O80" s="9" t="str">
        <f>iferror(100*(M80+(I80-vlookup(M80,'Kovats n-alkanes'!B$7:C$31,2,TRUE))/(vlookup(N80,'Kovats n-alkanes'!B$7:C$31,2,TRUE)-vlookup(M80,'Kovats n-alkanes'!B$7:C$31,2,TRUE))),"")</f>
        <v/>
      </c>
      <c r="R80" s="75"/>
      <c r="S80" s="75"/>
      <c r="T80" s="97"/>
      <c r="U80" s="97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</row>
    <row r="81">
      <c r="A81" s="50" t="str">
        <f t="shared" si="4"/>
        <v/>
      </c>
      <c r="D81" s="120"/>
      <c r="F81" s="121"/>
      <c r="H81" s="122"/>
      <c r="I81" s="17"/>
      <c r="J81" s="9"/>
      <c r="K81" s="9" t="str">
        <f t="shared" si="2"/>
        <v/>
      </c>
      <c r="L81" s="63" t="str">
        <f>iferror(100*(J81+(H81-vlookup(J81,'Kovats n-alkanes'!G$7:H$31,2,TRUE))/(vlookup(K81,'Kovats n-alkanes'!G$7:H$31,2,TRUE)-vlookup(J81,'Kovats n-alkanes'!G$7:H$31,2,TRUE))),H81)</f>
        <v/>
      </c>
      <c r="M81" s="9" t="str">
        <f t="array" ref="M81">iferror(index('Kovats n-alkanes'!B$7:B$31,match(I81,'Kovats n-alkanes'!C$7:C$31,1)),"")</f>
        <v/>
      </c>
      <c r="N81" s="9" t="str">
        <f t="shared" si="5"/>
        <v/>
      </c>
      <c r="O81" s="9" t="str">
        <f>iferror(100*(M81+(I81-vlookup(M81,'Kovats n-alkanes'!B$7:C$31,2,TRUE))/(vlookup(N81,'Kovats n-alkanes'!B$7:C$31,2,TRUE)-vlookup(M81,'Kovats n-alkanes'!B$7:C$31,2,TRUE))),"")</f>
        <v/>
      </c>
      <c r="R81" s="75"/>
      <c r="S81" s="75"/>
      <c r="T81" s="97"/>
      <c r="U81" s="97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</row>
    <row r="82">
      <c r="A82" s="50" t="str">
        <f t="shared" si="4"/>
        <v/>
      </c>
      <c r="D82" s="120"/>
      <c r="F82" s="121"/>
      <c r="H82" s="122"/>
      <c r="I82" s="17"/>
      <c r="J82" s="9"/>
      <c r="K82" s="9" t="str">
        <f t="shared" si="2"/>
        <v/>
      </c>
      <c r="L82" s="63" t="str">
        <f>iferror(100*(J82+(H82-vlookup(J82,'Kovats n-alkanes'!G$7:H$31,2,TRUE))/(vlookup(K82,'Kovats n-alkanes'!G$7:H$31,2,TRUE)-vlookup(J82,'Kovats n-alkanes'!G$7:H$31,2,TRUE))),H82)</f>
        <v/>
      </c>
      <c r="M82" s="9" t="str">
        <f t="array" ref="M82">iferror(index('Kovats n-alkanes'!B$7:B$31,match(I82,'Kovats n-alkanes'!C$7:C$31,1)),"")</f>
        <v/>
      </c>
      <c r="N82" s="9" t="str">
        <f t="shared" si="5"/>
        <v/>
      </c>
      <c r="O82" s="9" t="str">
        <f>iferror(100*(M82+(I82-vlookup(M82,'Kovats n-alkanes'!B$7:C$31,2,TRUE))/(vlookup(N82,'Kovats n-alkanes'!B$7:C$31,2,TRUE)-vlookup(M82,'Kovats n-alkanes'!B$7:C$31,2,TRUE))),"")</f>
        <v/>
      </c>
      <c r="R82" s="75"/>
      <c r="S82" s="75"/>
      <c r="T82" s="97"/>
      <c r="U82" s="97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</row>
    <row r="83">
      <c r="D83" s="120"/>
      <c r="F83" s="121"/>
      <c r="H83" s="122"/>
      <c r="I83" s="17"/>
      <c r="J83" s="9"/>
      <c r="K83" s="9" t="str">
        <f t="shared" si="2"/>
        <v/>
      </c>
      <c r="L83" s="63" t="str">
        <f>iferror(100*(J83+(H83-vlookup(J83,'Kovats n-alkanes'!G$7:H$31,2,TRUE))/(vlookup(K83,'Kovats n-alkanes'!G$7:H$31,2,TRUE)-vlookup(J83,'Kovats n-alkanes'!G$7:H$31,2,TRUE))),H83)</f>
        <v/>
      </c>
      <c r="M83" s="9" t="str">
        <f t="array" ref="M83">iferror(index('Kovats n-alkanes'!B$7:B$31,match(I83,'Kovats n-alkanes'!C$7:C$31,1)),"")</f>
        <v/>
      </c>
      <c r="N83" s="9" t="str">
        <f t="shared" si="5"/>
        <v/>
      </c>
      <c r="O83" s="9" t="str">
        <f>iferror(100*(M83+(I83-vlookup(M83,'Kovats n-alkanes'!B$7:C$31,2,TRUE))/(vlookup(N83,'Kovats n-alkanes'!B$7:C$31,2,TRUE)-vlookup(M83,'Kovats n-alkanes'!B$7:C$31,2,TRUE))),"")</f>
        <v/>
      </c>
      <c r="R83" s="75"/>
      <c r="S83" s="75"/>
      <c r="T83" s="97"/>
      <c r="U83" s="97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</row>
    <row r="84">
      <c r="D84" s="120"/>
      <c r="F84" s="121"/>
      <c r="H84" s="122"/>
      <c r="I84" s="17"/>
      <c r="J84" s="9"/>
      <c r="K84" s="9" t="str">
        <f t="shared" si="2"/>
        <v/>
      </c>
      <c r="L84" s="63" t="str">
        <f>iferror(100*(J84+(H84-vlookup(J84,'Kovats n-alkanes'!G$7:H$31,2,TRUE))/(vlookup(K84,'Kovats n-alkanes'!G$7:H$31,2,TRUE)-vlookup(J84,'Kovats n-alkanes'!G$7:H$31,2,TRUE))),H84)</f>
        <v/>
      </c>
      <c r="M84" s="9" t="str">
        <f t="array" ref="M84">iferror(index('Kovats n-alkanes'!B$7:B$31,match(I84,'Kovats n-alkanes'!C$7:C$31,1)),"")</f>
        <v/>
      </c>
      <c r="N84" s="9" t="str">
        <f t="shared" si="5"/>
        <v/>
      </c>
      <c r="O84" s="9" t="str">
        <f>iferror(100*(M84+(I84-vlookup(M84,'Kovats n-alkanes'!B$7:C$31,2,TRUE))/(vlookup(N84,'Kovats n-alkanes'!B$7:C$31,2,TRUE)-vlookup(M84,'Kovats n-alkanes'!B$7:C$31,2,TRUE))),"")</f>
        <v/>
      </c>
      <c r="R84" s="75"/>
      <c r="S84" s="75"/>
      <c r="T84" s="97"/>
      <c r="U84" s="97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</row>
    <row r="85">
      <c r="D85" s="120"/>
      <c r="F85" s="121"/>
      <c r="H85" s="122"/>
      <c r="I85" s="17"/>
      <c r="J85" s="9"/>
      <c r="K85" s="9" t="str">
        <f t="shared" si="2"/>
        <v/>
      </c>
      <c r="L85" s="63" t="str">
        <f>iferror(100*(J85+(H85-vlookup(J85,'Kovats n-alkanes'!G$7:H$31,2,TRUE))/(vlookup(K85,'Kovats n-alkanes'!G$7:H$31,2,TRUE)-vlookup(J85,'Kovats n-alkanes'!G$7:H$31,2,TRUE))),H85)</f>
        <v/>
      </c>
      <c r="M85" s="9" t="str">
        <f t="array" ref="M85">iferror(index('Kovats n-alkanes'!B$7:B$31,match(I85,'Kovats n-alkanes'!C$7:C$31,1)),"")</f>
        <v/>
      </c>
      <c r="N85" s="9" t="str">
        <f t="shared" si="5"/>
        <v/>
      </c>
      <c r="O85" s="9" t="str">
        <f>iferror(100*(M85+(I85-vlookup(M85,'Kovats n-alkanes'!B$7:C$31,2,TRUE))/(vlookup(N85,'Kovats n-alkanes'!B$7:C$31,2,TRUE)-vlookup(M85,'Kovats n-alkanes'!B$7:C$31,2,TRUE))),"")</f>
        <v/>
      </c>
      <c r="R85" s="75"/>
      <c r="S85" s="75"/>
      <c r="T85" s="97"/>
      <c r="U85" s="97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</row>
    <row r="86">
      <c r="D86" s="120"/>
      <c r="F86" s="121"/>
      <c r="H86" s="122"/>
      <c r="I86" s="17"/>
      <c r="J86" s="9"/>
      <c r="K86" s="9" t="str">
        <f t="shared" si="2"/>
        <v/>
      </c>
      <c r="L86" s="63" t="str">
        <f>iferror(100*(J86+(H86-vlookup(J86,'Kovats n-alkanes'!G$7:H$31,2,TRUE))/(vlookup(K86,'Kovats n-alkanes'!G$7:H$31,2,TRUE)-vlookup(J86,'Kovats n-alkanes'!G$7:H$31,2,TRUE))),H86)</f>
        <v/>
      </c>
      <c r="M86" s="9" t="str">
        <f t="array" ref="M86">iferror(index('Kovats n-alkanes'!B$7:B$31,match(I86,'Kovats n-alkanes'!C$7:C$31,1)),"")</f>
        <v/>
      </c>
      <c r="N86" s="9" t="str">
        <f t="shared" si="5"/>
        <v/>
      </c>
      <c r="O86" s="9" t="str">
        <f>iferror(100*(M86+(I86-vlookup(M86,'Kovats n-alkanes'!B$7:C$31,2,TRUE))/(vlookup(N86,'Kovats n-alkanes'!B$7:C$31,2,TRUE)-vlookup(M86,'Kovats n-alkanes'!B$7:C$31,2,TRUE))),"")</f>
        <v/>
      </c>
      <c r="R86" s="75"/>
      <c r="S86" s="75"/>
      <c r="T86" s="97"/>
      <c r="U86" s="97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</row>
    <row r="87">
      <c r="D87" s="120"/>
      <c r="F87" s="121"/>
      <c r="H87" s="122"/>
      <c r="I87" s="17"/>
      <c r="J87" s="9"/>
      <c r="K87" s="9" t="str">
        <f t="shared" si="2"/>
        <v/>
      </c>
      <c r="L87" s="63" t="str">
        <f>iferror(100*(J87+(H87-vlookup(J87,'Kovats n-alkanes'!G$7:H$31,2,TRUE))/(vlookup(K87,'Kovats n-alkanes'!G$7:H$31,2,TRUE)-vlookup(J87,'Kovats n-alkanes'!G$7:H$31,2,TRUE))),H87)</f>
        <v/>
      </c>
      <c r="M87" s="9" t="str">
        <f t="array" ref="M87">iferror(index('Kovats n-alkanes'!B$7:B$31,match(I87,'Kovats n-alkanes'!C$7:C$31,1)),"")</f>
        <v/>
      </c>
      <c r="N87" s="9" t="str">
        <f t="shared" si="5"/>
        <v/>
      </c>
      <c r="O87" s="9" t="str">
        <f>iferror(100*(M87+(I87-vlookup(M87,'Kovats n-alkanes'!B$7:C$31,2,TRUE))/(vlookup(N87,'Kovats n-alkanes'!B$7:C$31,2,TRUE)-vlookup(M87,'Kovats n-alkanes'!B$7:C$31,2,TRUE))),"")</f>
        <v/>
      </c>
      <c r="R87" s="75"/>
      <c r="S87" s="75"/>
      <c r="T87" s="97"/>
      <c r="U87" s="97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</row>
    <row r="88">
      <c r="D88" s="120"/>
      <c r="F88" s="121"/>
      <c r="H88" s="122"/>
      <c r="I88" s="17"/>
      <c r="J88" s="9"/>
      <c r="K88" s="9" t="str">
        <f t="shared" si="2"/>
        <v/>
      </c>
      <c r="L88" s="63" t="str">
        <f>iferror(100*(J88+(H88-vlookup(J88,'Kovats n-alkanes'!G$7:H$31,2,TRUE))/(vlookup(K88,'Kovats n-alkanes'!G$7:H$31,2,TRUE)-vlookup(J88,'Kovats n-alkanes'!G$7:H$31,2,TRUE))),H88)</f>
        <v/>
      </c>
      <c r="M88" s="9" t="str">
        <f t="array" ref="M88">iferror(index('Kovats n-alkanes'!B$7:B$31,match(I88,'Kovats n-alkanes'!C$7:C$31,1)),"")</f>
        <v/>
      </c>
      <c r="N88" s="9" t="str">
        <f t="shared" si="5"/>
        <v/>
      </c>
      <c r="O88" s="9" t="str">
        <f>iferror(100*(M88+(I88-vlookup(M88,'Kovats n-alkanes'!B$7:C$31,2,TRUE))/(vlookup(N88,'Kovats n-alkanes'!B$7:C$31,2,TRUE)-vlookup(M88,'Kovats n-alkanes'!B$7:C$31,2,TRUE))),"")</f>
        <v/>
      </c>
      <c r="R88" s="75"/>
      <c r="S88" s="75"/>
      <c r="T88" s="97"/>
      <c r="U88" s="97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</row>
    <row r="89">
      <c r="D89" s="120"/>
      <c r="F89" s="121"/>
      <c r="H89" s="122"/>
      <c r="I89" s="17"/>
      <c r="J89" s="9"/>
      <c r="K89" s="9" t="str">
        <f t="shared" si="2"/>
        <v/>
      </c>
      <c r="L89" s="63" t="str">
        <f>iferror(100*(J89+(H89-vlookup(J89,'Kovats n-alkanes'!G$7:H$31,2,TRUE))/(vlookup(K89,'Kovats n-alkanes'!G$7:H$31,2,TRUE)-vlookup(J89,'Kovats n-alkanes'!G$7:H$31,2,TRUE))),H89)</f>
        <v/>
      </c>
      <c r="M89" s="9" t="str">
        <f t="array" ref="M89">iferror(index('Kovats n-alkanes'!B$7:B$31,match(I89,'Kovats n-alkanes'!C$7:C$31,1)),"")</f>
        <v/>
      </c>
      <c r="N89" s="9" t="str">
        <f t="shared" si="5"/>
        <v/>
      </c>
      <c r="O89" s="9" t="str">
        <f>iferror(100*(M89+(I89-vlookup(M89,'Kovats n-alkanes'!B$7:C$31,2,TRUE))/(vlookup(N89,'Kovats n-alkanes'!B$7:C$31,2,TRUE)-vlookup(M89,'Kovats n-alkanes'!B$7:C$31,2,TRUE))),"")</f>
        <v/>
      </c>
      <c r="R89" s="75"/>
      <c r="S89" s="75"/>
      <c r="T89" s="97"/>
      <c r="U89" s="97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</row>
    <row r="90">
      <c r="D90" s="120"/>
      <c r="F90" s="121"/>
      <c r="H90" s="122"/>
      <c r="I90" s="17"/>
      <c r="J90" s="9"/>
      <c r="K90" s="9" t="str">
        <f t="shared" si="2"/>
        <v/>
      </c>
      <c r="L90" s="63" t="str">
        <f>iferror(100*(J90+(H90-vlookup(J90,'Kovats n-alkanes'!G$7:H$31,2,TRUE))/(vlookup(K90,'Kovats n-alkanes'!G$7:H$31,2,TRUE)-vlookup(J90,'Kovats n-alkanes'!G$7:H$31,2,TRUE))),H90)</f>
        <v/>
      </c>
      <c r="M90" s="9" t="str">
        <f t="array" ref="M90">iferror(index('Kovats n-alkanes'!B$7:B$31,match(I90,'Kovats n-alkanes'!C$7:C$31,1)),"")</f>
        <v/>
      </c>
      <c r="N90" s="9" t="str">
        <f t="shared" si="5"/>
        <v/>
      </c>
      <c r="O90" s="9" t="str">
        <f>iferror(100*(M90+(I90-vlookup(M90,'Kovats n-alkanes'!B$7:C$31,2,TRUE))/(vlookup(N90,'Kovats n-alkanes'!B$7:C$31,2,TRUE)-vlookup(M90,'Kovats n-alkanes'!B$7:C$31,2,TRUE))),"")</f>
        <v/>
      </c>
      <c r="R90" s="75"/>
      <c r="S90" s="75"/>
      <c r="T90" s="97"/>
      <c r="U90" s="97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</row>
    <row r="91">
      <c r="D91" s="120"/>
      <c r="F91" s="121"/>
      <c r="H91" s="122"/>
      <c r="I91" s="17"/>
      <c r="J91" s="9"/>
      <c r="K91" s="9" t="str">
        <f t="shared" si="2"/>
        <v/>
      </c>
      <c r="L91" s="63" t="str">
        <f>iferror(100*(J91+(H91-vlookup(J91,'Kovats n-alkanes'!G$7:H$31,2,TRUE))/(vlookup(K91,'Kovats n-alkanes'!G$7:H$31,2,TRUE)-vlookup(J91,'Kovats n-alkanes'!G$7:H$31,2,TRUE))),H91)</f>
        <v/>
      </c>
      <c r="M91" s="9" t="str">
        <f t="array" ref="M91">iferror(index('Kovats n-alkanes'!B$7:B$31,match(I91,'Kovats n-alkanes'!C$7:C$31,1)),"")</f>
        <v/>
      </c>
      <c r="N91" s="9" t="str">
        <f t="shared" si="5"/>
        <v/>
      </c>
      <c r="O91" s="9" t="str">
        <f>iferror(100*(M91+(I91-vlookup(M91,'Kovats n-alkanes'!B$7:C$31,2,TRUE))/(vlookup(N91,'Kovats n-alkanes'!B$7:C$31,2,TRUE)-vlookup(M91,'Kovats n-alkanes'!B$7:C$31,2,TRUE))),"")</f>
        <v/>
      </c>
      <c r="R91" s="75"/>
      <c r="S91" s="75"/>
      <c r="T91" s="97"/>
      <c r="U91" s="97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</row>
    <row r="92">
      <c r="D92" s="120"/>
      <c r="F92" s="121"/>
      <c r="H92" s="122"/>
      <c r="I92" s="17"/>
      <c r="J92" s="9"/>
      <c r="K92" s="9" t="str">
        <f t="shared" si="2"/>
        <v/>
      </c>
      <c r="L92" s="63" t="str">
        <f>iferror(100*(J92+(H92-vlookup(J92,'Kovats n-alkanes'!G$7:H$31,2,TRUE))/(vlookup(K92,'Kovats n-alkanes'!G$7:H$31,2,TRUE)-vlookup(J92,'Kovats n-alkanes'!G$7:H$31,2,TRUE))),H92)</f>
        <v/>
      </c>
      <c r="M92" s="9" t="str">
        <f t="array" ref="M92">iferror(index('Kovats n-alkanes'!B$7:B$31,match(I92,'Kovats n-alkanes'!C$7:C$31,1)),"")</f>
        <v/>
      </c>
      <c r="N92" s="9" t="str">
        <f t="shared" si="5"/>
        <v/>
      </c>
      <c r="O92" s="9" t="str">
        <f>iferror(100*(M92+(I92-vlookup(M92,'Kovats n-alkanes'!B$7:C$31,2,TRUE))/(vlookup(N92,'Kovats n-alkanes'!B$7:C$31,2,TRUE)-vlookup(M92,'Kovats n-alkanes'!B$7:C$31,2,TRUE))),"")</f>
        <v/>
      </c>
      <c r="R92" s="75"/>
      <c r="S92" s="75"/>
      <c r="T92" s="97"/>
      <c r="U92" s="97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</row>
    <row r="93">
      <c r="D93" s="120"/>
      <c r="F93" s="121"/>
      <c r="H93" s="122"/>
      <c r="I93" s="17"/>
      <c r="J93" s="9"/>
      <c r="K93" s="9" t="str">
        <f t="shared" si="2"/>
        <v/>
      </c>
      <c r="L93" s="63" t="str">
        <f>iferror(100*(J93+(H93-vlookup(J93,'Kovats n-alkanes'!G$7:H$31,2,TRUE))/(vlookup(K93,'Kovats n-alkanes'!G$7:H$31,2,TRUE)-vlookup(J93,'Kovats n-alkanes'!G$7:H$31,2,TRUE))),H93)</f>
        <v/>
      </c>
      <c r="M93" s="9" t="str">
        <f t="array" ref="M93">iferror(index('Kovats n-alkanes'!B$7:B$31,match(I93,'Kovats n-alkanes'!C$7:C$31,1)),"")</f>
        <v/>
      </c>
      <c r="N93" s="9" t="str">
        <f t="shared" si="5"/>
        <v/>
      </c>
      <c r="O93" s="9" t="str">
        <f>iferror(100*(M93+(I93-vlookup(M93,'Kovats n-alkanes'!B$7:C$31,2,TRUE))/(vlookup(N93,'Kovats n-alkanes'!B$7:C$31,2,TRUE)-vlookup(M93,'Kovats n-alkanes'!B$7:C$31,2,TRUE))),"")</f>
        <v/>
      </c>
      <c r="R93" s="75"/>
      <c r="S93" s="75"/>
      <c r="T93" s="97"/>
      <c r="U93" s="97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</row>
    <row r="94">
      <c r="D94" s="120"/>
      <c r="F94" s="121"/>
      <c r="H94" s="122"/>
      <c r="I94" s="17"/>
      <c r="J94" s="9"/>
      <c r="K94" s="9" t="str">
        <f t="shared" si="2"/>
        <v/>
      </c>
      <c r="L94" s="63" t="str">
        <f>iferror(100*(J94+(H94-vlookup(J94,'Kovats n-alkanes'!G$7:H$31,2,TRUE))/(vlookup(K94,'Kovats n-alkanes'!G$7:H$31,2,TRUE)-vlookup(J94,'Kovats n-alkanes'!G$7:H$31,2,TRUE))),H94)</f>
        <v/>
      </c>
      <c r="M94" s="9" t="str">
        <f t="array" ref="M94">iferror(index('Kovats n-alkanes'!B$7:B$31,match(I94,'Kovats n-alkanes'!C$7:C$31,1)),"")</f>
        <v/>
      </c>
      <c r="N94" s="9" t="str">
        <f t="shared" si="5"/>
        <v/>
      </c>
      <c r="O94" s="9" t="str">
        <f>iferror(100*(M94+(I94-vlookup(M94,'Kovats n-alkanes'!B$7:C$31,2,TRUE))/(vlookup(N94,'Kovats n-alkanes'!B$7:C$31,2,TRUE)-vlookup(M94,'Kovats n-alkanes'!B$7:C$31,2,TRUE))),"")</f>
        <v/>
      </c>
      <c r="R94" s="75"/>
      <c r="S94" s="75"/>
      <c r="T94" s="97"/>
      <c r="U94" s="97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</row>
    <row r="95">
      <c r="D95" s="120"/>
      <c r="F95" s="121"/>
      <c r="H95" s="122"/>
      <c r="I95" s="17"/>
      <c r="J95" s="9"/>
      <c r="K95" s="9" t="str">
        <f t="shared" si="2"/>
        <v/>
      </c>
      <c r="L95" s="63" t="str">
        <f>iferror(100*(J95+(H95-vlookup(J95,'Kovats n-alkanes'!G$7:H$31,2,TRUE))/(vlookup(K95,'Kovats n-alkanes'!G$7:H$31,2,TRUE)-vlookup(J95,'Kovats n-alkanes'!G$7:H$31,2,TRUE))),H95)</f>
        <v/>
      </c>
      <c r="M95" s="9" t="str">
        <f t="array" ref="M95">iferror(index('Kovats n-alkanes'!B$7:B$31,match(I95,'Kovats n-alkanes'!C$7:C$31,1)),"")</f>
        <v/>
      </c>
      <c r="N95" s="9" t="str">
        <f t="shared" si="5"/>
        <v/>
      </c>
      <c r="O95" s="9" t="str">
        <f>iferror(100*(M95+(I95-vlookup(M95,'Kovats n-alkanes'!B$7:C$31,2,TRUE))/(vlookup(N95,'Kovats n-alkanes'!B$7:C$31,2,TRUE)-vlookup(M95,'Kovats n-alkanes'!B$7:C$31,2,TRUE))),"")</f>
        <v/>
      </c>
      <c r="R95" s="75"/>
      <c r="S95" s="75"/>
      <c r="T95" s="97"/>
      <c r="U95" s="97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</row>
    <row r="96">
      <c r="D96" s="120"/>
      <c r="F96" s="121"/>
      <c r="H96" s="122"/>
      <c r="I96" s="17"/>
      <c r="J96" s="9"/>
      <c r="K96" s="9" t="str">
        <f t="shared" si="2"/>
        <v/>
      </c>
      <c r="L96" s="63" t="str">
        <f>iferror(100*(J96+(H96-vlookup(J96,'Kovats n-alkanes'!G$7:H$31,2,TRUE))/(vlookup(K96,'Kovats n-alkanes'!G$7:H$31,2,TRUE)-vlookup(J96,'Kovats n-alkanes'!G$7:H$31,2,TRUE))),H96)</f>
        <v/>
      </c>
      <c r="M96" s="9" t="str">
        <f t="array" ref="M96">iferror(index('Kovats n-alkanes'!B$7:B$31,match(I96,'Kovats n-alkanes'!C$7:C$31,1)),"")</f>
        <v/>
      </c>
      <c r="N96" s="9" t="str">
        <f t="shared" si="5"/>
        <v/>
      </c>
      <c r="O96" s="9" t="str">
        <f>iferror(100*(M96+(I96-vlookup(M96,'Kovats n-alkanes'!B$7:C$31,2,TRUE))/(vlookup(N96,'Kovats n-alkanes'!B$7:C$31,2,TRUE)-vlookup(M96,'Kovats n-alkanes'!B$7:C$31,2,TRUE))),"")</f>
        <v/>
      </c>
      <c r="R96" s="75"/>
      <c r="S96" s="75"/>
      <c r="T96" s="97"/>
      <c r="U96" s="97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</row>
    <row r="97">
      <c r="D97" s="120"/>
      <c r="F97" s="121"/>
      <c r="H97" s="122"/>
      <c r="I97" s="17"/>
      <c r="J97" s="9"/>
      <c r="K97" s="9" t="str">
        <f t="shared" si="2"/>
        <v/>
      </c>
      <c r="L97" s="63" t="str">
        <f>iferror(100*(J97+(H97-vlookup(J97,'Kovats n-alkanes'!G$7:H$31,2,TRUE))/(vlookup(K97,'Kovats n-alkanes'!G$7:H$31,2,TRUE)-vlookup(J97,'Kovats n-alkanes'!G$7:H$31,2,TRUE))),H97)</f>
        <v/>
      </c>
      <c r="M97" s="9" t="str">
        <f t="array" ref="M97">iferror(index('Kovats n-alkanes'!B$7:B$31,match(I97,'Kovats n-alkanes'!C$7:C$31,1)),"")</f>
        <v/>
      </c>
      <c r="N97" s="9" t="str">
        <f t="shared" si="5"/>
        <v/>
      </c>
      <c r="O97" s="9" t="str">
        <f>iferror(100*(M97+(I97-vlookup(M97,'Kovats n-alkanes'!B$7:C$31,2,TRUE))/(vlookup(N97,'Kovats n-alkanes'!B$7:C$31,2,TRUE)-vlookup(M97,'Kovats n-alkanes'!B$7:C$31,2,TRUE))),"")</f>
        <v/>
      </c>
      <c r="R97" s="75"/>
      <c r="S97" s="75"/>
      <c r="T97" s="97"/>
      <c r="U97" s="97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</row>
    <row r="98">
      <c r="D98" s="120"/>
      <c r="F98" s="121"/>
      <c r="H98" s="122"/>
      <c r="I98" s="17"/>
      <c r="J98" s="9"/>
      <c r="K98" s="9" t="str">
        <f t="shared" si="2"/>
        <v/>
      </c>
      <c r="L98" s="63" t="str">
        <f>iferror(100*(J98+(H98-vlookup(J98,'Kovats n-alkanes'!G$7:H$31,2,TRUE))/(vlookup(K98,'Kovats n-alkanes'!G$7:H$31,2,TRUE)-vlookup(J98,'Kovats n-alkanes'!G$7:H$31,2,TRUE))),H98)</f>
        <v/>
      </c>
      <c r="M98" s="9" t="str">
        <f t="array" ref="M98">iferror(index('Kovats n-alkanes'!B$7:B$31,match(I98,'Kovats n-alkanes'!C$7:C$31,1)),"")</f>
        <v/>
      </c>
      <c r="N98" s="9" t="str">
        <f t="shared" si="5"/>
        <v/>
      </c>
      <c r="O98" s="9" t="str">
        <f>iferror(100*(M98+(I98-vlookup(M98,'Kovats n-alkanes'!B$7:C$31,2,TRUE))/(vlookup(N98,'Kovats n-alkanes'!B$7:C$31,2,TRUE)-vlookup(M98,'Kovats n-alkanes'!B$7:C$31,2,TRUE))),"")</f>
        <v/>
      </c>
      <c r="R98" s="75"/>
      <c r="S98" s="75"/>
      <c r="T98" s="97"/>
      <c r="U98" s="97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</row>
    <row r="99">
      <c r="D99" s="120"/>
      <c r="F99" s="121"/>
      <c r="H99" s="122"/>
      <c r="I99" s="17"/>
      <c r="J99" s="9"/>
      <c r="K99" s="9" t="str">
        <f t="shared" si="2"/>
        <v/>
      </c>
      <c r="L99" s="63" t="str">
        <f>iferror(100*(J99+(H99-vlookup(J99,'Kovats n-alkanes'!G$7:H$31,2,TRUE))/(vlookup(K99,'Kovats n-alkanes'!G$7:H$31,2,TRUE)-vlookup(J99,'Kovats n-alkanes'!G$7:H$31,2,TRUE))),H99)</f>
        <v/>
      </c>
      <c r="M99" s="9" t="str">
        <f t="array" ref="M99">iferror(index('Kovats n-alkanes'!B$7:B$31,match(I99,'Kovats n-alkanes'!C$7:C$31,1)),"")</f>
        <v/>
      </c>
      <c r="N99" s="9" t="str">
        <f t="shared" si="5"/>
        <v/>
      </c>
      <c r="O99" s="9" t="str">
        <f>iferror(100*(M99+(I99-vlookup(M99,'Kovats n-alkanes'!B$7:C$31,2,TRUE))/(vlookup(N99,'Kovats n-alkanes'!B$7:C$31,2,TRUE)-vlookup(M99,'Kovats n-alkanes'!B$7:C$31,2,TRUE))),"")</f>
        <v/>
      </c>
      <c r="R99" s="75"/>
      <c r="S99" s="75"/>
      <c r="T99" s="97"/>
      <c r="U99" s="97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</row>
    <row r="100">
      <c r="D100" s="120"/>
      <c r="F100" s="121"/>
      <c r="H100" s="122"/>
      <c r="I100" s="17"/>
      <c r="J100" s="9"/>
      <c r="K100" s="9" t="str">
        <f t="shared" si="2"/>
        <v/>
      </c>
      <c r="L100" s="63" t="str">
        <f>iferror(100*(J100+(H100-vlookup(J100,'Kovats n-alkanes'!G$7:H$31,2,TRUE))/(vlookup(K100,'Kovats n-alkanes'!G$7:H$31,2,TRUE)-vlookup(J100,'Kovats n-alkanes'!G$7:H$31,2,TRUE))),H100)</f>
        <v/>
      </c>
      <c r="M100" s="9" t="str">
        <f t="array" ref="M100">iferror(index('Kovats n-alkanes'!B$7:B$31,match(I100,'Kovats n-alkanes'!C$7:C$31,1)),"")</f>
        <v/>
      </c>
      <c r="N100" s="9" t="str">
        <f t="shared" si="5"/>
        <v/>
      </c>
      <c r="O100" s="9" t="str">
        <f>iferror(100*(M100+(I100-vlookup(M100,'Kovats n-alkanes'!B$7:C$31,2,TRUE))/(vlookup(N100,'Kovats n-alkanes'!B$7:C$31,2,TRUE)-vlookup(M100,'Kovats n-alkanes'!B$7:C$31,2,TRUE))),"")</f>
        <v/>
      </c>
      <c r="R100" s="75"/>
      <c r="S100" s="75"/>
      <c r="T100" s="97"/>
      <c r="U100" s="97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</row>
    <row r="101">
      <c r="D101" s="120"/>
      <c r="F101" s="121"/>
      <c r="H101" s="122"/>
      <c r="I101" s="17"/>
      <c r="J101" s="9"/>
      <c r="K101" s="9" t="str">
        <f t="shared" si="2"/>
        <v/>
      </c>
      <c r="L101" s="63" t="str">
        <f>iferror(100*(J101+(H101-vlookup(J101,'Kovats n-alkanes'!G$7:H$31,2,TRUE))/(vlookup(K101,'Kovats n-alkanes'!G$7:H$31,2,TRUE)-vlookup(J101,'Kovats n-alkanes'!G$7:H$31,2,TRUE))),H101)</f>
        <v/>
      </c>
      <c r="M101" s="9" t="str">
        <f t="array" ref="M101">iferror(index('Kovats n-alkanes'!B$7:B$31,match(I101,'Kovats n-alkanes'!C$7:C$31,1)),"")</f>
        <v/>
      </c>
      <c r="N101" s="9" t="str">
        <f t="shared" si="5"/>
        <v/>
      </c>
      <c r="O101" s="9" t="str">
        <f>iferror(100*(M101+(I101-vlookup(M101,'Kovats n-alkanes'!B$7:C$31,2,TRUE))/(vlookup(N101,'Kovats n-alkanes'!B$7:C$31,2,TRUE)-vlookup(M101,'Kovats n-alkanes'!B$7:C$31,2,TRUE))),"")</f>
        <v/>
      </c>
      <c r="R101" s="75"/>
      <c r="S101" s="75"/>
      <c r="T101" s="97"/>
      <c r="U101" s="97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</row>
    <row r="102">
      <c r="D102" s="120"/>
      <c r="F102" s="121"/>
      <c r="H102" s="122"/>
      <c r="I102" s="17"/>
      <c r="J102" s="9"/>
      <c r="K102" s="9" t="str">
        <f t="shared" si="2"/>
        <v/>
      </c>
      <c r="L102" s="63" t="str">
        <f>iferror(100*(J102+(H102-vlookup(J102,'Kovats n-alkanes'!G$7:H$31,2,TRUE))/(vlookup(K102,'Kovats n-alkanes'!G$7:H$31,2,TRUE)-vlookup(J102,'Kovats n-alkanes'!G$7:H$31,2,TRUE))),H102)</f>
        <v/>
      </c>
      <c r="M102" s="9" t="str">
        <f t="array" ref="M102">iferror(index('Kovats n-alkanes'!B$7:B$31,match(I102,'Kovats n-alkanes'!C$7:C$31,1)),"")</f>
        <v/>
      </c>
      <c r="N102" s="9" t="str">
        <f t="shared" si="5"/>
        <v/>
      </c>
      <c r="O102" s="9" t="str">
        <f>iferror(100*(M102+(I102-vlookup(M102,'Kovats n-alkanes'!B$7:C$31,2,TRUE))/(vlookup(N102,'Kovats n-alkanes'!B$7:C$31,2,TRUE)-vlookup(M102,'Kovats n-alkanes'!B$7:C$31,2,TRUE))),"")</f>
        <v/>
      </c>
      <c r="R102" s="75"/>
      <c r="S102" s="75"/>
      <c r="T102" s="97"/>
      <c r="U102" s="97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</row>
    <row r="103">
      <c r="D103" s="120"/>
      <c r="F103" s="121"/>
      <c r="H103" s="122"/>
      <c r="I103" s="17"/>
      <c r="J103" s="9"/>
      <c r="K103" s="9" t="str">
        <f t="shared" si="2"/>
        <v/>
      </c>
      <c r="L103" s="63" t="str">
        <f>iferror(100*(J103+(H103-vlookup(J103,'Kovats n-alkanes'!G$7:H$31,2,TRUE))/(vlookup(K103,'Kovats n-alkanes'!G$7:H$31,2,TRUE)-vlookup(J103,'Kovats n-alkanes'!G$7:H$31,2,TRUE))),H103)</f>
        <v/>
      </c>
      <c r="M103" s="9" t="str">
        <f t="array" ref="M103">iferror(index('Kovats n-alkanes'!B$7:B$31,match(I103,'Kovats n-alkanes'!C$7:C$31,1)),"")</f>
        <v/>
      </c>
      <c r="N103" s="9" t="str">
        <f t="shared" si="5"/>
        <v/>
      </c>
      <c r="O103" s="9" t="str">
        <f>iferror(100*(M103+(I103-vlookup(M103,'Kovats n-alkanes'!B$7:C$31,2,TRUE))/(vlookup(N103,'Kovats n-alkanes'!B$7:C$31,2,TRUE)-vlookup(M103,'Kovats n-alkanes'!B$7:C$31,2,TRUE))),"")</f>
        <v/>
      </c>
      <c r="R103" s="75"/>
      <c r="S103" s="75"/>
      <c r="T103" s="97"/>
      <c r="U103" s="97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</row>
    <row r="104">
      <c r="D104" s="120"/>
      <c r="F104" s="121"/>
      <c r="H104" s="122"/>
      <c r="I104" s="17"/>
      <c r="J104" s="9"/>
      <c r="K104" s="9" t="str">
        <f t="shared" si="2"/>
        <v/>
      </c>
      <c r="L104" s="63" t="str">
        <f>iferror(100*(J104+(H104-vlookup(J104,'Kovats n-alkanes'!G$7:H$31,2,TRUE))/(vlookup(K104,'Kovats n-alkanes'!G$7:H$31,2,TRUE)-vlookup(J104,'Kovats n-alkanes'!G$7:H$31,2,TRUE))),H104)</f>
        <v/>
      </c>
      <c r="M104" s="9" t="str">
        <f t="array" ref="M104">iferror(index('Kovats n-alkanes'!B$7:B$31,match(I104,'Kovats n-alkanes'!C$7:C$31,1)),"")</f>
        <v/>
      </c>
      <c r="N104" s="9" t="str">
        <f t="shared" si="5"/>
        <v/>
      </c>
      <c r="O104" s="9" t="str">
        <f>iferror(100*(M104+(I104-vlookup(M104,'Kovats n-alkanes'!B$7:C$31,2,TRUE))/(vlookup(N104,'Kovats n-alkanes'!B$7:C$31,2,TRUE)-vlookup(M104,'Kovats n-alkanes'!B$7:C$31,2,TRUE))),"")</f>
        <v/>
      </c>
      <c r="R104" s="75"/>
      <c r="S104" s="75"/>
      <c r="T104" s="97"/>
      <c r="U104" s="97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</row>
    <row r="105">
      <c r="D105" s="120"/>
      <c r="F105" s="121"/>
      <c r="H105" s="122"/>
      <c r="I105" s="17"/>
      <c r="J105" s="9"/>
      <c r="K105" s="9" t="str">
        <f t="shared" si="2"/>
        <v/>
      </c>
      <c r="L105" s="63" t="str">
        <f>iferror(100*(J105+(H105-vlookup(J105,'Kovats n-alkanes'!G$7:H$31,2,TRUE))/(vlookup(K105,'Kovats n-alkanes'!G$7:H$31,2,TRUE)-vlookup(J105,'Kovats n-alkanes'!G$7:H$31,2,TRUE))),H105)</f>
        <v/>
      </c>
      <c r="M105" s="9" t="str">
        <f t="array" ref="M105">iferror(index('Kovats n-alkanes'!B$7:B$31,match(I105,'Kovats n-alkanes'!C$7:C$31,1)),"")</f>
        <v/>
      </c>
      <c r="N105" s="9" t="str">
        <f t="shared" si="5"/>
        <v/>
      </c>
      <c r="O105" s="9" t="str">
        <f>iferror(100*(M105+(I105-vlookup(M105,'Kovats n-alkanes'!B$7:C$31,2,TRUE))/(vlookup(N105,'Kovats n-alkanes'!B$7:C$31,2,TRUE)-vlookup(M105,'Kovats n-alkanes'!B$7:C$31,2,TRUE))),"")</f>
        <v/>
      </c>
      <c r="R105" s="75"/>
      <c r="S105" s="75"/>
      <c r="T105" s="97"/>
      <c r="U105" s="97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</row>
    <row r="106">
      <c r="D106" s="120"/>
      <c r="F106" s="121"/>
      <c r="H106" s="122"/>
      <c r="I106" s="17"/>
      <c r="J106" s="9"/>
      <c r="K106" s="9" t="str">
        <f t="shared" si="2"/>
        <v/>
      </c>
      <c r="L106" s="63" t="str">
        <f>iferror(100*(J106+(H106-vlookup(J106,'Kovats n-alkanes'!G$7:H$31,2,TRUE))/(vlookup(K106,'Kovats n-alkanes'!G$7:H$31,2,TRUE)-vlookup(J106,'Kovats n-alkanes'!G$7:H$31,2,TRUE))),H106)</f>
        <v/>
      </c>
      <c r="M106" s="9" t="str">
        <f t="array" ref="M106">iferror(index('Kovats n-alkanes'!B$7:B$31,match(I106,'Kovats n-alkanes'!C$7:C$31,1)),"")</f>
        <v/>
      </c>
      <c r="N106" s="9" t="str">
        <f t="shared" si="5"/>
        <v/>
      </c>
      <c r="O106" s="9" t="str">
        <f>iferror(100*(M106+(I106-vlookup(M106,'Kovats n-alkanes'!B$7:C$31,2,TRUE))/(vlookup(N106,'Kovats n-alkanes'!B$7:C$31,2,TRUE)-vlookup(M106,'Kovats n-alkanes'!B$7:C$31,2,TRUE))),"")</f>
        <v/>
      </c>
      <c r="R106" s="75"/>
      <c r="S106" s="75"/>
      <c r="T106" s="97"/>
      <c r="U106" s="97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</row>
    <row r="107">
      <c r="D107" s="120"/>
      <c r="F107" s="121"/>
      <c r="H107" s="122"/>
      <c r="I107" s="17"/>
      <c r="J107" s="9"/>
      <c r="K107" s="9" t="str">
        <f t="shared" si="2"/>
        <v/>
      </c>
      <c r="L107" s="63" t="str">
        <f>iferror(100*(J107+(H107-vlookup(J107,'Kovats n-alkanes'!G$7:H$31,2,TRUE))/(vlookup(K107,'Kovats n-alkanes'!G$7:H$31,2,TRUE)-vlookup(J107,'Kovats n-alkanes'!G$7:H$31,2,TRUE))),H107)</f>
        <v/>
      </c>
      <c r="M107" s="9" t="str">
        <f t="array" ref="M107">iferror(index('Kovats n-alkanes'!B$7:B$31,match(I107,'Kovats n-alkanes'!C$7:C$31,1)),"")</f>
        <v/>
      </c>
      <c r="N107" s="9" t="str">
        <f t="shared" si="5"/>
        <v/>
      </c>
      <c r="O107" s="9" t="str">
        <f>iferror(100*(M107+(I107-vlookup(M107,'Kovats n-alkanes'!B$7:C$31,2,TRUE))/(vlookup(N107,'Kovats n-alkanes'!B$7:C$31,2,TRUE)-vlookup(M107,'Kovats n-alkanes'!B$7:C$31,2,TRUE))),"")</f>
        <v/>
      </c>
      <c r="R107" s="75"/>
      <c r="S107" s="75"/>
      <c r="T107" s="97"/>
      <c r="U107" s="97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</row>
    <row r="108">
      <c r="D108" s="120"/>
      <c r="F108" s="121"/>
      <c r="H108" s="122"/>
      <c r="I108" s="17"/>
      <c r="J108" s="9"/>
      <c r="K108" s="9" t="str">
        <f t="shared" si="2"/>
        <v/>
      </c>
      <c r="L108" s="63" t="str">
        <f>iferror(100*(J108+(H108-vlookup(J108,'Kovats n-alkanes'!G$7:H$31,2,TRUE))/(vlookup(K108,'Kovats n-alkanes'!G$7:H$31,2,TRUE)-vlookup(J108,'Kovats n-alkanes'!G$7:H$31,2,TRUE))),H108)</f>
        <v/>
      </c>
      <c r="M108" s="9" t="str">
        <f t="array" ref="M108">iferror(index('Kovats n-alkanes'!B$7:B$31,match(I108,'Kovats n-alkanes'!C$7:C$31,1)),"")</f>
        <v/>
      </c>
      <c r="N108" s="9" t="str">
        <f t="shared" si="5"/>
        <v/>
      </c>
      <c r="O108" s="9" t="str">
        <f>iferror(100*(M108+(I108-vlookup(M108,'Kovats n-alkanes'!B$7:C$31,2,TRUE))/(vlookup(N108,'Kovats n-alkanes'!B$7:C$31,2,TRUE)-vlookup(M108,'Kovats n-alkanes'!B$7:C$31,2,TRUE))),"")</f>
        <v/>
      </c>
      <c r="R108" s="75"/>
      <c r="S108" s="75"/>
      <c r="T108" s="97"/>
      <c r="U108" s="97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</row>
    <row r="109">
      <c r="D109" s="120"/>
      <c r="F109" s="121"/>
      <c r="H109" s="122"/>
      <c r="I109" s="17"/>
      <c r="J109" s="9"/>
      <c r="K109" s="9" t="str">
        <f t="shared" si="2"/>
        <v/>
      </c>
      <c r="L109" s="63" t="str">
        <f>iferror(100*(J109+(H109-vlookup(J109,'Kovats n-alkanes'!G$7:H$31,2,TRUE))/(vlookup(K109,'Kovats n-alkanes'!G$7:H$31,2,TRUE)-vlookup(J109,'Kovats n-alkanes'!G$7:H$31,2,TRUE))),H109)</f>
        <v/>
      </c>
      <c r="M109" s="9" t="str">
        <f t="array" ref="M109">iferror(index('Kovats n-alkanes'!B$7:B$31,match(I109,'Kovats n-alkanes'!C$7:C$31,1)),"")</f>
        <v/>
      </c>
      <c r="N109" s="9" t="str">
        <f t="shared" si="5"/>
        <v/>
      </c>
      <c r="O109" s="9" t="str">
        <f>iferror(100*(M109+(I109-vlookup(M109,'Kovats n-alkanes'!B$7:C$31,2,TRUE))/(vlookup(N109,'Kovats n-alkanes'!B$7:C$31,2,TRUE)-vlookup(M109,'Kovats n-alkanes'!B$7:C$31,2,TRUE))),"")</f>
        <v/>
      </c>
      <c r="R109" s="75"/>
      <c r="S109" s="75"/>
      <c r="T109" s="97"/>
      <c r="U109" s="97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</row>
    <row r="110">
      <c r="D110" s="120"/>
      <c r="F110" s="121"/>
      <c r="H110" s="122"/>
      <c r="I110" s="17"/>
      <c r="J110" s="9"/>
      <c r="K110" s="9" t="str">
        <f t="shared" si="2"/>
        <v/>
      </c>
      <c r="L110" s="63" t="str">
        <f>iferror(100*(J110+(H110-vlookup(J110,'Kovats n-alkanes'!G$7:H$31,2,TRUE))/(vlookup(K110,'Kovats n-alkanes'!G$7:H$31,2,TRUE)-vlookup(J110,'Kovats n-alkanes'!G$7:H$31,2,TRUE))),H110)</f>
        <v/>
      </c>
      <c r="M110" s="9" t="str">
        <f t="array" ref="M110">iferror(index('Kovats n-alkanes'!B$7:B$31,match(I110,'Kovats n-alkanes'!C$7:C$31,1)),"")</f>
        <v/>
      </c>
      <c r="N110" s="9" t="str">
        <f t="shared" si="5"/>
        <v/>
      </c>
      <c r="O110" s="9" t="str">
        <f>iferror(100*(M110+(I110-vlookup(M110,'Kovats n-alkanes'!B$7:C$31,2,TRUE))/(vlookup(N110,'Kovats n-alkanes'!B$7:C$31,2,TRUE)-vlookup(M110,'Kovats n-alkanes'!B$7:C$31,2,TRUE))),"")</f>
        <v/>
      </c>
      <c r="R110" s="75"/>
      <c r="S110" s="75"/>
      <c r="T110" s="97"/>
      <c r="U110" s="97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</row>
    <row r="111">
      <c r="D111" s="120"/>
      <c r="F111" s="121"/>
      <c r="H111" s="122"/>
      <c r="I111" s="17"/>
      <c r="J111" s="9"/>
      <c r="K111" s="9" t="str">
        <f t="shared" si="2"/>
        <v/>
      </c>
      <c r="L111" s="63" t="str">
        <f>iferror(100*(J111+(H111-vlookup(J111,'Kovats n-alkanes'!G$7:H$31,2,TRUE))/(vlookup(K111,'Kovats n-alkanes'!G$7:H$31,2,TRUE)-vlookup(J111,'Kovats n-alkanes'!G$7:H$31,2,TRUE))),H111)</f>
        <v/>
      </c>
      <c r="M111" s="9" t="str">
        <f t="array" ref="M111">iferror(index('Kovats n-alkanes'!B$7:B$31,match(I111,'Kovats n-alkanes'!C$7:C$31,1)),"")</f>
        <v/>
      </c>
      <c r="N111" s="9" t="str">
        <f t="shared" si="5"/>
        <v/>
      </c>
      <c r="O111" s="9" t="str">
        <f>iferror(100*(M111+(I111-vlookup(M111,'Kovats n-alkanes'!B$7:C$31,2,TRUE))/(vlookup(N111,'Kovats n-alkanes'!B$7:C$31,2,TRUE)-vlookup(M111,'Kovats n-alkanes'!B$7:C$31,2,TRUE))),"")</f>
        <v/>
      </c>
      <c r="R111" s="75"/>
      <c r="S111" s="75"/>
      <c r="T111" s="97"/>
      <c r="U111" s="97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</row>
    <row r="112">
      <c r="D112" s="120"/>
      <c r="F112" s="121"/>
      <c r="H112" s="122"/>
      <c r="I112" s="17"/>
      <c r="J112" s="9"/>
      <c r="K112" s="9" t="str">
        <f t="shared" si="2"/>
        <v/>
      </c>
      <c r="L112" s="63" t="str">
        <f>iferror(100*(J112+(H112-vlookup(J112,'Kovats n-alkanes'!G$7:H$31,2,TRUE))/(vlookup(K112,'Kovats n-alkanes'!G$7:H$31,2,TRUE)-vlookup(J112,'Kovats n-alkanes'!G$7:H$31,2,TRUE))),H112)</f>
        <v/>
      </c>
      <c r="M112" s="9" t="str">
        <f t="array" ref="M112">iferror(index('Kovats n-alkanes'!B$7:B$31,match(I112,'Kovats n-alkanes'!C$7:C$31,1)),"")</f>
        <v/>
      </c>
      <c r="N112" s="9" t="str">
        <f t="shared" si="5"/>
        <v/>
      </c>
      <c r="O112" s="9" t="str">
        <f>iferror(100*(M112+(I112-vlookup(M112,'Kovats n-alkanes'!B$7:C$31,2,TRUE))/(vlookup(N112,'Kovats n-alkanes'!B$7:C$31,2,TRUE)-vlookup(M112,'Kovats n-alkanes'!B$7:C$31,2,TRUE))),"")</f>
        <v/>
      </c>
      <c r="R112" s="75"/>
      <c r="S112" s="75"/>
      <c r="T112" s="97"/>
      <c r="U112" s="97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</row>
    <row r="113">
      <c r="D113" s="120"/>
      <c r="F113" s="121"/>
      <c r="H113" s="122"/>
      <c r="I113" s="17"/>
      <c r="J113" s="9"/>
      <c r="K113" s="9" t="str">
        <f t="shared" si="2"/>
        <v/>
      </c>
      <c r="L113" s="63" t="str">
        <f>iferror(100*(J113+(H113-vlookup(J113,'Kovats n-alkanes'!G$7:H$31,2,TRUE))/(vlookup(K113,'Kovats n-alkanes'!G$7:H$31,2,TRUE)-vlookup(J113,'Kovats n-alkanes'!G$7:H$31,2,TRUE))),H113)</f>
        <v/>
      </c>
      <c r="M113" s="9" t="str">
        <f t="array" ref="M113">iferror(index('Kovats n-alkanes'!B$7:B$31,match(I113,'Kovats n-alkanes'!C$7:C$31,1)),"")</f>
        <v/>
      </c>
      <c r="N113" s="9" t="str">
        <f t="shared" si="5"/>
        <v/>
      </c>
      <c r="O113" s="9" t="str">
        <f>iferror(100*(M113+(I113-vlookup(M113,'Kovats n-alkanes'!B$7:C$31,2,TRUE))/(vlookup(N113,'Kovats n-alkanes'!B$7:C$31,2,TRUE)-vlookup(M113,'Kovats n-alkanes'!B$7:C$31,2,TRUE))),"")</f>
        <v/>
      </c>
      <c r="R113" s="75"/>
      <c r="S113" s="75"/>
      <c r="T113" s="97"/>
      <c r="U113" s="97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</row>
    <row r="114">
      <c r="D114" s="120"/>
      <c r="F114" s="121"/>
      <c r="H114" s="122"/>
      <c r="I114" s="17"/>
      <c r="J114" s="9"/>
      <c r="K114" s="9" t="str">
        <f t="shared" si="2"/>
        <v/>
      </c>
      <c r="L114" s="63" t="str">
        <f>iferror(100*(J114+(H114-vlookup(J114,'Kovats n-alkanes'!G$7:H$31,2,TRUE))/(vlookup(K114,'Kovats n-alkanes'!G$7:H$31,2,TRUE)-vlookup(J114,'Kovats n-alkanes'!G$7:H$31,2,TRUE))),H114)</f>
        <v/>
      </c>
      <c r="M114" s="9" t="str">
        <f t="array" ref="M114">iferror(index('Kovats n-alkanes'!B$7:B$31,match(I114,'Kovats n-alkanes'!C$7:C$31,1)),"")</f>
        <v/>
      </c>
      <c r="N114" s="9" t="str">
        <f t="shared" si="5"/>
        <v/>
      </c>
      <c r="O114" s="9" t="str">
        <f>iferror(100*(M114+(I114-vlookup(M114,'Kovats n-alkanes'!B$7:C$31,2,TRUE))/(vlookup(N114,'Kovats n-alkanes'!B$7:C$31,2,TRUE)-vlookup(M114,'Kovats n-alkanes'!B$7:C$31,2,TRUE))),"")</f>
        <v/>
      </c>
      <c r="R114" s="75"/>
      <c r="S114" s="75"/>
      <c r="T114" s="97"/>
      <c r="U114" s="97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</row>
    <row r="115">
      <c r="D115" s="120"/>
      <c r="F115" s="121"/>
      <c r="H115" s="122"/>
      <c r="I115" s="17"/>
      <c r="J115" s="9"/>
      <c r="K115" s="9" t="str">
        <f t="shared" si="2"/>
        <v/>
      </c>
      <c r="L115" s="63" t="str">
        <f>iferror(100*(J115+(H115-vlookup(J115,'Kovats n-alkanes'!G$7:H$31,2,TRUE))/(vlookup(K115,'Kovats n-alkanes'!G$7:H$31,2,TRUE)-vlookup(J115,'Kovats n-alkanes'!G$7:H$31,2,TRUE))),H115)</f>
        <v/>
      </c>
      <c r="M115" s="9" t="str">
        <f t="array" ref="M115">iferror(index('Kovats n-alkanes'!B$7:B$31,match(I115,'Kovats n-alkanes'!C$7:C$31,1)),"")</f>
        <v/>
      </c>
      <c r="N115" s="9" t="str">
        <f t="shared" si="5"/>
        <v/>
      </c>
      <c r="O115" s="9" t="str">
        <f>iferror(100*(M115+(I115-vlookup(M115,'Kovats n-alkanes'!B$7:C$31,2,TRUE))/(vlookup(N115,'Kovats n-alkanes'!B$7:C$31,2,TRUE)-vlookup(M115,'Kovats n-alkanes'!B$7:C$31,2,TRUE))),"")</f>
        <v/>
      </c>
      <c r="R115" s="75"/>
      <c r="S115" s="75"/>
      <c r="T115" s="97"/>
      <c r="U115" s="97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</row>
    <row r="116">
      <c r="D116" s="120"/>
      <c r="F116" s="121"/>
      <c r="H116" s="122"/>
      <c r="I116" s="17"/>
      <c r="J116" s="9"/>
      <c r="K116" s="9" t="str">
        <f t="shared" si="2"/>
        <v/>
      </c>
      <c r="L116" s="63" t="str">
        <f>iferror(100*(J116+(H116-vlookup(J116,'Kovats n-alkanes'!G$7:H$31,2,TRUE))/(vlookup(K116,'Kovats n-alkanes'!G$7:H$31,2,TRUE)-vlookup(J116,'Kovats n-alkanes'!G$7:H$31,2,TRUE))),H116)</f>
        <v/>
      </c>
      <c r="M116" s="9" t="str">
        <f t="array" ref="M116">iferror(index('Kovats n-alkanes'!B$7:B$31,match(I116,'Kovats n-alkanes'!C$7:C$31,1)),"")</f>
        <v/>
      </c>
      <c r="N116" s="9" t="str">
        <f t="shared" si="5"/>
        <v/>
      </c>
      <c r="O116" s="9" t="str">
        <f>iferror(100*(M116+(I116-vlookup(M116,'Kovats n-alkanes'!B$7:C$31,2,TRUE))/(vlookup(N116,'Kovats n-alkanes'!B$7:C$31,2,TRUE)-vlookup(M116,'Kovats n-alkanes'!B$7:C$31,2,TRUE))),"")</f>
        <v/>
      </c>
      <c r="R116" s="75"/>
      <c r="S116" s="75"/>
      <c r="T116" s="97"/>
      <c r="U116" s="97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</row>
    <row r="117">
      <c r="D117" s="120"/>
      <c r="F117" s="121"/>
      <c r="H117" s="122"/>
      <c r="I117" s="17"/>
      <c r="J117" s="9"/>
      <c r="K117" s="9" t="str">
        <f t="shared" si="2"/>
        <v/>
      </c>
      <c r="L117" s="63" t="str">
        <f>iferror(100*(J117+(H117-vlookup(J117,'Kovats n-alkanes'!G$7:H$31,2,TRUE))/(vlookup(K117,'Kovats n-alkanes'!G$7:H$31,2,TRUE)-vlookup(J117,'Kovats n-alkanes'!G$7:H$31,2,TRUE))),H117)</f>
        <v/>
      </c>
      <c r="M117" s="9" t="str">
        <f t="array" ref="M117">iferror(index('Kovats n-alkanes'!B$7:B$31,match(I117,'Kovats n-alkanes'!C$7:C$31,1)),"")</f>
        <v/>
      </c>
      <c r="N117" s="9" t="str">
        <f t="shared" si="5"/>
        <v/>
      </c>
      <c r="O117" s="9" t="str">
        <f>iferror(100*(M117+(I117-vlookup(M117,'Kovats n-alkanes'!B$7:C$31,2,TRUE))/(vlookup(N117,'Kovats n-alkanes'!B$7:C$31,2,TRUE)-vlookup(M117,'Kovats n-alkanes'!B$7:C$31,2,TRUE))),"")</f>
        <v/>
      </c>
      <c r="R117" s="75"/>
      <c r="S117" s="75"/>
      <c r="T117" s="97"/>
      <c r="U117" s="97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</row>
    <row r="118">
      <c r="D118" s="120"/>
      <c r="F118" s="121"/>
      <c r="H118" s="122"/>
      <c r="I118" s="17"/>
      <c r="J118" s="9"/>
      <c r="K118" s="9" t="str">
        <f t="shared" si="2"/>
        <v/>
      </c>
      <c r="L118" s="63" t="str">
        <f>iferror(100*(J118+(H118-vlookup(J118,'Kovats n-alkanes'!G$7:H$31,2,TRUE))/(vlookup(K118,'Kovats n-alkanes'!G$7:H$31,2,TRUE)-vlookup(J118,'Kovats n-alkanes'!G$7:H$31,2,TRUE))),H118)</f>
        <v/>
      </c>
      <c r="M118" s="9" t="str">
        <f t="array" ref="M118">iferror(index('Kovats n-alkanes'!B$7:B$31,match(I118,'Kovats n-alkanes'!C$7:C$31,1)),"")</f>
        <v/>
      </c>
      <c r="N118" s="9" t="str">
        <f t="shared" si="5"/>
        <v/>
      </c>
      <c r="O118" s="9" t="str">
        <f>iferror(100*(M118+(I118-vlookup(M118,'Kovats n-alkanes'!B$7:C$31,2,TRUE))/(vlookup(N118,'Kovats n-alkanes'!B$7:C$31,2,TRUE)-vlookup(M118,'Kovats n-alkanes'!B$7:C$31,2,TRUE))),"")</f>
        <v/>
      </c>
      <c r="R118" s="75"/>
      <c r="S118" s="75"/>
      <c r="T118" s="97"/>
      <c r="U118" s="97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</row>
    <row r="119">
      <c r="D119" s="120"/>
      <c r="F119" s="121"/>
      <c r="H119" s="122"/>
      <c r="I119" s="17"/>
      <c r="J119" s="9"/>
      <c r="K119" s="9" t="str">
        <f t="shared" si="2"/>
        <v/>
      </c>
      <c r="L119" s="63" t="str">
        <f>iferror(100*(J119+(H119-vlookup(J119,'Kovats n-alkanes'!G$7:H$31,2,TRUE))/(vlookup(K119,'Kovats n-alkanes'!G$7:H$31,2,TRUE)-vlookup(J119,'Kovats n-alkanes'!G$7:H$31,2,TRUE))),H119)</f>
        <v/>
      </c>
      <c r="M119" s="9" t="str">
        <f t="array" ref="M119">iferror(index('Kovats n-alkanes'!B$7:B$31,match(I119,'Kovats n-alkanes'!C$7:C$31,1)),"")</f>
        <v/>
      </c>
      <c r="N119" s="9" t="str">
        <f t="shared" si="5"/>
        <v/>
      </c>
      <c r="O119" s="9" t="str">
        <f>iferror(100*(M119+(I119-vlookup(M119,'Kovats n-alkanes'!B$7:C$31,2,TRUE))/(vlookup(N119,'Kovats n-alkanes'!B$7:C$31,2,TRUE)-vlookup(M119,'Kovats n-alkanes'!B$7:C$31,2,TRUE))),"")</f>
        <v/>
      </c>
      <c r="R119" s="75"/>
      <c r="S119" s="75"/>
      <c r="T119" s="97"/>
      <c r="U119" s="97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</row>
    <row r="120">
      <c r="D120" s="120"/>
      <c r="F120" s="121"/>
      <c r="H120" s="122"/>
      <c r="I120" s="17"/>
      <c r="J120" s="9"/>
      <c r="K120" s="9" t="str">
        <f t="shared" si="2"/>
        <v/>
      </c>
      <c r="L120" s="63" t="str">
        <f>iferror(100*(J120+(H120-vlookup(J120,'Kovats n-alkanes'!G$7:H$31,2,TRUE))/(vlookup(K120,'Kovats n-alkanes'!G$7:H$31,2,TRUE)-vlookup(J120,'Kovats n-alkanes'!G$7:H$31,2,TRUE))),H120)</f>
        <v/>
      </c>
      <c r="M120" s="9" t="str">
        <f t="array" ref="M120">iferror(index('Kovats n-alkanes'!B$7:B$31,match(I120,'Kovats n-alkanes'!C$7:C$31,1)),"")</f>
        <v/>
      </c>
      <c r="N120" s="9" t="str">
        <f t="shared" si="5"/>
        <v/>
      </c>
      <c r="O120" s="9" t="str">
        <f>iferror(100*(M120+(I120-vlookup(M120,'Kovats n-alkanes'!B$7:C$31,2,TRUE))/(vlookup(N120,'Kovats n-alkanes'!B$7:C$31,2,TRUE)-vlookup(M120,'Kovats n-alkanes'!B$7:C$31,2,TRUE))),"")</f>
        <v/>
      </c>
      <c r="R120" s="75"/>
      <c r="S120" s="75"/>
      <c r="T120" s="97"/>
      <c r="U120" s="97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</row>
    <row r="121">
      <c r="D121" s="120"/>
      <c r="F121" s="121"/>
      <c r="H121" s="122"/>
      <c r="I121" s="17"/>
      <c r="J121" s="9"/>
      <c r="K121" s="9" t="str">
        <f t="shared" si="2"/>
        <v/>
      </c>
      <c r="L121" s="63" t="str">
        <f>iferror(100*(J121+(H121-vlookup(J121,'Kovats n-alkanes'!G$7:H$31,2,TRUE))/(vlookup(K121,'Kovats n-alkanes'!G$7:H$31,2,TRUE)-vlookup(J121,'Kovats n-alkanes'!G$7:H$31,2,TRUE))),H121)</f>
        <v/>
      </c>
      <c r="M121" s="9" t="str">
        <f t="array" ref="M121">iferror(index('Kovats n-alkanes'!B$7:B$31,match(I121,'Kovats n-alkanes'!C$7:C$31,1)),"")</f>
        <v/>
      </c>
      <c r="N121" s="9" t="str">
        <f t="shared" si="5"/>
        <v/>
      </c>
      <c r="O121" s="9" t="str">
        <f>iferror(100*(M121+(I121-vlookup(M121,'Kovats n-alkanes'!B$7:C$31,2,TRUE))/(vlookup(N121,'Kovats n-alkanes'!B$7:C$31,2,TRUE)-vlookup(M121,'Kovats n-alkanes'!B$7:C$31,2,TRUE))),"")</f>
        <v/>
      </c>
      <c r="R121" s="75"/>
      <c r="S121" s="75"/>
      <c r="T121" s="97"/>
      <c r="U121" s="97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</row>
    <row r="122">
      <c r="D122" s="120"/>
      <c r="F122" s="121"/>
      <c r="H122" s="122"/>
      <c r="I122" s="17"/>
      <c r="J122" s="9"/>
      <c r="K122" s="9" t="str">
        <f t="shared" si="2"/>
        <v/>
      </c>
      <c r="L122" s="63" t="str">
        <f>iferror(100*(J122+(H122-vlookup(J122,'Kovats n-alkanes'!G$7:H$31,2,TRUE))/(vlookup(K122,'Kovats n-alkanes'!G$7:H$31,2,TRUE)-vlookup(J122,'Kovats n-alkanes'!G$7:H$31,2,TRUE))),H122)</f>
        <v/>
      </c>
      <c r="M122" s="9" t="str">
        <f t="array" ref="M122">iferror(index('Kovats n-alkanes'!B$7:B$31,match(I122,'Kovats n-alkanes'!C$7:C$31,1)),"")</f>
        <v/>
      </c>
      <c r="N122" s="9" t="str">
        <f t="shared" si="5"/>
        <v/>
      </c>
      <c r="O122" s="9" t="str">
        <f>iferror(100*(M122+(I122-vlookup(M122,'Kovats n-alkanes'!B$7:C$31,2,TRUE))/(vlookup(N122,'Kovats n-alkanes'!B$7:C$31,2,TRUE)-vlookup(M122,'Kovats n-alkanes'!B$7:C$31,2,TRUE))),"")</f>
        <v/>
      </c>
      <c r="R122" s="75"/>
      <c r="S122" s="75"/>
      <c r="T122" s="97"/>
      <c r="U122" s="97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</row>
    <row r="123">
      <c r="D123" s="120"/>
      <c r="F123" s="121"/>
      <c r="H123" s="122"/>
      <c r="I123" s="17"/>
      <c r="J123" s="9"/>
      <c r="K123" s="9" t="str">
        <f t="shared" si="2"/>
        <v/>
      </c>
      <c r="L123" s="63" t="str">
        <f>iferror(100*(J123+(H123-vlookup(J123,'Kovats n-alkanes'!G$7:H$31,2,TRUE))/(vlookup(K123,'Kovats n-alkanes'!G$7:H$31,2,TRUE)-vlookup(J123,'Kovats n-alkanes'!G$7:H$31,2,TRUE))),H123)</f>
        <v/>
      </c>
      <c r="M123" s="9" t="str">
        <f t="array" ref="M123">iferror(index('Kovats n-alkanes'!B$7:B$31,match(I123,'Kovats n-alkanes'!C$7:C$31,1)),"")</f>
        <v/>
      </c>
      <c r="N123" s="9" t="str">
        <f t="shared" si="5"/>
        <v/>
      </c>
      <c r="O123" s="9" t="str">
        <f>iferror(100*(M123+(I123-vlookup(M123,'Kovats n-alkanes'!B$7:C$31,2,TRUE))/(vlookup(N123,'Kovats n-alkanes'!B$7:C$31,2,TRUE)-vlookup(M123,'Kovats n-alkanes'!B$7:C$31,2,TRUE))),"")</f>
        <v/>
      </c>
      <c r="R123" s="75"/>
      <c r="S123" s="75"/>
      <c r="T123" s="97"/>
      <c r="U123" s="97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</row>
    <row r="124">
      <c r="D124" s="120"/>
      <c r="F124" s="121"/>
      <c r="H124" s="122"/>
      <c r="I124" s="17"/>
      <c r="J124" s="9"/>
      <c r="K124" s="9" t="str">
        <f t="shared" si="2"/>
        <v/>
      </c>
      <c r="L124" s="63" t="str">
        <f>iferror(100*(J124+(H124-vlookup(J124,'Kovats n-alkanes'!G$7:H$31,2,TRUE))/(vlookup(K124,'Kovats n-alkanes'!G$7:H$31,2,TRUE)-vlookup(J124,'Kovats n-alkanes'!G$7:H$31,2,TRUE))),H124)</f>
        <v/>
      </c>
      <c r="M124" s="9" t="str">
        <f t="array" ref="M124">iferror(index('Kovats n-alkanes'!B$7:B$31,match(I124,'Kovats n-alkanes'!C$7:C$31,1)),"")</f>
        <v/>
      </c>
      <c r="N124" s="9" t="str">
        <f t="shared" si="5"/>
        <v/>
      </c>
      <c r="O124" s="9" t="str">
        <f>iferror(100*(M124+(I124-vlookup(M124,'Kovats n-alkanes'!B$7:C$31,2,TRUE))/(vlookup(N124,'Kovats n-alkanes'!B$7:C$31,2,TRUE)-vlookup(M124,'Kovats n-alkanes'!B$7:C$31,2,TRUE))),"")</f>
        <v/>
      </c>
      <c r="R124" s="75"/>
      <c r="S124" s="75"/>
      <c r="T124" s="97"/>
      <c r="U124" s="97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</row>
    <row r="125">
      <c r="D125" s="120"/>
      <c r="F125" s="121"/>
      <c r="H125" s="122"/>
      <c r="I125" s="17"/>
      <c r="J125" s="9"/>
      <c r="K125" s="9" t="str">
        <f t="shared" si="2"/>
        <v/>
      </c>
      <c r="L125" s="63" t="str">
        <f>iferror(100*(J125+(H125-vlookup(J125,'Kovats n-alkanes'!G$7:H$31,2,TRUE))/(vlookup(K125,'Kovats n-alkanes'!G$7:H$31,2,TRUE)-vlookup(J125,'Kovats n-alkanes'!G$7:H$31,2,TRUE))),H125)</f>
        <v/>
      </c>
      <c r="M125" s="9" t="str">
        <f t="array" ref="M125">iferror(index('Kovats n-alkanes'!B$7:B$31,match(I125,'Kovats n-alkanes'!C$7:C$31,1)),"")</f>
        <v/>
      </c>
      <c r="N125" s="9" t="str">
        <f t="shared" si="5"/>
        <v/>
      </c>
      <c r="O125" s="9" t="str">
        <f>iferror(100*(M125+(I125-vlookup(M125,'Kovats n-alkanes'!B$7:C$31,2,TRUE))/(vlookup(N125,'Kovats n-alkanes'!B$7:C$31,2,TRUE)-vlookup(M125,'Kovats n-alkanes'!B$7:C$31,2,TRUE))),"")</f>
        <v/>
      </c>
      <c r="R125" s="75"/>
      <c r="S125" s="75"/>
      <c r="T125" s="97"/>
      <c r="U125" s="97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</row>
    <row r="126">
      <c r="D126" s="120"/>
      <c r="F126" s="121"/>
      <c r="H126" s="122"/>
      <c r="I126" s="17"/>
      <c r="J126" s="9"/>
      <c r="K126" s="9" t="str">
        <f t="shared" si="2"/>
        <v/>
      </c>
      <c r="L126" s="63" t="str">
        <f>iferror(100*(J126+(H126-vlookup(J126,'Kovats n-alkanes'!G$7:H$31,2,TRUE))/(vlookup(K126,'Kovats n-alkanes'!G$7:H$31,2,TRUE)-vlookup(J126,'Kovats n-alkanes'!G$7:H$31,2,TRUE))),H126)</f>
        <v/>
      </c>
      <c r="M126" s="9" t="str">
        <f t="array" ref="M126">iferror(index('Kovats n-alkanes'!B$7:B$31,match(I126,'Kovats n-alkanes'!C$7:C$31,1)),"")</f>
        <v/>
      </c>
      <c r="N126" s="9" t="str">
        <f t="shared" si="5"/>
        <v/>
      </c>
      <c r="O126" s="9" t="str">
        <f>iferror(100*(M126+(I126-vlookup(M126,'Kovats n-alkanes'!B$7:C$31,2,TRUE))/(vlookup(N126,'Kovats n-alkanes'!B$7:C$31,2,TRUE)-vlookup(M126,'Kovats n-alkanes'!B$7:C$31,2,TRUE))),"")</f>
        <v/>
      </c>
      <c r="R126" s="75"/>
      <c r="S126" s="75"/>
      <c r="T126" s="97"/>
      <c r="U126" s="97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</row>
    <row r="127">
      <c r="D127" s="120"/>
      <c r="F127" s="121"/>
      <c r="H127" s="122"/>
      <c r="I127" s="17"/>
      <c r="J127" s="9"/>
      <c r="K127" s="9" t="str">
        <f t="shared" si="2"/>
        <v/>
      </c>
      <c r="L127" s="63" t="str">
        <f>iferror(100*(J127+(H127-vlookup(J127,'Kovats n-alkanes'!G$7:H$31,2,TRUE))/(vlookup(K127,'Kovats n-alkanes'!G$7:H$31,2,TRUE)-vlookup(J127,'Kovats n-alkanes'!G$7:H$31,2,TRUE))),H127)</f>
        <v/>
      </c>
      <c r="M127" s="9" t="str">
        <f t="array" ref="M127">iferror(index('Kovats n-alkanes'!B$7:B$31,match(I127,'Kovats n-alkanes'!C$7:C$31,1)),"")</f>
        <v/>
      </c>
      <c r="N127" s="9" t="str">
        <f t="shared" si="5"/>
        <v/>
      </c>
      <c r="O127" s="9" t="str">
        <f>iferror(100*(M127+(I127-vlookup(M127,'Kovats n-alkanes'!B$7:C$31,2,TRUE))/(vlookup(N127,'Kovats n-alkanes'!B$7:C$31,2,TRUE)-vlookup(M127,'Kovats n-alkanes'!B$7:C$31,2,TRUE))),"")</f>
        <v/>
      </c>
      <c r="R127" s="75"/>
      <c r="S127" s="75"/>
      <c r="T127" s="97"/>
      <c r="U127" s="97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</row>
    <row r="128">
      <c r="D128" s="120"/>
      <c r="F128" s="121"/>
      <c r="H128" s="122"/>
      <c r="I128" s="17"/>
      <c r="J128" s="9"/>
      <c r="K128" s="9" t="str">
        <f t="shared" si="2"/>
        <v/>
      </c>
      <c r="L128" s="63" t="str">
        <f>iferror(100*(J128+(H128-vlookup(J128,'Kovats n-alkanes'!G$7:H$31,2,TRUE))/(vlookup(K128,'Kovats n-alkanes'!G$7:H$31,2,TRUE)-vlookup(J128,'Kovats n-alkanes'!G$7:H$31,2,TRUE))),H128)</f>
        <v/>
      </c>
      <c r="M128" s="9" t="str">
        <f t="array" ref="M128">iferror(index('Kovats n-alkanes'!B$7:B$31,match(I128,'Kovats n-alkanes'!C$7:C$31,1)),"")</f>
        <v/>
      </c>
      <c r="N128" s="9" t="str">
        <f t="shared" si="5"/>
        <v/>
      </c>
      <c r="O128" s="9" t="str">
        <f>iferror(100*(M128+(I128-vlookup(M128,'Kovats n-alkanes'!B$7:C$31,2,TRUE))/(vlookup(N128,'Kovats n-alkanes'!B$7:C$31,2,TRUE)-vlookup(M128,'Kovats n-alkanes'!B$7:C$31,2,TRUE))),"")</f>
        <v/>
      </c>
      <c r="R128" s="75"/>
      <c r="S128" s="75"/>
      <c r="T128" s="97"/>
      <c r="U128" s="97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</row>
    <row r="129">
      <c r="D129" s="120"/>
      <c r="F129" s="121"/>
      <c r="H129" s="122"/>
      <c r="I129" s="17"/>
      <c r="J129" s="9"/>
      <c r="K129" s="9" t="str">
        <f t="shared" si="2"/>
        <v/>
      </c>
      <c r="L129" s="63" t="str">
        <f>iferror(100*(J129+(H129-vlookup(J129,'Kovats n-alkanes'!G$7:H$31,2,TRUE))/(vlookup(K129,'Kovats n-alkanes'!G$7:H$31,2,TRUE)-vlookup(J129,'Kovats n-alkanes'!G$7:H$31,2,TRUE))),H129)</f>
        <v/>
      </c>
      <c r="M129" s="9" t="str">
        <f t="array" ref="M129">iferror(index('Kovats n-alkanes'!B$7:B$31,match(I129,'Kovats n-alkanes'!C$7:C$31,1)),"")</f>
        <v/>
      </c>
      <c r="N129" s="9" t="str">
        <f t="shared" si="5"/>
        <v/>
      </c>
      <c r="O129" s="9" t="str">
        <f>iferror(100*(M129+(I129-vlookup(M129,'Kovats n-alkanes'!B$7:C$31,2,TRUE))/(vlookup(N129,'Kovats n-alkanes'!B$7:C$31,2,TRUE)-vlookup(M129,'Kovats n-alkanes'!B$7:C$31,2,TRUE))),"")</f>
        <v/>
      </c>
      <c r="R129" s="75"/>
      <c r="S129" s="75"/>
      <c r="T129" s="97"/>
      <c r="U129" s="97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</row>
    <row r="130">
      <c r="D130" s="120"/>
      <c r="F130" s="121"/>
      <c r="H130" s="122"/>
      <c r="I130" s="17"/>
      <c r="J130" s="9"/>
      <c r="K130" s="9" t="str">
        <f t="shared" si="2"/>
        <v/>
      </c>
      <c r="L130" s="63" t="str">
        <f>iferror(100*(J130+(H130-vlookup(J130,'Kovats n-alkanes'!G$7:H$31,2,TRUE))/(vlookup(K130,'Kovats n-alkanes'!G$7:H$31,2,TRUE)-vlookup(J130,'Kovats n-alkanes'!G$7:H$31,2,TRUE))),H130)</f>
        <v/>
      </c>
      <c r="M130" s="9" t="str">
        <f t="array" ref="M130">iferror(index('Kovats n-alkanes'!B$7:B$31,match(I130,'Kovats n-alkanes'!C$7:C$31,1)),"")</f>
        <v/>
      </c>
      <c r="N130" s="9" t="str">
        <f t="shared" si="5"/>
        <v/>
      </c>
      <c r="O130" s="9" t="str">
        <f>iferror(100*(M130+(I130-vlookup(M130,'Kovats n-alkanes'!B$7:C$31,2,TRUE))/(vlookup(N130,'Kovats n-alkanes'!B$7:C$31,2,TRUE)-vlookup(M130,'Kovats n-alkanes'!B$7:C$31,2,TRUE))),"")</f>
        <v/>
      </c>
      <c r="R130" s="75"/>
      <c r="S130" s="75"/>
      <c r="T130" s="97"/>
      <c r="U130" s="97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</row>
    <row r="131">
      <c r="D131" s="120"/>
      <c r="F131" s="121"/>
      <c r="H131" s="122"/>
      <c r="I131" s="17"/>
      <c r="J131" s="9"/>
      <c r="K131" s="9" t="str">
        <f t="shared" si="2"/>
        <v/>
      </c>
      <c r="L131" s="63" t="str">
        <f>iferror(100*(J131+(H131-vlookup(J131,'Kovats n-alkanes'!G$7:H$31,2,TRUE))/(vlookup(K131,'Kovats n-alkanes'!G$7:H$31,2,TRUE)-vlookup(J131,'Kovats n-alkanes'!G$7:H$31,2,TRUE))),H131)</f>
        <v/>
      </c>
      <c r="M131" s="9" t="str">
        <f t="array" ref="M131">iferror(index('Kovats n-alkanes'!B$7:B$31,match(I131,'Kovats n-alkanes'!C$7:C$31,1)),"")</f>
        <v/>
      </c>
      <c r="N131" s="9" t="str">
        <f t="shared" si="5"/>
        <v/>
      </c>
      <c r="O131" s="9" t="str">
        <f>iferror(100*(M131+(I131-vlookup(M131,'Kovats n-alkanes'!B$7:C$31,2,TRUE))/(vlookup(N131,'Kovats n-alkanes'!B$7:C$31,2,TRUE)-vlookup(M131,'Kovats n-alkanes'!B$7:C$31,2,TRUE))),"")</f>
        <v/>
      </c>
      <c r="R131" s="75"/>
      <c r="S131" s="75"/>
      <c r="T131" s="97"/>
      <c r="U131" s="97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</row>
    <row r="132">
      <c r="D132" s="120"/>
      <c r="F132" s="121"/>
      <c r="H132" s="122"/>
      <c r="I132" s="17"/>
      <c r="J132" s="9"/>
      <c r="K132" s="9" t="str">
        <f t="shared" si="2"/>
        <v/>
      </c>
      <c r="L132" s="63" t="str">
        <f>iferror(100*(J132+(H132-vlookup(J132,'Kovats n-alkanes'!G$7:H$31,2,TRUE))/(vlookup(K132,'Kovats n-alkanes'!G$7:H$31,2,TRUE)-vlookup(J132,'Kovats n-alkanes'!G$7:H$31,2,TRUE))),H132)</f>
        <v/>
      </c>
      <c r="M132" s="9" t="str">
        <f t="array" ref="M132">iferror(index('Kovats n-alkanes'!B$7:B$31,match(I132,'Kovats n-alkanes'!C$7:C$31,1)),"")</f>
        <v/>
      </c>
      <c r="N132" s="9" t="str">
        <f t="shared" si="5"/>
        <v/>
      </c>
      <c r="O132" s="9" t="str">
        <f>iferror(100*(M132+(I132-vlookup(M132,'Kovats n-alkanes'!B$7:C$31,2,TRUE))/(vlookup(N132,'Kovats n-alkanes'!B$7:C$31,2,TRUE)-vlookup(M132,'Kovats n-alkanes'!B$7:C$31,2,TRUE))),"")</f>
        <v/>
      </c>
      <c r="R132" s="75"/>
      <c r="S132" s="75"/>
      <c r="T132" s="97"/>
      <c r="U132" s="97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</row>
    <row r="133">
      <c r="D133" s="120"/>
      <c r="F133" s="121"/>
      <c r="H133" s="122"/>
      <c r="I133" s="17"/>
      <c r="J133" s="9"/>
      <c r="K133" s="9" t="str">
        <f t="shared" si="2"/>
        <v/>
      </c>
      <c r="L133" s="63" t="str">
        <f>iferror(100*(J133+(H133-vlookup(J133,'Kovats n-alkanes'!G$7:H$31,2,TRUE))/(vlookup(K133,'Kovats n-alkanes'!G$7:H$31,2,TRUE)-vlookup(J133,'Kovats n-alkanes'!G$7:H$31,2,TRUE))),H133)</f>
        <v/>
      </c>
      <c r="M133" s="9" t="str">
        <f t="array" ref="M133">iferror(index('Kovats n-alkanes'!B$7:B$31,match(I133,'Kovats n-alkanes'!C$7:C$31,1)),"")</f>
        <v/>
      </c>
      <c r="N133" s="9" t="str">
        <f t="shared" si="5"/>
        <v/>
      </c>
      <c r="O133" s="9" t="str">
        <f>iferror(100*(M133+(I133-vlookup(M133,'Kovats n-alkanes'!B$7:C$31,2,TRUE))/(vlookup(N133,'Kovats n-alkanes'!B$7:C$31,2,TRUE)-vlookup(M133,'Kovats n-alkanes'!B$7:C$31,2,TRUE))),"")</f>
        <v/>
      </c>
      <c r="R133" s="75"/>
      <c r="S133" s="75"/>
      <c r="T133" s="97"/>
      <c r="U133" s="97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</row>
    <row r="134">
      <c r="D134" s="120"/>
      <c r="F134" s="121"/>
      <c r="H134" s="122"/>
      <c r="I134" s="17"/>
      <c r="J134" s="9" t="str">
        <f t="array" ref="J134">iferror(index('Kovats n-alkanes'!G$7:G$31,match(H134,'Kovats n-alkanes'!H$7:H$31,1)),"")</f>
        <v/>
      </c>
      <c r="K134" s="9" t="str">
        <f t="shared" si="2"/>
        <v/>
      </c>
      <c r="L134" s="63" t="str">
        <f>iferror(100*(J134+(H134-vlookup(J134,'Kovats n-alkanes'!G$7:H$31,2,TRUE))/(vlookup(K134,'Kovats n-alkanes'!G$7:H$31,2,TRUE)-vlookup(J134,'Kovats n-alkanes'!G$7:H$31,2,TRUE))),H134)</f>
        <v/>
      </c>
      <c r="M134" s="9" t="str">
        <f t="array" ref="M134">iferror(index('Kovats n-alkanes'!B$7:B$31,match(I134,'Kovats n-alkanes'!C$7:C$31,1)),"")</f>
        <v/>
      </c>
      <c r="N134" s="9" t="str">
        <f t="shared" si="5"/>
        <v/>
      </c>
      <c r="O134" s="9" t="str">
        <f>iferror(100*(M134+(I134-vlookup(M134,'Kovats n-alkanes'!B$7:C$31,2,TRUE))/(vlookup(N134,'Kovats n-alkanes'!B$7:C$31,2,TRUE)-vlookup(M134,'Kovats n-alkanes'!B$7:C$31,2,TRUE))),"")</f>
        <v/>
      </c>
      <c r="R134" s="75"/>
      <c r="S134" s="75"/>
      <c r="T134" s="97"/>
      <c r="U134" s="97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</row>
    <row r="135">
      <c r="D135" s="120"/>
      <c r="F135" s="121"/>
      <c r="H135" s="122"/>
      <c r="I135" s="17"/>
      <c r="J135" s="9" t="str">
        <f t="array" ref="J135">iferror(index('Kovats n-alkanes'!G$7:G$31,match(H135,'Kovats n-alkanes'!H$7:H$31,1)),"")</f>
        <v/>
      </c>
      <c r="K135" s="9" t="str">
        <f t="shared" si="2"/>
        <v/>
      </c>
      <c r="L135" s="63" t="str">
        <f>iferror(100*(J135+(H135-vlookup(J135,'Kovats n-alkanes'!G$7:H$31,2,TRUE))/(vlookup(K135,'Kovats n-alkanes'!G$7:H$31,2,TRUE)-vlookup(J135,'Kovats n-alkanes'!G$7:H$31,2,TRUE))),H135)</f>
        <v/>
      </c>
      <c r="M135" s="9" t="str">
        <f t="array" ref="M135">iferror(index('Kovats n-alkanes'!B$7:B$31,match(I135,'Kovats n-alkanes'!C$7:C$31,1)),"")</f>
        <v/>
      </c>
      <c r="N135" s="9" t="str">
        <f t="shared" si="5"/>
        <v/>
      </c>
      <c r="O135" s="9" t="str">
        <f>iferror(100*(M135+(I135-vlookup(M135,'Kovats n-alkanes'!B$7:C$31,2,TRUE))/(vlookup(N135,'Kovats n-alkanes'!B$7:C$31,2,TRUE)-vlookup(M135,'Kovats n-alkanes'!B$7:C$31,2,TRUE))),"")</f>
        <v/>
      </c>
      <c r="R135" s="75"/>
      <c r="S135" s="75"/>
      <c r="T135" s="97"/>
      <c r="U135" s="97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</row>
    <row r="136">
      <c r="D136" s="120"/>
      <c r="F136" s="121"/>
      <c r="H136" s="122"/>
      <c r="I136" s="17"/>
      <c r="J136" s="9" t="str">
        <f t="array" ref="J136">iferror(index('Kovats n-alkanes'!G$7:G$31,match(H136,'Kovats n-alkanes'!H$7:H$31,1)),"")</f>
        <v/>
      </c>
      <c r="K136" s="9" t="str">
        <f t="shared" si="2"/>
        <v/>
      </c>
      <c r="L136" s="63" t="str">
        <f>iferror(100*(J136+(H136-vlookup(J136,'Kovats n-alkanes'!G$7:H$31,2,TRUE))/(vlookup(K136,'Kovats n-alkanes'!G$7:H$31,2,TRUE)-vlookup(J136,'Kovats n-alkanes'!G$7:H$31,2,TRUE))),H136)</f>
        <v/>
      </c>
      <c r="M136" s="9" t="str">
        <f t="array" ref="M136">iferror(index('Kovats n-alkanes'!B$7:B$31,match(I136,'Kovats n-alkanes'!C$7:C$31,1)),"")</f>
        <v/>
      </c>
      <c r="N136" s="9" t="str">
        <f t="shared" si="5"/>
        <v/>
      </c>
      <c r="O136" s="9" t="str">
        <f>iferror(100*(M136+(I136-vlookup(M136,'Kovats n-alkanes'!B$7:C$31,2,TRUE))/(vlookup(N136,'Kovats n-alkanes'!B$7:C$31,2,TRUE)-vlookup(M136,'Kovats n-alkanes'!B$7:C$31,2,TRUE))),"")</f>
        <v/>
      </c>
      <c r="R136" s="75"/>
      <c r="S136" s="75"/>
      <c r="T136" s="97"/>
      <c r="U136" s="97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</row>
    <row r="137">
      <c r="D137" s="120"/>
      <c r="F137" s="121"/>
      <c r="H137" s="122"/>
      <c r="I137" s="17"/>
      <c r="J137" s="9" t="str">
        <f t="array" ref="J137">iferror(index('Kovats n-alkanes'!G$7:G$31,match(H137,'Kovats n-alkanes'!H$7:H$31,1)),"")</f>
        <v/>
      </c>
      <c r="K137" s="9" t="str">
        <f t="shared" si="2"/>
        <v/>
      </c>
      <c r="L137" s="63" t="str">
        <f>iferror(100*(J137+(H137-vlookup(J137,'Kovats n-alkanes'!G$7:H$31,2,TRUE))/(vlookup(K137,'Kovats n-alkanes'!G$7:H$31,2,TRUE)-vlookup(J137,'Kovats n-alkanes'!G$7:H$31,2,TRUE))),H137)</f>
        <v/>
      </c>
      <c r="M137" s="9" t="str">
        <f t="array" ref="M137">iferror(index('Kovats n-alkanes'!B$7:B$31,match(I137,'Kovats n-alkanes'!C$7:C$31,1)),"")</f>
        <v/>
      </c>
      <c r="N137" s="9" t="str">
        <f t="shared" si="5"/>
        <v/>
      </c>
      <c r="O137" s="9" t="str">
        <f>iferror(100*(M137+(I137-vlookup(M137,'Kovats n-alkanes'!B$7:C$31,2,TRUE))/(vlookup(N137,'Kovats n-alkanes'!B$7:C$31,2,TRUE)-vlookup(M137,'Kovats n-alkanes'!B$7:C$31,2,TRUE))),"")</f>
        <v/>
      </c>
      <c r="R137" s="75"/>
      <c r="S137" s="75"/>
      <c r="T137" s="97"/>
      <c r="U137" s="97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</row>
    <row r="138">
      <c r="D138" s="120"/>
      <c r="F138" s="121"/>
      <c r="H138" s="122"/>
      <c r="I138" s="17"/>
      <c r="J138" s="9" t="str">
        <f t="array" ref="J138">iferror(index('Kovats n-alkanes'!G$7:G$31,match(H138,'Kovats n-alkanes'!H$7:H$31,1)),"")</f>
        <v/>
      </c>
      <c r="K138" s="9" t="str">
        <f t="shared" si="2"/>
        <v/>
      </c>
      <c r="L138" s="63" t="str">
        <f>iferror(100*(J138+(H138-vlookup(J138,'Kovats n-alkanes'!G$7:H$31,2,TRUE))/(vlookup(K138,'Kovats n-alkanes'!G$7:H$31,2,TRUE)-vlookup(J138,'Kovats n-alkanes'!G$7:H$31,2,TRUE))),H138)</f>
        <v/>
      </c>
      <c r="M138" s="9" t="str">
        <f t="array" ref="M138">iferror(index('Kovats n-alkanes'!B$7:B$31,match(I138,'Kovats n-alkanes'!C$7:C$31,1)),"")</f>
        <v/>
      </c>
      <c r="N138" s="9" t="str">
        <f t="shared" si="5"/>
        <v/>
      </c>
      <c r="O138" s="9" t="str">
        <f>iferror(100*(M138+(I138-vlookup(M138,'Kovats n-alkanes'!B$7:C$31,2,TRUE))/(vlookup(N138,'Kovats n-alkanes'!B$7:C$31,2,TRUE)-vlookup(M138,'Kovats n-alkanes'!B$7:C$31,2,TRUE))),"")</f>
        <v/>
      </c>
      <c r="R138" s="75"/>
      <c r="S138" s="75"/>
      <c r="T138" s="97"/>
      <c r="U138" s="97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</row>
    <row r="139">
      <c r="D139" s="120"/>
      <c r="F139" s="121"/>
      <c r="H139" s="122"/>
      <c r="I139" s="17"/>
      <c r="J139" s="9" t="str">
        <f t="array" ref="J139">iferror(index('Kovats n-alkanes'!G$7:G$31,match(H139,'Kovats n-alkanes'!H$7:H$31,1)),"")</f>
        <v/>
      </c>
      <c r="K139" s="9" t="str">
        <f t="shared" si="2"/>
        <v/>
      </c>
      <c r="L139" s="63" t="str">
        <f>iferror(100*(J139+(H139-vlookup(J139,'Kovats n-alkanes'!G$7:H$31,2,TRUE))/(vlookup(K139,'Kovats n-alkanes'!G$7:H$31,2,TRUE)-vlookup(J139,'Kovats n-alkanes'!G$7:H$31,2,TRUE))),H139)</f>
        <v/>
      </c>
      <c r="M139" s="9" t="str">
        <f t="array" ref="M139">iferror(index('Kovats n-alkanes'!B$7:B$31,match(I139,'Kovats n-alkanes'!C$7:C$31,1)),"")</f>
        <v/>
      </c>
      <c r="N139" s="9" t="str">
        <f t="shared" si="5"/>
        <v/>
      </c>
      <c r="O139" s="9" t="str">
        <f>iferror(100*(M139+(I139-vlookup(M139,'Kovats n-alkanes'!B$7:C$31,2,TRUE))/(vlookup(N139,'Kovats n-alkanes'!B$7:C$31,2,TRUE)-vlookup(M139,'Kovats n-alkanes'!B$7:C$31,2,TRUE))),"")</f>
        <v/>
      </c>
      <c r="R139" s="75"/>
      <c r="S139" s="75"/>
      <c r="T139" s="97"/>
      <c r="U139" s="97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</row>
    <row r="140">
      <c r="D140" s="120"/>
      <c r="F140" s="121"/>
      <c r="H140" s="122"/>
      <c r="I140" s="17"/>
      <c r="J140" s="9" t="str">
        <f t="array" ref="J140">iferror(index('Kovats n-alkanes'!G$7:G$31,match(H140,'Kovats n-alkanes'!H$7:H$31,1)),"")</f>
        <v/>
      </c>
      <c r="K140" s="9" t="str">
        <f t="shared" si="2"/>
        <v/>
      </c>
      <c r="L140" s="63" t="str">
        <f>iferror(100*(J140+(H140-vlookup(J140,'Kovats n-alkanes'!G$7:H$31,2,TRUE))/(vlookup(K140,'Kovats n-alkanes'!G$7:H$31,2,TRUE)-vlookup(J140,'Kovats n-alkanes'!G$7:H$31,2,TRUE))),H140)</f>
        <v/>
      </c>
      <c r="M140" s="9" t="str">
        <f t="array" ref="M140">iferror(index('Kovats n-alkanes'!B$7:B$31,match(I140,'Kovats n-alkanes'!C$7:C$31,1)),"")</f>
        <v/>
      </c>
      <c r="N140" s="9" t="str">
        <f t="shared" si="5"/>
        <v/>
      </c>
      <c r="O140" s="9" t="str">
        <f>iferror(100*(M140+(I140-vlookup(M140,'Kovats n-alkanes'!B$7:C$31,2,TRUE))/(vlookup(N140,'Kovats n-alkanes'!B$7:C$31,2,TRUE)-vlookup(M140,'Kovats n-alkanes'!B$7:C$31,2,TRUE))),"")</f>
        <v/>
      </c>
      <c r="R140" s="75"/>
      <c r="S140" s="75"/>
      <c r="T140" s="97"/>
      <c r="U140" s="97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</row>
    <row r="141">
      <c r="D141" s="120"/>
      <c r="F141" s="121"/>
      <c r="H141" s="122"/>
      <c r="I141" s="17"/>
      <c r="J141" s="9" t="str">
        <f t="array" ref="J141">iferror(index('Kovats n-alkanes'!G$7:G$31,match(H141,'Kovats n-alkanes'!H$7:H$31,1)),"")</f>
        <v/>
      </c>
      <c r="K141" s="9" t="str">
        <f t="shared" si="2"/>
        <v/>
      </c>
      <c r="L141" s="63" t="str">
        <f>iferror(100*(J141+(H141-vlookup(J141,'Kovats n-alkanes'!G$7:H$31,2,TRUE))/(vlookup(K141,'Kovats n-alkanes'!G$7:H$31,2,TRUE)-vlookup(J141,'Kovats n-alkanes'!G$7:H$31,2,TRUE))),H141)</f>
        <v/>
      </c>
      <c r="M141" s="9" t="str">
        <f t="array" ref="M141">iferror(index('Kovats n-alkanes'!B$7:B$31,match(I141,'Kovats n-alkanes'!C$7:C$31,1)),"")</f>
        <v/>
      </c>
      <c r="N141" s="9" t="str">
        <f t="shared" si="5"/>
        <v/>
      </c>
      <c r="O141" s="9" t="str">
        <f>iferror(100*(M141+(I141-vlookup(M141,'Kovats n-alkanes'!B$7:C$31,2,TRUE))/(vlookup(N141,'Kovats n-alkanes'!B$7:C$31,2,TRUE)-vlookup(M141,'Kovats n-alkanes'!B$7:C$31,2,TRUE))),"")</f>
        <v/>
      </c>
      <c r="R141" s="75"/>
      <c r="S141" s="75"/>
      <c r="T141" s="97"/>
      <c r="U141" s="97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</row>
    <row r="142">
      <c r="D142" s="120"/>
      <c r="F142" s="121"/>
      <c r="H142" s="122"/>
      <c r="I142" s="17"/>
      <c r="J142" s="9" t="str">
        <f t="array" ref="J142">iferror(index('Kovats n-alkanes'!G$7:G$31,match(H142,'Kovats n-alkanes'!H$7:H$31,1)),"")</f>
        <v/>
      </c>
      <c r="K142" s="9" t="str">
        <f t="shared" si="2"/>
        <v/>
      </c>
      <c r="L142" s="63" t="str">
        <f>iferror(100*(J142+(H142-vlookup(J142,'Kovats n-alkanes'!G$7:H$31,2,TRUE))/(vlookup(K142,'Kovats n-alkanes'!G$7:H$31,2,TRUE)-vlookup(J142,'Kovats n-alkanes'!G$7:H$31,2,TRUE))),H142)</f>
        <v/>
      </c>
      <c r="M142" s="9" t="str">
        <f t="array" ref="M142">iferror(index('Kovats n-alkanes'!B$7:B$31,match(I142,'Kovats n-alkanes'!C$7:C$31,1)),"")</f>
        <v/>
      </c>
      <c r="N142" s="9" t="str">
        <f t="shared" si="5"/>
        <v/>
      </c>
      <c r="O142" s="9" t="str">
        <f>iferror(100*(M142+(I142-vlookup(M142,'Kovats n-alkanes'!B$7:C$31,2,TRUE))/(vlookup(N142,'Kovats n-alkanes'!B$7:C$31,2,TRUE)-vlookup(M142,'Kovats n-alkanes'!B$7:C$31,2,TRUE))),"")</f>
        <v/>
      </c>
      <c r="R142" s="75"/>
      <c r="S142" s="75"/>
      <c r="T142" s="97"/>
      <c r="U142" s="97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</row>
    <row r="143">
      <c r="D143" s="120"/>
      <c r="F143" s="121"/>
      <c r="H143" s="122"/>
      <c r="I143" s="17"/>
      <c r="J143" s="9" t="str">
        <f t="array" ref="J143">iferror(index('Kovats n-alkanes'!G$7:G$31,match(H143,'Kovats n-alkanes'!H$7:H$31,1)),"")</f>
        <v/>
      </c>
      <c r="K143" s="9" t="str">
        <f t="shared" si="2"/>
        <v/>
      </c>
      <c r="L143" s="63" t="str">
        <f>iferror(100*(J143+(H143-vlookup(J143,'Kovats n-alkanes'!G$7:H$31,2,TRUE))/(vlookup(K143,'Kovats n-alkanes'!G$7:H$31,2,TRUE)-vlookup(J143,'Kovats n-alkanes'!G$7:H$31,2,TRUE))),H143)</f>
        <v/>
      </c>
      <c r="M143" s="9" t="str">
        <f t="array" ref="M143">iferror(index('Kovats n-alkanes'!B$7:B$31,match(I143,'Kovats n-alkanes'!C$7:C$31,1)),"")</f>
        <v/>
      </c>
      <c r="N143" s="9" t="str">
        <f t="shared" si="5"/>
        <v/>
      </c>
      <c r="O143" s="9" t="str">
        <f>iferror(100*(M143+(I143-vlookup(M143,'Kovats n-alkanes'!B$7:C$31,2,TRUE))/(vlookup(N143,'Kovats n-alkanes'!B$7:C$31,2,TRUE)-vlookup(M143,'Kovats n-alkanes'!B$7:C$31,2,TRUE))),"")</f>
        <v/>
      </c>
      <c r="R143" s="75"/>
      <c r="S143" s="75"/>
      <c r="T143" s="97"/>
      <c r="U143" s="97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</row>
    <row r="144">
      <c r="D144" s="120"/>
      <c r="F144" s="121"/>
      <c r="H144" s="122"/>
      <c r="I144" s="17"/>
      <c r="J144" s="9" t="str">
        <f t="array" ref="J144">iferror(index('Kovats n-alkanes'!G$7:G$31,match(H144,'Kovats n-alkanes'!H$7:H$31,1)),"")</f>
        <v/>
      </c>
      <c r="K144" s="9" t="str">
        <f t="shared" si="2"/>
        <v/>
      </c>
      <c r="L144" s="63" t="str">
        <f>iferror(100*(J144+(H144-vlookup(J144,'Kovats n-alkanes'!G$7:H$31,2,TRUE))/(vlookup(K144,'Kovats n-alkanes'!G$7:H$31,2,TRUE)-vlookup(J144,'Kovats n-alkanes'!G$7:H$31,2,TRUE))),H144)</f>
        <v/>
      </c>
      <c r="M144" s="9" t="str">
        <f t="array" ref="M144">iferror(index('Kovats n-alkanes'!B$7:B$31,match(I144,'Kovats n-alkanes'!C$7:C$31,1)),"")</f>
        <v/>
      </c>
      <c r="N144" s="9" t="str">
        <f t="shared" si="5"/>
        <v/>
      </c>
      <c r="O144" s="9" t="str">
        <f>iferror(100*(M144+(I144-vlookup(M144,'Kovats n-alkanes'!B$7:C$31,2,TRUE))/(vlookup(N144,'Kovats n-alkanes'!B$7:C$31,2,TRUE)-vlookup(M144,'Kovats n-alkanes'!B$7:C$31,2,TRUE))),"")</f>
        <v/>
      </c>
      <c r="R144" s="75"/>
      <c r="S144" s="75"/>
      <c r="T144" s="97"/>
      <c r="U144" s="97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</row>
    <row r="145">
      <c r="D145" s="120"/>
      <c r="F145" s="121"/>
      <c r="H145" s="122"/>
      <c r="I145" s="17"/>
      <c r="J145" s="9" t="str">
        <f t="array" ref="J145">iferror(index('Kovats n-alkanes'!G$7:G$31,match(H145,'Kovats n-alkanes'!H$7:H$31,1)),"")</f>
        <v/>
      </c>
      <c r="K145" s="9" t="str">
        <f t="shared" si="2"/>
        <v/>
      </c>
      <c r="L145" s="63" t="str">
        <f>iferror(100*(J145+(H145-vlookup(J145,'Kovats n-alkanes'!G$7:H$31,2,TRUE))/(vlookup(K145,'Kovats n-alkanes'!G$7:H$31,2,TRUE)-vlookup(J145,'Kovats n-alkanes'!G$7:H$31,2,TRUE))),H145)</f>
        <v/>
      </c>
      <c r="M145" s="9" t="str">
        <f t="array" ref="M145">iferror(index('Kovats n-alkanes'!B$7:B$31,match(I145,'Kovats n-alkanes'!C$7:C$31,1)),"")</f>
        <v/>
      </c>
      <c r="N145" s="9" t="str">
        <f t="shared" si="5"/>
        <v/>
      </c>
      <c r="O145" s="9" t="str">
        <f>iferror(100*(M145+(I145-vlookup(M145,'Kovats n-alkanes'!B$7:C$31,2,TRUE))/(vlookup(N145,'Kovats n-alkanes'!B$7:C$31,2,TRUE)-vlookup(M145,'Kovats n-alkanes'!B$7:C$31,2,TRUE))),"")</f>
        <v/>
      </c>
      <c r="R145" s="75"/>
      <c r="S145" s="75"/>
      <c r="T145" s="97"/>
      <c r="U145" s="97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</row>
    <row r="146">
      <c r="D146" s="120"/>
      <c r="F146" s="121"/>
      <c r="H146" s="122"/>
      <c r="I146" s="17"/>
      <c r="J146" s="9" t="str">
        <f t="array" ref="J146">iferror(index('Kovats n-alkanes'!G$7:G$31,match(H146,'Kovats n-alkanes'!H$7:H$31,1)),"")</f>
        <v/>
      </c>
      <c r="K146" s="9" t="str">
        <f t="shared" si="2"/>
        <v/>
      </c>
      <c r="L146" s="63" t="str">
        <f>iferror(100*(J146+(H146-vlookup(J146,'Kovats n-alkanes'!G$7:H$31,2,TRUE))/(vlookup(K146,'Kovats n-alkanes'!G$7:H$31,2,TRUE)-vlookup(J146,'Kovats n-alkanes'!G$7:H$31,2,TRUE))),H146)</f>
        <v/>
      </c>
      <c r="M146" s="9" t="str">
        <f t="array" ref="M146">iferror(index('Kovats n-alkanes'!B$7:B$31,match(I146,'Kovats n-alkanes'!C$7:C$31,1)),"")</f>
        <v/>
      </c>
      <c r="N146" s="9" t="str">
        <f t="shared" si="5"/>
        <v/>
      </c>
      <c r="O146" s="9" t="str">
        <f>iferror(100*(M146+(I146-vlookup(M146,'Kovats n-alkanes'!B$7:C$31,2,TRUE))/(vlookup(N146,'Kovats n-alkanes'!B$7:C$31,2,TRUE)-vlookup(M146,'Kovats n-alkanes'!B$7:C$31,2,TRUE))),"")</f>
        <v/>
      </c>
      <c r="R146" s="75"/>
      <c r="S146" s="75"/>
      <c r="T146" s="97"/>
      <c r="U146" s="97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</row>
    <row r="147">
      <c r="D147" s="120"/>
      <c r="F147" s="121"/>
      <c r="H147" s="122"/>
      <c r="I147" s="17"/>
      <c r="J147" s="9" t="str">
        <f t="array" ref="J147">iferror(index('Kovats n-alkanes'!G$7:G$31,match(H147,'Kovats n-alkanes'!H$7:H$31,1)),"")</f>
        <v/>
      </c>
      <c r="K147" s="9" t="str">
        <f t="shared" si="2"/>
        <v/>
      </c>
      <c r="L147" s="63" t="str">
        <f>iferror(100*(J147+(H147-vlookup(J147,'Kovats n-alkanes'!G$7:H$31,2,TRUE))/(vlookup(K147,'Kovats n-alkanes'!G$7:H$31,2,TRUE)-vlookup(J147,'Kovats n-alkanes'!G$7:H$31,2,TRUE))),H147)</f>
        <v/>
      </c>
      <c r="M147" s="9" t="str">
        <f t="array" ref="M147">iferror(index('Kovats n-alkanes'!B$7:B$31,match(I147,'Kovats n-alkanes'!C$7:C$31,1)),"")</f>
        <v/>
      </c>
      <c r="N147" s="9" t="str">
        <f t="shared" si="5"/>
        <v/>
      </c>
      <c r="O147" s="9" t="str">
        <f>iferror(100*(M147+(I147-vlookup(M147,'Kovats n-alkanes'!B$7:C$31,2,TRUE))/(vlookup(N147,'Kovats n-alkanes'!B$7:C$31,2,TRUE)-vlookup(M147,'Kovats n-alkanes'!B$7:C$31,2,TRUE))),"")</f>
        <v/>
      </c>
      <c r="R147" s="75"/>
      <c r="S147" s="75"/>
      <c r="T147" s="97"/>
      <c r="U147" s="97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</row>
    <row r="148">
      <c r="D148" s="120"/>
      <c r="F148" s="121"/>
      <c r="H148" s="122"/>
      <c r="I148" s="17"/>
      <c r="J148" s="9" t="str">
        <f t="array" ref="J148">iferror(index('Kovats n-alkanes'!G$7:G$31,match(H148,'Kovats n-alkanes'!H$7:H$31,1)),"")</f>
        <v/>
      </c>
      <c r="K148" s="9" t="str">
        <f t="shared" si="2"/>
        <v/>
      </c>
      <c r="L148" s="63" t="str">
        <f>iferror(100*(J148+(H148-vlookup(J148,'Kovats n-alkanes'!G$7:H$31,2,TRUE))/(vlookup(K148,'Kovats n-alkanes'!G$7:H$31,2,TRUE)-vlookup(J148,'Kovats n-alkanes'!G$7:H$31,2,TRUE))),H148)</f>
        <v/>
      </c>
      <c r="M148" s="9" t="str">
        <f t="array" ref="M148">iferror(index('Kovats n-alkanes'!B$7:B$31,match(I148,'Kovats n-alkanes'!C$7:C$31,1)),"")</f>
        <v/>
      </c>
      <c r="N148" s="9" t="str">
        <f t="shared" si="5"/>
        <v/>
      </c>
      <c r="O148" s="9" t="str">
        <f>iferror(100*(M148+(I148-vlookup(M148,'Kovats n-alkanes'!B$7:C$31,2,TRUE))/(vlookup(N148,'Kovats n-alkanes'!B$7:C$31,2,TRUE)-vlookup(M148,'Kovats n-alkanes'!B$7:C$31,2,TRUE))),"")</f>
        <v/>
      </c>
      <c r="R148" s="75"/>
      <c r="S148" s="75"/>
      <c r="T148" s="97"/>
      <c r="U148" s="97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</row>
    <row r="149">
      <c r="D149" s="120"/>
      <c r="F149" s="121"/>
      <c r="H149" s="122"/>
      <c r="I149" s="17"/>
      <c r="J149" s="9" t="str">
        <f t="array" ref="J149">iferror(index('Kovats n-alkanes'!G$7:G$31,match(H149,'Kovats n-alkanes'!H$7:H$31,1)),"")</f>
        <v/>
      </c>
      <c r="K149" s="9" t="str">
        <f t="shared" si="2"/>
        <v/>
      </c>
      <c r="L149" s="63" t="str">
        <f>iferror(100*(J149+(H149-vlookup(J149,'Kovats n-alkanes'!G$7:H$31,2,TRUE))/(vlookup(K149,'Kovats n-alkanes'!G$7:H$31,2,TRUE)-vlookup(J149,'Kovats n-alkanes'!G$7:H$31,2,TRUE))),H149)</f>
        <v/>
      </c>
      <c r="M149" s="9" t="str">
        <f t="array" ref="M149">iferror(index('Kovats n-alkanes'!B$7:B$31,match(I149,'Kovats n-alkanes'!C$7:C$31,1)),"")</f>
        <v/>
      </c>
      <c r="N149" s="9" t="str">
        <f t="shared" si="5"/>
        <v/>
      </c>
      <c r="O149" s="9" t="str">
        <f>iferror(100*(M149+(I149-vlookup(M149,'Kovats n-alkanes'!B$7:C$31,2,TRUE))/(vlookup(N149,'Kovats n-alkanes'!B$7:C$31,2,TRUE)-vlookup(M149,'Kovats n-alkanes'!B$7:C$31,2,TRUE))),"")</f>
        <v/>
      </c>
      <c r="R149" s="75"/>
      <c r="S149" s="75"/>
      <c r="T149" s="97"/>
      <c r="U149" s="97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</row>
    <row r="150">
      <c r="D150" s="120"/>
      <c r="F150" s="121"/>
      <c r="H150" s="122"/>
      <c r="I150" s="17"/>
      <c r="J150" s="9" t="str">
        <f t="array" ref="J150">iferror(index('Kovats n-alkanes'!G$7:G$31,match(H150,'Kovats n-alkanes'!H$7:H$31,1)),"")</f>
        <v/>
      </c>
      <c r="K150" s="9" t="str">
        <f t="shared" si="2"/>
        <v/>
      </c>
      <c r="L150" s="63" t="str">
        <f>iferror(100*(J150+(H150-vlookup(J150,'Kovats n-alkanes'!G$7:H$31,2,TRUE))/(vlookup(K150,'Kovats n-alkanes'!G$7:H$31,2,TRUE)-vlookup(J150,'Kovats n-alkanes'!G$7:H$31,2,TRUE))),H150)</f>
        <v/>
      </c>
      <c r="M150" s="9" t="str">
        <f t="array" ref="M150">iferror(index('Kovats n-alkanes'!B$7:B$31,match(I150,'Kovats n-alkanes'!C$7:C$31,1)),"")</f>
        <v/>
      </c>
      <c r="N150" s="9" t="str">
        <f t="shared" si="5"/>
        <v/>
      </c>
      <c r="O150" s="9" t="str">
        <f>iferror(100*(M150+(I150-vlookup(M150,'Kovats n-alkanes'!B$7:C$31,2,TRUE))/(vlookup(N150,'Kovats n-alkanes'!B$7:C$31,2,TRUE)-vlookup(M150,'Kovats n-alkanes'!B$7:C$31,2,TRUE))),"")</f>
        <v/>
      </c>
      <c r="R150" s="75"/>
      <c r="S150" s="75"/>
      <c r="T150" s="97"/>
      <c r="U150" s="97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</row>
    <row r="151">
      <c r="D151" s="120"/>
      <c r="F151" s="121"/>
      <c r="H151" s="122"/>
      <c r="I151" s="17"/>
      <c r="J151" s="9" t="str">
        <f t="array" ref="J151">iferror(index('Kovats n-alkanes'!G$7:G$31,match(H151,'Kovats n-alkanes'!H$7:H$31,1)),"")</f>
        <v/>
      </c>
      <c r="K151" s="9" t="str">
        <f t="shared" si="2"/>
        <v/>
      </c>
      <c r="L151" s="63" t="str">
        <f>iferror(100*(J151+(H151-vlookup(J151,'Kovats n-alkanes'!G$7:H$31,2,TRUE))/(vlookup(K151,'Kovats n-alkanes'!G$7:H$31,2,TRUE)-vlookup(J151,'Kovats n-alkanes'!G$7:H$31,2,TRUE))),H151)</f>
        <v/>
      </c>
      <c r="M151" s="9" t="str">
        <f t="array" ref="M151">iferror(index('Kovats n-alkanes'!B$7:B$31,match(I151,'Kovats n-alkanes'!C$7:C$31,1)),"")</f>
        <v/>
      </c>
      <c r="N151" s="9" t="str">
        <f t="shared" si="5"/>
        <v/>
      </c>
      <c r="O151" s="9" t="str">
        <f>iferror(100*(M151+(I151-vlookup(M151,'Kovats n-alkanes'!B$7:C$31,2,TRUE))/(vlookup(N151,'Kovats n-alkanes'!B$7:C$31,2,TRUE)-vlookup(M151,'Kovats n-alkanes'!B$7:C$31,2,TRUE))),"")</f>
        <v/>
      </c>
      <c r="R151" s="75"/>
      <c r="S151" s="75"/>
      <c r="T151" s="97"/>
      <c r="U151" s="97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</row>
    <row r="152">
      <c r="D152" s="120"/>
      <c r="F152" s="121"/>
      <c r="H152" s="122"/>
      <c r="I152" s="17"/>
      <c r="J152" s="9" t="str">
        <f t="array" ref="J152">iferror(index('Kovats n-alkanes'!G$7:G$31,match(H152,'Kovats n-alkanes'!H$7:H$31,1)),"")</f>
        <v/>
      </c>
      <c r="K152" s="9" t="str">
        <f t="shared" si="2"/>
        <v/>
      </c>
      <c r="L152" s="63" t="str">
        <f>iferror(100*(J152+(H152-vlookup(J152,'Kovats n-alkanes'!G$7:H$31,2,TRUE))/(vlookup(K152,'Kovats n-alkanes'!G$7:H$31,2,TRUE)-vlookup(J152,'Kovats n-alkanes'!G$7:H$31,2,TRUE))),H152)</f>
        <v/>
      </c>
      <c r="M152" s="9" t="str">
        <f t="array" ref="M152">iferror(index('Kovats n-alkanes'!B$7:B$31,match(I152,'Kovats n-alkanes'!C$7:C$31,1)),"")</f>
        <v/>
      </c>
      <c r="N152" s="9" t="str">
        <f t="shared" si="5"/>
        <v/>
      </c>
      <c r="O152" s="9" t="str">
        <f>iferror(100*(M152+(I152-vlookup(M152,'Kovats n-alkanes'!B$7:C$31,2,TRUE))/(vlookup(N152,'Kovats n-alkanes'!B$7:C$31,2,TRUE)-vlookup(M152,'Kovats n-alkanes'!B$7:C$31,2,TRUE))),"")</f>
        <v/>
      </c>
      <c r="R152" s="75"/>
      <c r="S152" s="75"/>
      <c r="T152" s="97"/>
      <c r="U152" s="97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</row>
    <row r="153">
      <c r="D153" s="120"/>
      <c r="F153" s="121"/>
      <c r="H153" s="122"/>
      <c r="I153" s="17"/>
      <c r="J153" s="9" t="str">
        <f t="array" ref="J153">iferror(index('Kovats n-alkanes'!G$7:G$31,match(H153,'Kovats n-alkanes'!H$7:H$31,1)),"")</f>
        <v/>
      </c>
      <c r="K153" s="9" t="str">
        <f t="shared" si="2"/>
        <v/>
      </c>
      <c r="L153" s="63" t="str">
        <f>iferror(100*(J153+(H153-vlookup(J153,'Kovats n-alkanes'!G$7:H$31,2,TRUE))/(vlookup(K153,'Kovats n-alkanes'!G$7:H$31,2,TRUE)-vlookup(J153,'Kovats n-alkanes'!G$7:H$31,2,TRUE))),H153)</f>
        <v/>
      </c>
      <c r="M153" s="9" t="str">
        <f t="array" ref="M153">iferror(index('Kovats n-alkanes'!B$7:B$31,match(I153,'Kovats n-alkanes'!C$7:C$31,1)),"")</f>
        <v/>
      </c>
      <c r="N153" s="9" t="str">
        <f t="shared" si="5"/>
        <v/>
      </c>
      <c r="O153" s="9" t="str">
        <f>iferror(100*(M153+(I153-vlookup(M153,'Kovats n-alkanes'!B$7:C$31,2,TRUE))/(vlookup(N153,'Kovats n-alkanes'!B$7:C$31,2,TRUE)-vlookup(M153,'Kovats n-alkanes'!B$7:C$31,2,TRUE))),"")</f>
        <v/>
      </c>
      <c r="R153" s="75"/>
      <c r="S153" s="75"/>
      <c r="T153" s="97"/>
      <c r="U153" s="97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</row>
    <row r="154">
      <c r="D154" s="120"/>
      <c r="F154" s="121"/>
      <c r="H154" s="122"/>
      <c r="I154" s="17"/>
      <c r="J154" s="9" t="str">
        <f t="array" ref="J154">iferror(index('Kovats n-alkanes'!G$7:G$31,match(H154,'Kovats n-alkanes'!H$7:H$31,1)),"")</f>
        <v/>
      </c>
      <c r="K154" s="9" t="str">
        <f t="shared" si="2"/>
        <v/>
      </c>
      <c r="L154" s="63" t="str">
        <f>iferror(100*(J154+(H154-vlookup(J154,'Kovats n-alkanes'!G$7:H$31,2,TRUE))/(vlookup(K154,'Kovats n-alkanes'!G$7:H$31,2,TRUE)-vlookup(J154,'Kovats n-alkanes'!G$7:H$31,2,TRUE))),H154)</f>
        <v/>
      </c>
      <c r="M154" s="9" t="str">
        <f t="array" ref="M154">iferror(index('Kovats n-alkanes'!B$7:B$31,match(I154,'Kovats n-alkanes'!C$7:C$31,1)),"")</f>
        <v/>
      </c>
      <c r="N154" s="9" t="str">
        <f t="shared" si="5"/>
        <v/>
      </c>
      <c r="O154" s="9" t="str">
        <f>iferror(100*(M154+(I154-vlookup(M154,'Kovats n-alkanes'!B$7:C$31,2,TRUE))/(vlookup(N154,'Kovats n-alkanes'!B$7:C$31,2,TRUE)-vlookup(M154,'Kovats n-alkanes'!B$7:C$31,2,TRUE))),"")</f>
        <v/>
      </c>
      <c r="R154" s="75"/>
      <c r="S154" s="75"/>
      <c r="T154" s="97"/>
      <c r="U154" s="97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</row>
    <row r="155">
      <c r="D155" s="120"/>
      <c r="F155" s="121"/>
      <c r="H155" s="122"/>
      <c r="I155" s="17"/>
      <c r="J155" s="9" t="str">
        <f t="array" ref="J155">iferror(index('Kovats n-alkanes'!G$7:G$31,match(H155,'Kovats n-alkanes'!H$7:H$31,1)),"")</f>
        <v/>
      </c>
      <c r="K155" s="9" t="str">
        <f t="shared" si="2"/>
        <v/>
      </c>
      <c r="L155" s="63" t="str">
        <f>iferror(100*(J155+(H155-vlookup(J155,'Kovats n-alkanes'!G$7:H$31,2,TRUE))/(vlookup(K155,'Kovats n-alkanes'!G$7:H$31,2,TRUE)-vlookup(J155,'Kovats n-alkanes'!G$7:H$31,2,TRUE))),H155)</f>
        <v/>
      </c>
      <c r="M155" s="9" t="str">
        <f t="array" ref="M155">iferror(index('Kovats n-alkanes'!B$7:B$31,match(I155,'Kovats n-alkanes'!C$7:C$31,1)),"")</f>
        <v/>
      </c>
      <c r="N155" s="9" t="str">
        <f t="shared" si="5"/>
        <v/>
      </c>
      <c r="O155" s="9" t="str">
        <f>iferror(100*(M155+(I155-vlookup(M155,'Kovats n-alkanes'!B$7:C$31,2,TRUE))/(vlookup(N155,'Kovats n-alkanes'!B$7:C$31,2,TRUE)-vlookup(M155,'Kovats n-alkanes'!B$7:C$31,2,TRUE))),"")</f>
        <v/>
      </c>
      <c r="R155" s="75"/>
      <c r="S155" s="75"/>
      <c r="T155" s="97"/>
      <c r="U155" s="97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</row>
    <row r="156">
      <c r="D156" s="120"/>
      <c r="F156" s="121"/>
      <c r="H156" s="122"/>
      <c r="I156" s="17"/>
      <c r="J156" s="9" t="str">
        <f t="array" ref="J156">iferror(index('Kovats n-alkanes'!G$7:G$31,match(H156,'Kovats n-alkanes'!H$7:H$31,1)),"")</f>
        <v/>
      </c>
      <c r="K156" s="9" t="str">
        <f t="shared" si="2"/>
        <v/>
      </c>
      <c r="L156" s="63" t="str">
        <f>iferror(100*(J156+(H156-vlookup(J156,'Kovats n-alkanes'!G$7:H$31,2,TRUE))/(vlookup(K156,'Kovats n-alkanes'!G$7:H$31,2,TRUE)-vlookup(J156,'Kovats n-alkanes'!G$7:H$31,2,TRUE))),H156)</f>
        <v/>
      </c>
      <c r="M156" s="9" t="str">
        <f t="array" ref="M156">iferror(index('Kovats n-alkanes'!B$7:B$31,match(I156,'Kovats n-alkanes'!C$7:C$31,1)),"")</f>
        <v/>
      </c>
      <c r="N156" s="9" t="str">
        <f t="shared" si="5"/>
        <v/>
      </c>
      <c r="O156" s="9" t="str">
        <f>iferror(100*(M156+(I156-vlookup(M156,'Kovats n-alkanes'!B$7:C$31,2,TRUE))/(vlookup(N156,'Kovats n-alkanes'!B$7:C$31,2,TRUE)-vlookup(M156,'Kovats n-alkanes'!B$7:C$31,2,TRUE))),"")</f>
        <v/>
      </c>
      <c r="R156" s="75"/>
      <c r="S156" s="75"/>
      <c r="T156" s="97"/>
      <c r="U156" s="97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</row>
    <row r="157">
      <c r="D157" s="120"/>
      <c r="F157" s="121"/>
      <c r="H157" s="122"/>
      <c r="I157" s="17"/>
      <c r="J157" s="9" t="str">
        <f t="array" ref="J157">iferror(index('Kovats n-alkanes'!G$7:G$31,match(H157,'Kovats n-alkanes'!H$7:H$31,1)),"")</f>
        <v/>
      </c>
      <c r="K157" s="9" t="str">
        <f t="shared" si="2"/>
        <v/>
      </c>
      <c r="L157" s="63" t="str">
        <f>iferror(100*(J157+(H157-vlookup(J157,'Kovats n-alkanes'!G$7:H$31,2,TRUE))/(vlookup(K157,'Kovats n-alkanes'!G$7:H$31,2,TRUE)-vlookup(J157,'Kovats n-alkanes'!G$7:H$31,2,TRUE))),H157)</f>
        <v/>
      </c>
      <c r="M157" s="9" t="str">
        <f t="array" ref="M157">iferror(index('Kovats n-alkanes'!B$7:B$31,match(I157,'Kovats n-alkanes'!C$7:C$31,1)),"")</f>
        <v/>
      </c>
      <c r="N157" s="9" t="str">
        <f t="shared" si="5"/>
        <v/>
      </c>
      <c r="O157" s="9" t="str">
        <f>iferror(100*(M157+(I157-vlookup(M157,'Kovats n-alkanes'!B$7:C$31,2,TRUE))/(vlookup(N157,'Kovats n-alkanes'!B$7:C$31,2,TRUE)-vlookup(M157,'Kovats n-alkanes'!B$7:C$31,2,TRUE))),"")</f>
        <v/>
      </c>
      <c r="R157" s="75"/>
      <c r="S157" s="75"/>
      <c r="T157" s="97"/>
      <c r="U157" s="97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</row>
    <row r="158">
      <c r="D158" s="120"/>
      <c r="F158" s="121"/>
      <c r="H158" s="122"/>
      <c r="I158" s="17"/>
      <c r="J158" s="9" t="str">
        <f t="array" ref="J158">iferror(index('Kovats n-alkanes'!G$7:G$31,match(H158,'Kovats n-alkanes'!H$7:H$31,1)),"")</f>
        <v/>
      </c>
      <c r="K158" s="9" t="str">
        <f t="shared" si="2"/>
        <v/>
      </c>
      <c r="L158" s="63" t="str">
        <f>iferror(100*(J158+(H158-vlookup(J158,'Kovats n-alkanes'!G$7:H$31,2,TRUE))/(vlookup(K158,'Kovats n-alkanes'!G$7:H$31,2,TRUE)-vlookup(J158,'Kovats n-alkanes'!G$7:H$31,2,TRUE))),H158)</f>
        <v/>
      </c>
      <c r="M158" s="9" t="str">
        <f t="array" ref="M158">iferror(index('Kovats n-alkanes'!B$7:B$31,match(I158,'Kovats n-alkanes'!C$7:C$31,1)),"")</f>
        <v/>
      </c>
      <c r="N158" s="9" t="str">
        <f t="shared" si="5"/>
        <v/>
      </c>
      <c r="O158" s="9" t="str">
        <f>iferror(100*(M158+(I158-vlookup(M158,'Kovats n-alkanes'!B$7:C$31,2,TRUE))/(vlookup(N158,'Kovats n-alkanes'!B$7:C$31,2,TRUE)-vlookup(M158,'Kovats n-alkanes'!B$7:C$31,2,TRUE))),"")</f>
        <v/>
      </c>
      <c r="R158" s="75"/>
      <c r="S158" s="75"/>
      <c r="T158" s="97"/>
      <c r="U158" s="97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</row>
    <row r="159">
      <c r="D159" s="120"/>
      <c r="F159" s="121"/>
      <c r="H159" s="122"/>
      <c r="I159" s="17"/>
      <c r="J159" s="9" t="str">
        <f t="array" ref="J159">iferror(index('Kovats n-alkanes'!G$7:G$31,match(H159,'Kovats n-alkanes'!H$7:H$31,1)),"")</f>
        <v/>
      </c>
      <c r="K159" s="9" t="str">
        <f t="shared" si="2"/>
        <v/>
      </c>
      <c r="L159" s="63" t="str">
        <f>iferror(100*(J159+(H159-vlookup(J159,'Kovats n-alkanes'!G$7:H$31,2,TRUE))/(vlookup(K159,'Kovats n-alkanes'!G$7:H$31,2,TRUE)-vlookup(J159,'Kovats n-alkanes'!G$7:H$31,2,TRUE))),H159)</f>
        <v/>
      </c>
      <c r="M159" s="9" t="str">
        <f t="array" ref="M159">iferror(index('Kovats n-alkanes'!B$7:B$31,match(I159,'Kovats n-alkanes'!C$7:C$31,1)),"")</f>
        <v/>
      </c>
      <c r="N159" s="9" t="str">
        <f t="shared" si="5"/>
        <v/>
      </c>
      <c r="O159" s="9" t="str">
        <f>iferror(100*(M159+(I159-vlookup(M159,'Kovats n-alkanes'!B$7:C$31,2,TRUE))/(vlookup(N159,'Kovats n-alkanes'!B$7:C$31,2,TRUE)-vlookup(M159,'Kovats n-alkanes'!B$7:C$31,2,TRUE))),"")</f>
        <v/>
      </c>
      <c r="R159" s="75"/>
      <c r="S159" s="75"/>
      <c r="T159" s="97"/>
      <c r="U159" s="97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</row>
    <row r="160">
      <c r="D160" s="120"/>
      <c r="F160" s="121"/>
      <c r="H160" s="122"/>
      <c r="I160" s="17"/>
      <c r="J160" s="9" t="str">
        <f t="array" ref="J160">iferror(index('Kovats n-alkanes'!G$7:G$31,match(H160,'Kovats n-alkanes'!H$7:H$31,1)),"")</f>
        <v/>
      </c>
      <c r="K160" s="9" t="str">
        <f t="shared" si="2"/>
        <v/>
      </c>
      <c r="L160" s="63" t="str">
        <f>iferror(100*(J160+(H160-vlookup(J160,'Kovats n-alkanes'!G$7:H$31,2,TRUE))/(vlookup(K160,'Kovats n-alkanes'!G$7:H$31,2,TRUE)-vlookup(J160,'Kovats n-alkanes'!G$7:H$31,2,TRUE))),H160)</f>
        <v/>
      </c>
      <c r="M160" s="9" t="str">
        <f t="array" ref="M160">iferror(index('Kovats n-alkanes'!B$7:B$31,match(I160,'Kovats n-alkanes'!C$7:C$31,1)),"")</f>
        <v/>
      </c>
      <c r="N160" s="9" t="str">
        <f t="shared" si="5"/>
        <v/>
      </c>
      <c r="O160" s="9" t="str">
        <f>iferror(100*(M160+(I160-vlookup(M160,'Kovats n-alkanes'!B$7:C$31,2,TRUE))/(vlookup(N160,'Kovats n-alkanes'!B$7:C$31,2,TRUE)-vlookup(M160,'Kovats n-alkanes'!B$7:C$31,2,TRUE))),"")</f>
        <v/>
      </c>
      <c r="R160" s="75"/>
      <c r="S160" s="75"/>
      <c r="T160" s="97"/>
      <c r="U160" s="97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</row>
    <row r="161">
      <c r="D161" s="120"/>
      <c r="F161" s="121"/>
      <c r="H161" s="122"/>
      <c r="I161" s="17"/>
      <c r="J161" s="9" t="str">
        <f t="array" ref="J161">iferror(index('Kovats n-alkanes'!G$7:G$31,match(H161,'Kovats n-alkanes'!H$7:H$31,1)),"")</f>
        <v/>
      </c>
      <c r="K161" s="9" t="str">
        <f t="shared" si="2"/>
        <v/>
      </c>
      <c r="L161" s="63" t="str">
        <f>iferror(100*(J161+(H161-vlookup(J161,'Kovats n-alkanes'!G$7:H$31,2,TRUE))/(vlookup(K161,'Kovats n-alkanes'!G$7:H$31,2,TRUE)-vlookup(J161,'Kovats n-alkanes'!G$7:H$31,2,TRUE))),H161)</f>
        <v/>
      </c>
      <c r="M161" s="9" t="str">
        <f t="array" ref="M161">iferror(index('Kovats n-alkanes'!B$7:B$31,match(I161,'Kovats n-alkanes'!C$7:C$31,1)),"")</f>
        <v/>
      </c>
      <c r="N161" s="9" t="str">
        <f t="shared" si="5"/>
        <v/>
      </c>
      <c r="O161" s="9" t="str">
        <f>iferror(100*(M161+(I161-vlookup(M161,'Kovats n-alkanes'!B$7:C$31,2,TRUE))/(vlookup(N161,'Kovats n-alkanes'!B$7:C$31,2,TRUE)-vlookup(M161,'Kovats n-alkanes'!B$7:C$31,2,TRUE))),"")</f>
        <v/>
      </c>
      <c r="R161" s="75"/>
      <c r="S161" s="75"/>
      <c r="T161" s="97"/>
      <c r="U161" s="97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</row>
    <row r="162">
      <c r="D162" s="120"/>
      <c r="F162" s="121"/>
      <c r="H162" s="122"/>
      <c r="I162" s="17"/>
      <c r="J162" s="9" t="str">
        <f t="array" ref="J162">iferror(index('Kovats n-alkanes'!G$7:G$31,match(H162,'Kovats n-alkanes'!H$7:H$31,1)),"")</f>
        <v/>
      </c>
      <c r="K162" s="9" t="str">
        <f t="shared" si="2"/>
        <v/>
      </c>
      <c r="L162" s="63" t="str">
        <f>iferror(100*(J162+(H162-vlookup(J162,'Kovats n-alkanes'!G$7:H$31,2,TRUE))/(vlookup(K162,'Kovats n-alkanes'!G$7:H$31,2,TRUE)-vlookup(J162,'Kovats n-alkanes'!G$7:H$31,2,TRUE))),H162)</f>
        <v/>
      </c>
      <c r="M162" s="9" t="str">
        <f t="array" ref="M162">iferror(index('Kovats n-alkanes'!B$7:B$31,match(I162,'Kovats n-alkanes'!C$7:C$31,1)),"")</f>
        <v/>
      </c>
      <c r="N162" s="9" t="str">
        <f t="shared" si="5"/>
        <v/>
      </c>
      <c r="O162" s="9" t="str">
        <f>iferror(100*(M162+(I162-vlookup(M162,'Kovats n-alkanes'!B$7:C$31,2,TRUE))/(vlookup(N162,'Kovats n-alkanes'!B$7:C$31,2,TRUE)-vlookup(M162,'Kovats n-alkanes'!B$7:C$31,2,TRUE))),"")</f>
        <v/>
      </c>
      <c r="R162" s="75"/>
      <c r="S162" s="75"/>
      <c r="T162" s="97"/>
      <c r="U162" s="97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</row>
    <row r="163">
      <c r="D163" s="120"/>
      <c r="F163" s="121"/>
      <c r="H163" s="122"/>
      <c r="I163" s="17"/>
      <c r="J163" s="9" t="str">
        <f t="array" ref="J163">iferror(index('Kovats n-alkanes'!G$7:G$31,match(H163,'Kovats n-alkanes'!H$7:H$31,1)),"")</f>
        <v/>
      </c>
      <c r="K163" s="9" t="str">
        <f t="shared" si="2"/>
        <v/>
      </c>
      <c r="L163" s="63" t="str">
        <f>iferror(100*(J163+(H163-vlookup(J163,'Kovats n-alkanes'!G$7:H$31,2,TRUE))/(vlookup(K163,'Kovats n-alkanes'!G$7:H$31,2,TRUE)-vlookup(J163,'Kovats n-alkanes'!G$7:H$31,2,TRUE))),H163)</f>
        <v/>
      </c>
      <c r="M163" s="9" t="str">
        <f t="array" ref="M163">iferror(index('Kovats n-alkanes'!B$7:B$31,match(I163,'Kovats n-alkanes'!C$7:C$31,1)),"")</f>
        <v/>
      </c>
      <c r="N163" s="9" t="str">
        <f t="shared" si="5"/>
        <v/>
      </c>
      <c r="O163" s="9" t="str">
        <f>iferror(100*(M163+(I163-vlookup(M163,'Kovats n-alkanes'!B$7:C$31,2,TRUE))/(vlookup(N163,'Kovats n-alkanes'!B$7:C$31,2,TRUE)-vlookup(M163,'Kovats n-alkanes'!B$7:C$31,2,TRUE))),"")</f>
        <v/>
      </c>
      <c r="R163" s="75"/>
      <c r="S163" s="75"/>
      <c r="T163" s="97"/>
      <c r="U163" s="97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</row>
    <row r="164">
      <c r="D164" s="120"/>
      <c r="F164" s="121"/>
      <c r="H164" s="122"/>
      <c r="I164" s="17"/>
      <c r="J164" s="9" t="str">
        <f t="array" ref="J164">iferror(index('Kovats n-alkanes'!G$7:G$31,match(H164,'Kovats n-alkanes'!H$7:H$31,1)),"")</f>
        <v/>
      </c>
      <c r="K164" s="9" t="str">
        <f t="shared" si="2"/>
        <v/>
      </c>
      <c r="L164" s="63" t="str">
        <f>iferror(100*(J164+(H164-vlookup(J164,'Kovats n-alkanes'!G$7:H$31,2,TRUE))/(vlookup(K164,'Kovats n-alkanes'!G$7:H$31,2,TRUE)-vlookup(J164,'Kovats n-alkanes'!G$7:H$31,2,TRUE))),H164)</f>
        <v/>
      </c>
      <c r="M164" s="9" t="str">
        <f t="array" ref="M164">iferror(index('Kovats n-alkanes'!B$7:B$31,match(I164,'Kovats n-alkanes'!C$7:C$31,1)),"")</f>
        <v/>
      </c>
      <c r="N164" s="9" t="str">
        <f t="shared" si="5"/>
        <v/>
      </c>
      <c r="O164" s="9" t="str">
        <f>iferror(100*(M164+(I164-vlookup(M164,'Kovats n-alkanes'!B$7:C$31,2,TRUE))/(vlookup(N164,'Kovats n-alkanes'!B$7:C$31,2,TRUE)-vlookup(M164,'Kovats n-alkanes'!B$7:C$31,2,TRUE))),"")</f>
        <v/>
      </c>
      <c r="R164" s="75"/>
      <c r="S164" s="75"/>
      <c r="T164" s="97"/>
      <c r="U164" s="97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</row>
    <row r="165">
      <c r="D165" s="120"/>
      <c r="F165" s="121"/>
      <c r="H165" s="122"/>
      <c r="I165" s="17"/>
      <c r="J165" s="9" t="str">
        <f t="array" ref="J165">iferror(index('Kovats n-alkanes'!G$7:G$31,match(H165,'Kovats n-alkanes'!H$7:H$31,1)),"")</f>
        <v/>
      </c>
      <c r="K165" s="9" t="str">
        <f t="shared" si="2"/>
        <v/>
      </c>
      <c r="L165" s="63" t="str">
        <f>iferror(100*(J165+(H165-vlookup(J165,'Kovats n-alkanes'!G$7:H$31,2,TRUE))/(vlookup(K165,'Kovats n-alkanes'!G$7:H$31,2,TRUE)-vlookup(J165,'Kovats n-alkanes'!G$7:H$31,2,TRUE))),H165)</f>
        <v/>
      </c>
      <c r="M165" s="9" t="str">
        <f t="array" ref="M165">iferror(index('Kovats n-alkanes'!B$7:B$31,match(I165,'Kovats n-alkanes'!C$7:C$31,1)),"")</f>
        <v/>
      </c>
      <c r="N165" s="9" t="str">
        <f t="shared" si="5"/>
        <v/>
      </c>
      <c r="O165" s="9" t="str">
        <f>iferror(100*(M165+(I165-vlookup(M165,'Kovats n-alkanes'!B$7:C$31,2,TRUE))/(vlookup(N165,'Kovats n-alkanes'!B$7:C$31,2,TRUE)-vlookup(M165,'Kovats n-alkanes'!B$7:C$31,2,TRUE))),"")</f>
        <v/>
      </c>
      <c r="R165" s="75"/>
      <c r="S165" s="75"/>
      <c r="T165" s="97"/>
      <c r="U165" s="97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</row>
    <row r="166">
      <c r="D166" s="120"/>
      <c r="F166" s="121"/>
      <c r="H166" s="122"/>
      <c r="I166" s="17"/>
      <c r="J166" s="9" t="str">
        <f t="array" ref="J166">iferror(index('Kovats n-alkanes'!G$7:G$31,match(H166,'Kovats n-alkanes'!H$7:H$31,1)),"")</f>
        <v/>
      </c>
      <c r="K166" s="9" t="str">
        <f t="shared" si="2"/>
        <v/>
      </c>
      <c r="L166" s="63" t="str">
        <f>iferror(100*(J166+(H166-vlookup(J166,'Kovats n-alkanes'!G$7:H$31,2,TRUE))/(vlookup(K166,'Kovats n-alkanes'!G$7:H$31,2,TRUE)-vlookup(J166,'Kovats n-alkanes'!G$7:H$31,2,TRUE))),H166)</f>
        <v/>
      </c>
      <c r="M166" s="9" t="str">
        <f t="array" ref="M166">iferror(index('Kovats n-alkanes'!B$7:B$31,match(I166,'Kovats n-alkanes'!C$7:C$31,1)),"")</f>
        <v/>
      </c>
      <c r="N166" s="9" t="str">
        <f t="shared" si="5"/>
        <v/>
      </c>
      <c r="O166" s="9" t="str">
        <f>iferror(100*(M166+(I166-vlookup(M166,'Kovats n-alkanes'!B$7:C$31,2,TRUE))/(vlookup(N166,'Kovats n-alkanes'!B$7:C$31,2,TRUE)-vlookup(M166,'Kovats n-alkanes'!B$7:C$31,2,TRUE))),"")</f>
        <v/>
      </c>
      <c r="R166" s="75"/>
      <c r="S166" s="75"/>
      <c r="T166" s="97"/>
      <c r="U166" s="97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</row>
    <row r="167">
      <c r="D167" s="120"/>
      <c r="F167" s="121"/>
      <c r="H167" s="122"/>
      <c r="I167" s="17"/>
      <c r="J167" s="9" t="str">
        <f t="array" ref="J167">iferror(index('Kovats n-alkanes'!G$7:G$31,match(H167,'Kovats n-alkanes'!H$7:H$31,1)),"")</f>
        <v/>
      </c>
      <c r="K167" s="9" t="str">
        <f t="shared" si="2"/>
        <v/>
      </c>
      <c r="L167" s="63" t="str">
        <f>iferror(100*(J167+(H167-vlookup(J167,'Kovats n-alkanes'!G$7:H$31,2,TRUE))/(vlookup(K167,'Kovats n-alkanes'!G$7:H$31,2,TRUE)-vlookup(J167,'Kovats n-alkanes'!G$7:H$31,2,TRUE))),H167)</f>
        <v/>
      </c>
      <c r="M167" s="9" t="str">
        <f t="array" ref="M167">iferror(index('Kovats n-alkanes'!B$7:B$31,match(I167,'Kovats n-alkanes'!C$7:C$31,1)),"")</f>
        <v/>
      </c>
      <c r="N167" s="9" t="str">
        <f t="shared" si="5"/>
        <v/>
      </c>
      <c r="O167" s="9" t="str">
        <f>iferror(100*(M167+(I167-vlookup(M167,'Kovats n-alkanes'!B$7:C$31,2,TRUE))/(vlookup(N167,'Kovats n-alkanes'!B$7:C$31,2,TRUE)-vlookup(M167,'Kovats n-alkanes'!B$7:C$31,2,TRUE))),"")</f>
        <v/>
      </c>
      <c r="R167" s="75"/>
      <c r="S167" s="75"/>
      <c r="T167" s="97"/>
      <c r="U167" s="97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</row>
    <row r="168">
      <c r="D168" s="120"/>
      <c r="F168" s="121"/>
      <c r="H168" s="122"/>
      <c r="I168" s="17"/>
      <c r="J168" s="9" t="str">
        <f t="array" ref="J168">iferror(index('Kovats n-alkanes'!G$7:G$31,match(H168,'Kovats n-alkanes'!H$7:H$31,1)),"")</f>
        <v/>
      </c>
      <c r="K168" s="9" t="str">
        <f t="shared" si="2"/>
        <v/>
      </c>
      <c r="L168" s="63" t="str">
        <f>iferror(100*(J168+(H168-vlookup(J168,'Kovats n-alkanes'!G$7:H$31,2,TRUE))/(vlookup(K168,'Kovats n-alkanes'!G$7:H$31,2,TRUE)-vlookup(J168,'Kovats n-alkanes'!G$7:H$31,2,TRUE))),H168)</f>
        <v/>
      </c>
      <c r="M168" s="9" t="str">
        <f t="array" ref="M168">iferror(index('Kovats n-alkanes'!B$7:B$31,match(I168,'Kovats n-alkanes'!C$7:C$31,1)),"")</f>
        <v/>
      </c>
      <c r="N168" s="9" t="str">
        <f t="shared" si="5"/>
        <v/>
      </c>
      <c r="O168" s="9" t="str">
        <f>iferror(100*(M168+(I168-vlookup(M168,'Kovats n-alkanes'!B$7:C$31,2,TRUE))/(vlookup(N168,'Kovats n-alkanes'!B$7:C$31,2,TRUE)-vlookup(M168,'Kovats n-alkanes'!B$7:C$31,2,TRUE))),"")</f>
        <v/>
      </c>
      <c r="R168" s="75"/>
      <c r="S168" s="75"/>
      <c r="T168" s="97"/>
      <c r="U168" s="97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</row>
    <row r="169">
      <c r="D169" s="120"/>
      <c r="F169" s="121"/>
      <c r="H169" s="122"/>
      <c r="I169" s="17"/>
      <c r="J169" s="9" t="str">
        <f t="array" ref="J169">iferror(index('Kovats n-alkanes'!G$7:G$31,match(H169,'Kovats n-alkanes'!H$7:H$31,1)),"")</f>
        <v/>
      </c>
      <c r="K169" s="9" t="str">
        <f t="shared" si="2"/>
        <v/>
      </c>
      <c r="L169" s="63" t="str">
        <f>iferror(100*(J169+(H169-vlookup(J169,'Kovats n-alkanes'!G$7:H$31,2,TRUE))/(vlookup(K169,'Kovats n-alkanes'!G$7:H$31,2,TRUE)-vlookup(J169,'Kovats n-alkanes'!G$7:H$31,2,TRUE))),H169)</f>
        <v/>
      </c>
      <c r="M169" s="9" t="str">
        <f t="array" ref="M169">iferror(index('Kovats n-alkanes'!B$7:B$31,match(I169,'Kovats n-alkanes'!C$7:C$31,1)),"")</f>
        <v/>
      </c>
      <c r="N169" s="9" t="str">
        <f t="shared" si="5"/>
        <v/>
      </c>
      <c r="O169" s="9" t="str">
        <f>iferror(100*(M169+(I169-vlookup(M169,'Kovats n-alkanes'!B$7:C$31,2,TRUE))/(vlookup(N169,'Kovats n-alkanes'!B$7:C$31,2,TRUE)-vlookup(M169,'Kovats n-alkanes'!B$7:C$31,2,TRUE))),"")</f>
        <v/>
      </c>
      <c r="R169" s="75"/>
      <c r="S169" s="75"/>
      <c r="T169" s="97"/>
      <c r="U169" s="97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</row>
    <row r="170">
      <c r="D170" s="120"/>
      <c r="F170" s="121"/>
      <c r="H170" s="122"/>
      <c r="I170" s="17"/>
      <c r="J170" s="9" t="str">
        <f t="array" ref="J170">iferror(index('Kovats n-alkanes'!G$7:G$31,match(H170,'Kovats n-alkanes'!H$7:H$31,1)),"")</f>
        <v/>
      </c>
      <c r="K170" s="9" t="str">
        <f t="shared" si="2"/>
        <v/>
      </c>
      <c r="L170" s="63" t="str">
        <f>iferror(100*(J170+(H170-vlookup(J170,'Kovats n-alkanes'!G$7:H$31,2,TRUE))/(vlookup(K170,'Kovats n-alkanes'!G$7:H$31,2,TRUE)-vlookup(J170,'Kovats n-alkanes'!G$7:H$31,2,TRUE))),H170)</f>
        <v/>
      </c>
      <c r="M170" s="9" t="str">
        <f t="array" ref="M170">iferror(index('Kovats n-alkanes'!B$7:B$31,match(I170,'Kovats n-alkanes'!C$7:C$31,1)),"")</f>
        <v/>
      </c>
      <c r="N170" s="9" t="str">
        <f t="shared" si="5"/>
        <v/>
      </c>
      <c r="O170" s="9" t="str">
        <f>iferror(100*(M170+(I170-vlookup(M170,'Kovats n-alkanes'!B$7:C$31,2,TRUE))/(vlookup(N170,'Kovats n-alkanes'!B$7:C$31,2,TRUE)-vlookup(M170,'Kovats n-alkanes'!B$7:C$31,2,TRUE))),"")</f>
        <v/>
      </c>
      <c r="R170" s="75"/>
      <c r="S170" s="75"/>
      <c r="T170" s="97"/>
      <c r="U170" s="97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</row>
    <row r="171">
      <c r="D171" s="120"/>
      <c r="F171" s="121"/>
      <c r="H171" s="122"/>
      <c r="I171" s="17"/>
      <c r="J171" s="9" t="str">
        <f t="array" ref="J171">iferror(index('Kovats n-alkanes'!G$7:G$31,match(H171,'Kovats n-alkanes'!H$7:H$31,1)),"")</f>
        <v/>
      </c>
      <c r="K171" s="9" t="str">
        <f t="shared" si="2"/>
        <v/>
      </c>
      <c r="L171" s="63" t="str">
        <f>iferror(100*(J171+(H171-vlookup(J171,'Kovats n-alkanes'!G$7:H$31,2,TRUE))/(vlookup(K171,'Kovats n-alkanes'!G$7:H$31,2,TRUE)-vlookup(J171,'Kovats n-alkanes'!G$7:H$31,2,TRUE))),H171)</f>
        <v/>
      </c>
      <c r="M171" s="9" t="str">
        <f t="array" ref="M171">iferror(index('Kovats n-alkanes'!B$7:B$31,match(I171,'Kovats n-alkanes'!C$7:C$31,1)),"")</f>
        <v/>
      </c>
      <c r="N171" s="9" t="str">
        <f t="shared" si="5"/>
        <v/>
      </c>
      <c r="O171" s="9" t="str">
        <f>iferror(100*(M171+(I171-vlookup(M171,'Kovats n-alkanes'!B$7:C$31,2,TRUE))/(vlookup(N171,'Kovats n-alkanes'!B$7:C$31,2,TRUE)-vlookup(M171,'Kovats n-alkanes'!B$7:C$31,2,TRUE))),"")</f>
        <v/>
      </c>
      <c r="R171" s="75"/>
      <c r="S171" s="75"/>
      <c r="T171" s="97"/>
      <c r="U171" s="97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</row>
    <row r="172">
      <c r="D172" s="120"/>
      <c r="F172" s="121"/>
      <c r="H172" s="122"/>
      <c r="I172" s="17"/>
      <c r="J172" s="9" t="str">
        <f t="array" ref="J172">iferror(index('Kovats n-alkanes'!G$7:G$31,match(H172,'Kovats n-alkanes'!H$7:H$31,1)),"")</f>
        <v/>
      </c>
      <c r="K172" s="9" t="str">
        <f t="shared" si="2"/>
        <v/>
      </c>
      <c r="L172" s="63" t="str">
        <f>iferror(100*(J172+(H172-vlookup(J172,'Kovats n-alkanes'!G$7:H$31,2,TRUE))/(vlookup(K172,'Kovats n-alkanes'!G$7:H$31,2,TRUE)-vlookup(J172,'Kovats n-alkanes'!G$7:H$31,2,TRUE))),H172)</f>
        <v/>
      </c>
      <c r="M172" s="9" t="str">
        <f t="array" ref="M172">iferror(index('Kovats n-alkanes'!B$7:B$31,match(I172,'Kovats n-alkanes'!C$7:C$31,1)),"")</f>
        <v/>
      </c>
      <c r="N172" s="9" t="str">
        <f t="shared" si="5"/>
        <v/>
      </c>
      <c r="O172" s="9" t="str">
        <f>iferror(100*(M172+(I172-vlookup(M172,'Kovats n-alkanes'!B$7:C$31,2,TRUE))/(vlookup(N172,'Kovats n-alkanes'!B$7:C$31,2,TRUE)-vlookup(M172,'Kovats n-alkanes'!B$7:C$31,2,TRUE))),"")</f>
        <v/>
      </c>
      <c r="R172" s="75"/>
      <c r="S172" s="75"/>
      <c r="T172" s="97"/>
      <c r="U172" s="97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</row>
    <row r="173">
      <c r="D173" s="120"/>
      <c r="F173" s="121"/>
      <c r="H173" s="122"/>
      <c r="I173" s="17"/>
      <c r="J173" s="9" t="str">
        <f t="array" ref="J173">iferror(index('Kovats n-alkanes'!G$7:G$31,match(H173,'Kovats n-alkanes'!H$7:H$31,1)),"")</f>
        <v/>
      </c>
      <c r="K173" s="9" t="str">
        <f t="shared" si="2"/>
        <v/>
      </c>
      <c r="L173" s="63" t="str">
        <f>iferror(100*(J173+(H173-vlookup(J173,'Kovats n-alkanes'!G$7:H$31,2,TRUE))/(vlookup(K173,'Kovats n-alkanes'!G$7:H$31,2,TRUE)-vlookup(J173,'Kovats n-alkanes'!G$7:H$31,2,TRUE))),H173)</f>
        <v/>
      </c>
      <c r="M173" s="9" t="str">
        <f t="array" ref="M173">iferror(index('Kovats n-alkanes'!B$7:B$31,match(I173,'Kovats n-alkanes'!C$7:C$31,1)),"")</f>
        <v/>
      </c>
      <c r="N173" s="9" t="str">
        <f t="shared" si="5"/>
        <v/>
      </c>
      <c r="O173" s="9" t="str">
        <f>iferror(100*(M173+(I173-vlookup(M173,'Kovats n-alkanes'!B$7:C$31,2,TRUE))/(vlookup(N173,'Kovats n-alkanes'!B$7:C$31,2,TRUE)-vlookup(M173,'Kovats n-alkanes'!B$7:C$31,2,TRUE))),"")</f>
        <v/>
      </c>
      <c r="R173" s="75"/>
      <c r="S173" s="75"/>
      <c r="T173" s="97"/>
      <c r="U173" s="97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</row>
    <row r="174">
      <c r="D174" s="120"/>
      <c r="F174" s="121"/>
      <c r="H174" s="122"/>
      <c r="I174" s="17"/>
      <c r="J174" s="9" t="str">
        <f t="array" ref="J174">iferror(index('Kovats n-alkanes'!G$7:G$31,match(H174,'Kovats n-alkanes'!H$7:H$31,1)),"")</f>
        <v/>
      </c>
      <c r="K174" s="9" t="str">
        <f t="shared" si="2"/>
        <v/>
      </c>
      <c r="L174" s="63" t="str">
        <f>iferror(100*(J174+(H174-vlookup(J174,'Kovats n-alkanes'!G$7:H$31,2,TRUE))/(vlookup(K174,'Kovats n-alkanes'!G$7:H$31,2,TRUE)-vlookup(J174,'Kovats n-alkanes'!G$7:H$31,2,TRUE))),H174)</f>
        <v/>
      </c>
      <c r="M174" s="9" t="str">
        <f t="array" ref="M174">iferror(index('Kovats n-alkanes'!B$7:B$31,match(I174,'Kovats n-alkanes'!C$7:C$31,1)),"")</f>
        <v/>
      </c>
      <c r="N174" s="9" t="str">
        <f t="shared" si="5"/>
        <v/>
      </c>
      <c r="O174" s="9" t="str">
        <f>iferror(100*(M174+(I174-vlookup(M174,'Kovats n-alkanes'!B$7:C$31,2,TRUE))/(vlookup(N174,'Kovats n-alkanes'!B$7:C$31,2,TRUE)-vlookup(M174,'Kovats n-alkanes'!B$7:C$31,2,TRUE))),"")</f>
        <v/>
      </c>
      <c r="R174" s="75"/>
      <c r="S174" s="75"/>
      <c r="T174" s="97"/>
      <c r="U174" s="97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</row>
    <row r="175">
      <c r="D175" s="120"/>
      <c r="F175" s="121"/>
      <c r="H175" s="122"/>
      <c r="I175" s="17"/>
      <c r="J175" s="9" t="str">
        <f t="array" ref="J175">iferror(index('Kovats n-alkanes'!G$7:G$31,match(H175,'Kovats n-alkanes'!H$7:H$31,1)),"")</f>
        <v/>
      </c>
      <c r="K175" s="9" t="str">
        <f t="shared" si="2"/>
        <v/>
      </c>
      <c r="L175" s="63" t="str">
        <f>iferror(100*(J175+(H175-vlookup(J175,'Kovats n-alkanes'!G$7:H$31,2,TRUE))/(vlookup(K175,'Kovats n-alkanes'!G$7:H$31,2,TRUE)-vlookup(J175,'Kovats n-alkanes'!G$7:H$31,2,TRUE))),H175)</f>
        <v/>
      </c>
      <c r="M175" s="9" t="str">
        <f t="array" ref="M175">iferror(index('Kovats n-alkanes'!B$7:B$31,match(I175,'Kovats n-alkanes'!C$7:C$31,1)),"")</f>
        <v/>
      </c>
      <c r="N175" s="9" t="str">
        <f t="shared" si="5"/>
        <v/>
      </c>
      <c r="O175" s="9" t="str">
        <f>iferror(100*(M175+(I175-vlookup(M175,'Kovats n-alkanes'!B$7:C$31,2,TRUE))/(vlookup(N175,'Kovats n-alkanes'!B$7:C$31,2,TRUE)-vlookup(M175,'Kovats n-alkanes'!B$7:C$31,2,TRUE))),"")</f>
        <v/>
      </c>
      <c r="R175" s="75"/>
      <c r="S175" s="75"/>
      <c r="T175" s="97"/>
      <c r="U175" s="97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</row>
    <row r="176">
      <c r="D176" s="120"/>
      <c r="F176" s="121"/>
      <c r="H176" s="122"/>
      <c r="I176" s="17"/>
      <c r="J176" s="9" t="str">
        <f t="array" ref="J176">iferror(index('Kovats n-alkanes'!G$7:G$31,match(H176,'Kovats n-alkanes'!H$7:H$31,1)),"")</f>
        <v/>
      </c>
      <c r="K176" s="9" t="str">
        <f t="shared" si="2"/>
        <v/>
      </c>
      <c r="L176" s="63" t="str">
        <f>iferror(100*(J176+(H176-vlookup(J176,'Kovats n-alkanes'!G$7:H$31,2,TRUE))/(vlookup(K176,'Kovats n-alkanes'!G$7:H$31,2,TRUE)-vlookup(J176,'Kovats n-alkanes'!G$7:H$31,2,TRUE))),H176)</f>
        <v/>
      </c>
      <c r="M176" s="9" t="str">
        <f t="array" ref="M176">iferror(index('Kovats n-alkanes'!B$7:B$31,match(I176,'Kovats n-alkanes'!C$7:C$31,1)),"")</f>
        <v/>
      </c>
      <c r="N176" s="9" t="str">
        <f t="shared" si="5"/>
        <v/>
      </c>
      <c r="O176" s="9" t="str">
        <f>iferror(100*(M176+(I176-vlookup(M176,'Kovats n-alkanes'!B$7:C$31,2,TRUE))/(vlookup(N176,'Kovats n-alkanes'!B$7:C$31,2,TRUE)-vlookup(M176,'Kovats n-alkanes'!B$7:C$31,2,TRUE))),"")</f>
        <v/>
      </c>
      <c r="R176" s="75"/>
      <c r="S176" s="75"/>
      <c r="T176" s="97"/>
      <c r="U176" s="97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</row>
    <row r="177">
      <c r="D177" s="120"/>
      <c r="F177" s="121"/>
      <c r="H177" s="122"/>
      <c r="I177" s="17"/>
      <c r="J177" s="9" t="str">
        <f t="array" ref="J177">iferror(index('Kovats n-alkanes'!G$7:G$31,match(H177,'Kovats n-alkanes'!H$7:H$31,1)),"")</f>
        <v/>
      </c>
      <c r="K177" s="9" t="str">
        <f t="shared" si="2"/>
        <v/>
      </c>
      <c r="L177" s="63" t="str">
        <f>iferror(100*(J177+(H177-vlookup(J177,'Kovats n-alkanes'!G$7:H$31,2,TRUE))/(vlookup(K177,'Kovats n-alkanes'!G$7:H$31,2,TRUE)-vlookup(J177,'Kovats n-alkanes'!G$7:H$31,2,TRUE))),H177)</f>
        <v/>
      </c>
      <c r="M177" s="9" t="str">
        <f t="array" ref="M177">iferror(index('Kovats n-alkanes'!B$7:B$31,match(I177,'Kovats n-alkanes'!C$7:C$31,1)),"")</f>
        <v/>
      </c>
      <c r="N177" s="9" t="str">
        <f t="shared" si="5"/>
        <v/>
      </c>
      <c r="O177" s="9" t="str">
        <f>iferror(100*(M177+(I177-vlookup(M177,'Kovats n-alkanes'!B$7:C$31,2,TRUE))/(vlookup(N177,'Kovats n-alkanes'!B$7:C$31,2,TRUE)-vlookup(M177,'Kovats n-alkanes'!B$7:C$31,2,TRUE))),"")</f>
        <v/>
      </c>
      <c r="R177" s="75"/>
      <c r="S177" s="75"/>
      <c r="T177" s="97"/>
      <c r="U177" s="97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</row>
    <row r="178">
      <c r="D178" s="120"/>
      <c r="F178" s="121"/>
      <c r="H178" s="122"/>
      <c r="I178" s="17"/>
      <c r="J178" s="9" t="str">
        <f t="array" ref="J178">iferror(index('Kovats n-alkanes'!G$7:G$31,match(H178,'Kovats n-alkanes'!H$7:H$31,1)),"")</f>
        <v/>
      </c>
      <c r="K178" s="9" t="str">
        <f t="shared" si="2"/>
        <v/>
      </c>
      <c r="L178" s="63" t="str">
        <f>iferror(100*(J178+(H178-vlookup(J178,'Kovats n-alkanes'!G$7:H$31,2,TRUE))/(vlookup(K178,'Kovats n-alkanes'!G$7:H$31,2,TRUE)-vlookup(J178,'Kovats n-alkanes'!G$7:H$31,2,TRUE))),H178)</f>
        <v/>
      </c>
      <c r="M178" s="9" t="str">
        <f t="array" ref="M178">iferror(index('Kovats n-alkanes'!B$7:B$31,match(I178,'Kovats n-alkanes'!C$7:C$31,1)),"")</f>
        <v/>
      </c>
      <c r="N178" s="9" t="str">
        <f t="shared" si="5"/>
        <v/>
      </c>
      <c r="O178" s="9" t="str">
        <f>iferror(100*(M178+(I178-vlookup(M178,'Kovats n-alkanes'!B$7:C$31,2,TRUE))/(vlookup(N178,'Kovats n-alkanes'!B$7:C$31,2,TRUE)-vlookup(M178,'Kovats n-alkanes'!B$7:C$31,2,TRUE))),"")</f>
        <v/>
      </c>
      <c r="R178" s="75"/>
      <c r="S178" s="75"/>
      <c r="T178" s="97"/>
      <c r="U178" s="97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</row>
    <row r="179">
      <c r="D179" s="120"/>
      <c r="F179" s="121"/>
      <c r="H179" s="122"/>
      <c r="I179" s="17"/>
      <c r="J179" s="9" t="str">
        <f t="array" ref="J179">iferror(index('Kovats n-alkanes'!G$7:G$31,match(H179,'Kovats n-alkanes'!H$7:H$31,1)),"")</f>
        <v/>
      </c>
      <c r="K179" s="9" t="str">
        <f t="shared" si="2"/>
        <v/>
      </c>
      <c r="L179" s="63" t="str">
        <f>iferror(100*(J179+(H179-vlookup(J179,'Kovats n-alkanes'!G$7:H$31,2,TRUE))/(vlookup(K179,'Kovats n-alkanes'!G$7:H$31,2,TRUE)-vlookup(J179,'Kovats n-alkanes'!G$7:H$31,2,TRUE))),H179)</f>
        <v/>
      </c>
      <c r="M179" s="9" t="str">
        <f t="array" ref="M179">iferror(index('Kovats n-alkanes'!B$7:B$31,match(I179,'Kovats n-alkanes'!C$7:C$31,1)),"")</f>
        <v/>
      </c>
      <c r="N179" s="9" t="str">
        <f t="shared" si="5"/>
        <v/>
      </c>
      <c r="O179" s="9" t="str">
        <f>iferror(100*(M179+(I179-vlookup(M179,'Kovats n-alkanes'!B$7:C$31,2,TRUE))/(vlookup(N179,'Kovats n-alkanes'!B$7:C$31,2,TRUE)-vlookup(M179,'Kovats n-alkanes'!B$7:C$31,2,TRUE))),"")</f>
        <v/>
      </c>
      <c r="R179" s="75"/>
      <c r="S179" s="75"/>
      <c r="T179" s="97"/>
      <c r="U179" s="97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</row>
    <row r="180">
      <c r="D180" s="120"/>
      <c r="F180" s="121"/>
      <c r="H180" s="122"/>
      <c r="I180" s="17"/>
      <c r="J180" s="9" t="str">
        <f t="array" ref="J180">iferror(index('Kovats n-alkanes'!G$7:G$31,match(H180,'Kovats n-alkanes'!H$7:H$31,1)),"")</f>
        <v/>
      </c>
      <c r="K180" s="9" t="str">
        <f t="shared" si="2"/>
        <v/>
      </c>
      <c r="L180" s="63" t="str">
        <f>iferror(100*(J180+(H180-vlookup(J180,'Kovats n-alkanes'!G$7:H$31,2,TRUE))/(vlookup(K180,'Kovats n-alkanes'!G$7:H$31,2,TRUE)-vlookup(J180,'Kovats n-alkanes'!G$7:H$31,2,TRUE))),H180)</f>
        <v/>
      </c>
      <c r="M180" s="9" t="str">
        <f t="array" ref="M180">iferror(index('Kovats n-alkanes'!B$7:B$31,match(I180,'Kovats n-alkanes'!C$7:C$31,1)),"")</f>
        <v/>
      </c>
      <c r="N180" s="9" t="str">
        <f t="shared" si="5"/>
        <v/>
      </c>
      <c r="O180" s="9" t="str">
        <f>iferror(100*(M180+(I180-vlookup(M180,'Kovats n-alkanes'!B$7:C$31,2,TRUE))/(vlookup(N180,'Kovats n-alkanes'!B$7:C$31,2,TRUE)-vlookup(M180,'Kovats n-alkanes'!B$7:C$31,2,TRUE))),"")</f>
        <v/>
      </c>
      <c r="R180" s="75"/>
      <c r="S180" s="75"/>
      <c r="T180" s="97"/>
      <c r="U180" s="97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</row>
    <row r="181">
      <c r="D181" s="120"/>
      <c r="F181" s="121"/>
      <c r="H181" s="122"/>
      <c r="I181" s="17"/>
      <c r="J181" s="9" t="str">
        <f t="array" ref="J181">iferror(index('Kovats n-alkanes'!G$7:G$31,match(H181,'Kovats n-alkanes'!H$7:H$31,1)),"")</f>
        <v/>
      </c>
      <c r="K181" s="9" t="str">
        <f t="shared" si="2"/>
        <v/>
      </c>
      <c r="L181" s="63" t="str">
        <f>iferror(100*(J181+(H181-vlookup(J181,'Kovats n-alkanes'!G$7:H$31,2,TRUE))/(vlookup(K181,'Kovats n-alkanes'!G$7:H$31,2,TRUE)-vlookup(J181,'Kovats n-alkanes'!G$7:H$31,2,TRUE))),H181)</f>
        <v/>
      </c>
      <c r="M181" s="9" t="str">
        <f t="array" ref="M181">iferror(index('Kovats n-alkanes'!B$7:B$31,match(I181,'Kovats n-alkanes'!C$7:C$31,1)),"")</f>
        <v/>
      </c>
      <c r="N181" s="9" t="str">
        <f t="shared" si="5"/>
        <v/>
      </c>
      <c r="O181" s="9" t="str">
        <f>iferror(100*(M181+(I181-vlookup(M181,'Kovats n-alkanes'!B$7:C$31,2,TRUE))/(vlookup(N181,'Kovats n-alkanes'!B$7:C$31,2,TRUE)-vlookup(M181,'Kovats n-alkanes'!B$7:C$31,2,TRUE))),"")</f>
        <v/>
      </c>
      <c r="R181" s="75"/>
      <c r="S181" s="75"/>
      <c r="T181" s="97"/>
      <c r="U181" s="97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</row>
    <row r="182">
      <c r="D182" s="120"/>
      <c r="F182" s="121"/>
      <c r="H182" s="122"/>
      <c r="I182" s="17"/>
      <c r="J182" s="9" t="str">
        <f t="array" ref="J182">iferror(index('Kovats n-alkanes'!G$7:G$31,match(H182,'Kovats n-alkanes'!H$7:H$31,1)),"")</f>
        <v/>
      </c>
      <c r="K182" s="9" t="str">
        <f t="shared" si="2"/>
        <v/>
      </c>
      <c r="L182" s="63" t="str">
        <f>iferror(100*(J182+(H182-vlookup(J182,'Kovats n-alkanes'!G$7:H$31,2,TRUE))/(vlookup(K182,'Kovats n-alkanes'!G$7:H$31,2,TRUE)-vlookup(J182,'Kovats n-alkanes'!G$7:H$31,2,TRUE))),H182)</f>
        <v/>
      </c>
      <c r="M182" s="9" t="str">
        <f t="array" ref="M182">iferror(index('Kovats n-alkanes'!B$7:B$31,match(I182,'Kovats n-alkanes'!C$7:C$31,1)),"")</f>
        <v/>
      </c>
      <c r="N182" s="9" t="str">
        <f t="shared" si="5"/>
        <v/>
      </c>
      <c r="O182" s="9" t="str">
        <f>iferror(100*(M182+(I182-vlookup(M182,'Kovats n-alkanes'!B$7:C$31,2,TRUE))/(vlookup(N182,'Kovats n-alkanes'!B$7:C$31,2,TRUE)-vlookup(M182,'Kovats n-alkanes'!B$7:C$31,2,TRUE))),"")</f>
        <v/>
      </c>
      <c r="R182" s="75"/>
      <c r="S182" s="75"/>
      <c r="T182" s="97"/>
      <c r="U182" s="97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</row>
    <row r="183">
      <c r="D183" s="120"/>
      <c r="F183" s="121"/>
      <c r="H183" s="122"/>
      <c r="I183" s="17"/>
      <c r="J183" s="9" t="str">
        <f t="array" ref="J183">iferror(index('Kovats n-alkanes'!G$7:G$31,match(H183,'Kovats n-alkanes'!H$7:H$31,1)),"")</f>
        <v/>
      </c>
      <c r="K183" s="9" t="str">
        <f t="shared" si="2"/>
        <v/>
      </c>
      <c r="L183" s="63" t="str">
        <f>iferror(100*(J183+(H183-vlookup(J183,'Kovats n-alkanes'!G$7:H$31,2,TRUE))/(vlookup(K183,'Kovats n-alkanes'!G$7:H$31,2,TRUE)-vlookup(J183,'Kovats n-alkanes'!G$7:H$31,2,TRUE))),H183)</f>
        <v/>
      </c>
      <c r="M183" s="9" t="str">
        <f t="array" ref="M183">iferror(index('Kovats n-alkanes'!B$7:B$31,match(I183,'Kovats n-alkanes'!C$7:C$31,1)),"")</f>
        <v/>
      </c>
      <c r="N183" s="9" t="str">
        <f t="shared" si="5"/>
        <v/>
      </c>
      <c r="O183" s="9" t="str">
        <f>iferror(100*(M183+(I183-vlookup(M183,'Kovats n-alkanes'!B$7:C$31,2,TRUE))/(vlookup(N183,'Kovats n-alkanes'!B$7:C$31,2,TRUE)-vlookup(M183,'Kovats n-alkanes'!B$7:C$31,2,TRUE))),"")</f>
        <v/>
      </c>
      <c r="R183" s="75"/>
      <c r="S183" s="75"/>
      <c r="T183" s="97"/>
      <c r="U183" s="97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</row>
    <row r="184">
      <c r="D184" s="120"/>
      <c r="F184" s="121"/>
      <c r="H184" s="122"/>
      <c r="I184" s="17"/>
      <c r="J184" s="9" t="str">
        <f t="array" ref="J184">iferror(index('Kovats n-alkanes'!G$7:G$31,match(H184,'Kovats n-alkanes'!H$7:H$31,1)),"")</f>
        <v/>
      </c>
      <c r="K184" s="9" t="str">
        <f t="shared" si="2"/>
        <v/>
      </c>
      <c r="L184" s="63" t="str">
        <f>iferror(100*(J184+(H184-vlookup(J184,'Kovats n-alkanes'!G$7:H$31,2,TRUE))/(vlookup(K184,'Kovats n-alkanes'!G$7:H$31,2,TRUE)-vlookup(J184,'Kovats n-alkanes'!G$7:H$31,2,TRUE))),H184)</f>
        <v/>
      </c>
      <c r="M184" s="9" t="str">
        <f t="array" ref="M184">iferror(index('Kovats n-alkanes'!B$7:B$31,match(I184,'Kovats n-alkanes'!C$7:C$31,1)),"")</f>
        <v/>
      </c>
      <c r="N184" s="9" t="str">
        <f t="shared" si="5"/>
        <v/>
      </c>
      <c r="O184" s="9" t="str">
        <f>iferror(100*(M184+(I184-vlookup(M184,'Kovats n-alkanes'!B$7:C$31,2,TRUE))/(vlookup(N184,'Kovats n-alkanes'!B$7:C$31,2,TRUE)-vlookup(M184,'Kovats n-alkanes'!B$7:C$31,2,TRUE))),"")</f>
        <v/>
      </c>
      <c r="R184" s="75"/>
      <c r="S184" s="75"/>
      <c r="T184" s="97"/>
      <c r="U184" s="97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</row>
    <row r="185">
      <c r="D185" s="120"/>
      <c r="F185" s="121"/>
      <c r="H185" s="122"/>
      <c r="I185" s="17"/>
      <c r="J185" s="9" t="str">
        <f t="array" ref="J185">iferror(index('Kovats n-alkanes'!G$7:G$31,match(H185,'Kovats n-alkanes'!H$7:H$31,1)),"")</f>
        <v/>
      </c>
      <c r="K185" s="9" t="str">
        <f t="shared" si="2"/>
        <v/>
      </c>
      <c r="L185" s="63" t="str">
        <f>iferror(100*(J185+(H185-vlookup(J185,'Kovats n-alkanes'!G$7:H$31,2,TRUE))/(vlookup(K185,'Kovats n-alkanes'!G$7:H$31,2,TRUE)-vlookup(J185,'Kovats n-alkanes'!G$7:H$31,2,TRUE))),H185)</f>
        <v/>
      </c>
      <c r="M185" s="9" t="str">
        <f t="array" ref="M185">iferror(index('Kovats n-alkanes'!B$7:B$31,match(I185,'Kovats n-alkanes'!C$7:C$31,1)),"")</f>
        <v/>
      </c>
      <c r="N185" s="9" t="str">
        <f t="shared" si="5"/>
        <v/>
      </c>
      <c r="O185" s="9" t="str">
        <f>iferror(100*(M185+(I185-vlookup(M185,'Kovats n-alkanes'!B$7:C$31,2,TRUE))/(vlookup(N185,'Kovats n-alkanes'!B$7:C$31,2,TRUE)-vlookup(M185,'Kovats n-alkanes'!B$7:C$31,2,TRUE))),"")</f>
        <v/>
      </c>
      <c r="R185" s="75"/>
      <c r="S185" s="75"/>
      <c r="T185" s="97"/>
      <c r="U185" s="97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</row>
    <row r="186">
      <c r="D186" s="120"/>
      <c r="F186" s="121"/>
      <c r="H186" s="122"/>
      <c r="I186" s="17"/>
      <c r="J186" s="9" t="str">
        <f t="array" ref="J186">iferror(index('Kovats n-alkanes'!G$7:G$31,match(H186,'Kovats n-alkanes'!H$7:H$31,1)),"")</f>
        <v/>
      </c>
      <c r="K186" s="9" t="str">
        <f t="shared" si="2"/>
        <v/>
      </c>
      <c r="L186" s="63" t="str">
        <f>iferror(100*(J186+(H186-vlookup(J186,'Kovats n-alkanes'!G$7:H$31,2,TRUE))/(vlookup(K186,'Kovats n-alkanes'!G$7:H$31,2,TRUE)-vlookup(J186,'Kovats n-alkanes'!G$7:H$31,2,TRUE))),H186)</f>
        <v/>
      </c>
      <c r="M186" s="9" t="str">
        <f t="array" ref="M186">iferror(index('Kovats n-alkanes'!B$7:B$31,match(I186,'Kovats n-alkanes'!C$7:C$31,1)),"")</f>
        <v/>
      </c>
      <c r="N186" s="9" t="str">
        <f t="shared" si="5"/>
        <v/>
      </c>
      <c r="O186" s="9" t="str">
        <f>iferror(100*(M186+(I186-vlookup(M186,'Kovats n-alkanes'!B$7:C$31,2,TRUE))/(vlookup(N186,'Kovats n-alkanes'!B$7:C$31,2,TRUE)-vlookup(M186,'Kovats n-alkanes'!B$7:C$31,2,TRUE))),"")</f>
        <v/>
      </c>
      <c r="R186" s="75"/>
      <c r="S186" s="75"/>
      <c r="T186" s="97"/>
      <c r="U186" s="97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</row>
    <row r="187">
      <c r="D187" s="120"/>
      <c r="F187" s="121"/>
      <c r="H187" s="122"/>
      <c r="I187" s="17"/>
      <c r="J187" s="9" t="str">
        <f t="array" ref="J187">iferror(index('Kovats n-alkanes'!G$7:G$31,match(H187,'Kovats n-alkanes'!H$7:H$31,1)),"")</f>
        <v/>
      </c>
      <c r="K187" s="9" t="str">
        <f t="shared" si="2"/>
        <v/>
      </c>
      <c r="L187" s="63" t="str">
        <f>iferror(100*(J187+(H187-vlookup(J187,'Kovats n-alkanes'!G$7:H$31,2,TRUE))/(vlookup(K187,'Kovats n-alkanes'!G$7:H$31,2,TRUE)-vlookup(J187,'Kovats n-alkanes'!G$7:H$31,2,TRUE))),H187)</f>
        <v/>
      </c>
      <c r="M187" s="9" t="str">
        <f t="array" ref="M187">iferror(index('Kovats n-alkanes'!B$7:B$31,match(I187,'Kovats n-alkanes'!C$7:C$31,1)),"")</f>
        <v/>
      </c>
      <c r="N187" s="9" t="str">
        <f t="shared" si="5"/>
        <v/>
      </c>
      <c r="O187" s="9" t="str">
        <f>iferror(100*(M187+(I187-vlookup(M187,'Kovats n-alkanes'!B$7:C$31,2,TRUE))/(vlookup(N187,'Kovats n-alkanes'!B$7:C$31,2,TRUE)-vlookup(M187,'Kovats n-alkanes'!B$7:C$31,2,TRUE))),"")</f>
        <v/>
      </c>
      <c r="R187" s="75"/>
      <c r="S187" s="75"/>
      <c r="T187" s="97"/>
      <c r="U187" s="97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</row>
    <row r="188">
      <c r="D188" s="120"/>
      <c r="F188" s="121"/>
      <c r="H188" s="122"/>
      <c r="I188" s="17"/>
      <c r="J188" s="9" t="str">
        <f t="array" ref="J188">iferror(index('Kovats n-alkanes'!G$7:G$31,match(H188,'Kovats n-alkanes'!H$7:H$31,1)),"")</f>
        <v/>
      </c>
      <c r="K188" s="9" t="str">
        <f t="shared" si="2"/>
        <v/>
      </c>
      <c r="L188" s="63" t="str">
        <f>iferror(100*(J188+(H188-vlookup(J188,'Kovats n-alkanes'!G$7:H$31,2,TRUE))/(vlookup(K188,'Kovats n-alkanes'!G$7:H$31,2,TRUE)-vlookup(J188,'Kovats n-alkanes'!G$7:H$31,2,TRUE))),H188)</f>
        <v/>
      </c>
      <c r="M188" s="9" t="str">
        <f t="array" ref="M188">iferror(index('Kovats n-alkanes'!B$7:B$31,match(I188,'Kovats n-alkanes'!C$7:C$31,1)),"")</f>
        <v/>
      </c>
      <c r="N188" s="9" t="str">
        <f t="shared" si="5"/>
        <v/>
      </c>
      <c r="O188" s="9" t="str">
        <f>iferror(100*(M188+(I188-vlookup(M188,'Kovats n-alkanes'!B$7:C$31,2,TRUE))/(vlookup(N188,'Kovats n-alkanes'!B$7:C$31,2,TRUE)-vlookup(M188,'Kovats n-alkanes'!B$7:C$31,2,TRUE))),"")</f>
        <v/>
      </c>
      <c r="R188" s="75"/>
      <c r="S188" s="75"/>
      <c r="T188" s="97"/>
      <c r="U188" s="97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</row>
    <row r="189">
      <c r="D189" s="120"/>
      <c r="F189" s="121"/>
      <c r="H189" s="122"/>
      <c r="I189" s="17"/>
      <c r="J189" s="9" t="str">
        <f t="array" ref="J189">iferror(index('Kovats n-alkanes'!G$7:G$31,match(H189,'Kovats n-alkanes'!H$7:H$31,1)),"")</f>
        <v/>
      </c>
      <c r="K189" s="9" t="str">
        <f t="shared" si="2"/>
        <v/>
      </c>
      <c r="L189" s="63" t="str">
        <f>iferror(100*(J189+(H189-vlookup(J189,'Kovats n-alkanes'!G$7:H$31,2,TRUE))/(vlookup(K189,'Kovats n-alkanes'!G$7:H$31,2,TRUE)-vlookup(J189,'Kovats n-alkanes'!G$7:H$31,2,TRUE))),H189)</f>
        <v/>
      </c>
      <c r="M189" s="9" t="str">
        <f t="array" ref="M189">iferror(index('Kovats n-alkanes'!B$7:B$31,match(I189,'Kovats n-alkanes'!C$7:C$31,1)),"")</f>
        <v/>
      </c>
      <c r="N189" s="9" t="str">
        <f t="shared" si="5"/>
        <v/>
      </c>
      <c r="O189" s="9" t="str">
        <f>iferror(100*(M189+(I189-vlookup(M189,'Kovats n-alkanes'!B$7:C$31,2,TRUE))/(vlookup(N189,'Kovats n-alkanes'!B$7:C$31,2,TRUE)-vlookup(M189,'Kovats n-alkanes'!B$7:C$31,2,TRUE))),"")</f>
        <v/>
      </c>
      <c r="R189" s="75"/>
      <c r="S189" s="75"/>
      <c r="T189" s="97"/>
      <c r="U189" s="97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</row>
    <row r="190">
      <c r="D190" s="120"/>
      <c r="F190" s="121"/>
      <c r="H190" s="122"/>
      <c r="I190" s="17"/>
      <c r="J190" s="9" t="str">
        <f t="array" ref="J190">iferror(index('Kovats n-alkanes'!G$7:G$31,match(H190,'Kovats n-alkanes'!H$7:H$31,1)),"")</f>
        <v/>
      </c>
      <c r="K190" s="9" t="str">
        <f t="shared" si="2"/>
        <v/>
      </c>
      <c r="L190" s="63" t="str">
        <f>iferror(100*(J190+(H190-vlookup(J190,'Kovats n-alkanes'!G$7:H$31,2,TRUE))/(vlookup(K190,'Kovats n-alkanes'!G$7:H$31,2,TRUE)-vlookup(J190,'Kovats n-alkanes'!G$7:H$31,2,TRUE))),H190)</f>
        <v/>
      </c>
      <c r="M190" s="9" t="str">
        <f t="array" ref="M190">iferror(index('Kovats n-alkanes'!B$7:B$31,match(I190,'Kovats n-alkanes'!C$7:C$31,1)),"")</f>
        <v/>
      </c>
      <c r="N190" s="9" t="str">
        <f t="shared" si="5"/>
        <v/>
      </c>
      <c r="O190" s="9" t="str">
        <f>iferror(100*(M190+(I190-vlookup(M190,'Kovats n-alkanes'!B$7:C$31,2,TRUE))/(vlookup(N190,'Kovats n-alkanes'!B$7:C$31,2,TRUE)-vlookup(M190,'Kovats n-alkanes'!B$7:C$31,2,TRUE))),"")</f>
        <v/>
      </c>
      <c r="R190" s="75"/>
      <c r="S190" s="75"/>
      <c r="T190" s="97"/>
      <c r="U190" s="97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</row>
    <row r="191">
      <c r="D191" s="120"/>
      <c r="F191" s="121"/>
      <c r="H191" s="122"/>
      <c r="I191" s="17"/>
      <c r="J191" s="9" t="str">
        <f t="array" ref="J191">iferror(index('Kovats n-alkanes'!G$7:G$31,match(H191,'Kovats n-alkanes'!H$7:H$31,1)),"")</f>
        <v/>
      </c>
      <c r="K191" s="9" t="str">
        <f t="shared" si="2"/>
        <v/>
      </c>
      <c r="L191" s="63" t="str">
        <f>iferror(100*(J191+(H191-vlookup(J191,'Kovats n-alkanes'!G$7:H$31,2,TRUE))/(vlookup(K191,'Kovats n-alkanes'!G$7:H$31,2,TRUE)-vlookup(J191,'Kovats n-alkanes'!G$7:H$31,2,TRUE))),H191)</f>
        <v/>
      </c>
      <c r="M191" s="9" t="str">
        <f t="array" ref="M191">iferror(index('Kovats n-alkanes'!B$7:B$31,match(I191,'Kovats n-alkanes'!C$7:C$31,1)),"")</f>
        <v/>
      </c>
      <c r="N191" s="9" t="str">
        <f t="shared" si="5"/>
        <v/>
      </c>
      <c r="O191" s="9" t="str">
        <f>iferror(100*(M191+(I191-vlookup(M191,'Kovats n-alkanes'!B$7:C$31,2,TRUE))/(vlookup(N191,'Kovats n-alkanes'!B$7:C$31,2,TRUE)-vlookup(M191,'Kovats n-alkanes'!B$7:C$31,2,TRUE))),"")</f>
        <v/>
      </c>
      <c r="R191" s="75"/>
      <c r="S191" s="75"/>
      <c r="T191" s="97"/>
      <c r="U191" s="97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</row>
    <row r="192">
      <c r="D192" s="120"/>
      <c r="F192" s="121"/>
      <c r="H192" s="122"/>
      <c r="I192" s="17"/>
      <c r="J192" s="9" t="str">
        <f t="array" ref="J192">iferror(index('Kovats n-alkanes'!G$7:G$31,match(H192,'Kovats n-alkanes'!H$7:H$31,1)),"")</f>
        <v/>
      </c>
      <c r="K192" s="9" t="str">
        <f t="shared" si="2"/>
        <v/>
      </c>
      <c r="L192" s="63" t="str">
        <f>iferror(100*(J192+(H192-vlookup(J192,'Kovats n-alkanes'!G$7:H$31,2,TRUE))/(vlookup(K192,'Kovats n-alkanes'!G$7:H$31,2,TRUE)-vlookup(J192,'Kovats n-alkanes'!G$7:H$31,2,TRUE))),H192)</f>
        <v/>
      </c>
      <c r="M192" s="9" t="str">
        <f t="array" ref="M192">iferror(index('Kovats n-alkanes'!B$7:B$31,match(I192,'Kovats n-alkanes'!C$7:C$31,1)),"")</f>
        <v/>
      </c>
      <c r="N192" s="9" t="str">
        <f t="shared" si="5"/>
        <v/>
      </c>
      <c r="O192" s="9" t="str">
        <f>iferror(100*(M192+(I192-vlookup(M192,'Kovats n-alkanes'!B$7:C$31,2,TRUE))/(vlookup(N192,'Kovats n-alkanes'!B$7:C$31,2,TRUE)-vlookup(M192,'Kovats n-alkanes'!B$7:C$31,2,TRUE))),"")</f>
        <v/>
      </c>
      <c r="R192" s="75"/>
      <c r="S192" s="75"/>
      <c r="T192" s="97"/>
      <c r="U192" s="97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</row>
    <row r="193">
      <c r="D193" s="120"/>
      <c r="F193" s="121"/>
      <c r="H193" s="122"/>
      <c r="I193" s="17"/>
      <c r="J193" s="9" t="str">
        <f t="array" ref="J193">iferror(index('Kovats n-alkanes'!G$7:G$31,match(H193,'Kovats n-alkanes'!H$7:H$31,1)),"")</f>
        <v/>
      </c>
      <c r="K193" s="9" t="str">
        <f t="shared" si="2"/>
        <v/>
      </c>
      <c r="L193" s="63" t="str">
        <f>iferror(100*(J193+(H193-vlookup(J193,'Kovats n-alkanes'!G$7:H$31,2,TRUE))/(vlookup(K193,'Kovats n-alkanes'!G$7:H$31,2,TRUE)-vlookup(J193,'Kovats n-alkanes'!G$7:H$31,2,TRUE))),H193)</f>
        <v/>
      </c>
      <c r="M193" s="9" t="str">
        <f t="array" ref="M193">iferror(index('Kovats n-alkanes'!B$7:B$31,match(I193,'Kovats n-alkanes'!C$7:C$31,1)),"")</f>
        <v/>
      </c>
      <c r="N193" s="9" t="str">
        <f t="shared" si="5"/>
        <v/>
      </c>
      <c r="O193" s="9" t="str">
        <f>iferror(100*(M193+(I193-vlookup(M193,'Kovats n-alkanes'!B$7:C$31,2,TRUE))/(vlookup(N193,'Kovats n-alkanes'!B$7:C$31,2,TRUE)-vlookup(M193,'Kovats n-alkanes'!B$7:C$31,2,TRUE))),"")</f>
        <v/>
      </c>
      <c r="R193" s="75"/>
      <c r="S193" s="75"/>
      <c r="T193" s="97"/>
      <c r="U193" s="97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</row>
    <row r="194">
      <c r="D194" s="120"/>
      <c r="F194" s="121"/>
      <c r="H194" s="122"/>
      <c r="I194" s="17"/>
      <c r="J194" s="9" t="str">
        <f t="array" ref="J194">iferror(index('Kovats n-alkanes'!G$7:G$31,match(H194,'Kovats n-alkanes'!H$7:H$31,1)),"")</f>
        <v/>
      </c>
      <c r="K194" s="9" t="str">
        <f t="shared" si="2"/>
        <v/>
      </c>
      <c r="L194" s="63" t="str">
        <f>iferror(100*(J194+(H194-vlookup(J194,'Kovats n-alkanes'!G$7:H$31,2,TRUE))/(vlookup(K194,'Kovats n-alkanes'!G$7:H$31,2,TRUE)-vlookup(J194,'Kovats n-alkanes'!G$7:H$31,2,TRUE))),H194)</f>
        <v/>
      </c>
      <c r="M194" s="9" t="str">
        <f t="array" ref="M194">iferror(index('Kovats n-alkanes'!B$7:B$31,match(I194,'Kovats n-alkanes'!C$7:C$31,1)),"")</f>
        <v/>
      </c>
      <c r="N194" s="9" t="str">
        <f t="shared" si="5"/>
        <v/>
      </c>
      <c r="O194" s="9" t="str">
        <f>iferror(100*(M194+(I194-vlookup(M194,'Kovats n-alkanes'!B$7:C$31,2,TRUE))/(vlookup(N194,'Kovats n-alkanes'!B$7:C$31,2,TRUE)-vlookup(M194,'Kovats n-alkanes'!B$7:C$31,2,TRUE))),"")</f>
        <v/>
      </c>
      <c r="R194" s="75"/>
      <c r="S194" s="75"/>
      <c r="T194" s="97"/>
      <c r="U194" s="97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</row>
    <row r="195">
      <c r="D195" s="120"/>
      <c r="F195" s="121"/>
      <c r="H195" s="122"/>
      <c r="I195" s="17"/>
      <c r="J195" s="9" t="str">
        <f t="array" ref="J195">iferror(index('Kovats n-alkanes'!G$7:G$31,match(H195,'Kovats n-alkanes'!H$7:H$31,1)),"")</f>
        <v/>
      </c>
      <c r="K195" s="9" t="str">
        <f t="shared" si="2"/>
        <v/>
      </c>
      <c r="L195" s="63" t="str">
        <f>iferror(100*(J195+(H195-vlookup(J195,'Kovats n-alkanes'!G$7:H$31,2,TRUE))/(vlookup(K195,'Kovats n-alkanes'!G$7:H$31,2,TRUE)-vlookup(J195,'Kovats n-alkanes'!G$7:H$31,2,TRUE))),H195)</f>
        <v/>
      </c>
      <c r="M195" s="9" t="str">
        <f t="array" ref="M195">iferror(index('Kovats n-alkanes'!B$7:B$31,match(I195,'Kovats n-alkanes'!C$7:C$31,1)),"")</f>
        <v/>
      </c>
      <c r="N195" s="9" t="str">
        <f t="shared" si="5"/>
        <v/>
      </c>
      <c r="O195" s="9" t="str">
        <f>iferror(100*(M195+(I195-vlookup(M195,'Kovats n-alkanes'!B$7:C$31,2,TRUE))/(vlookup(N195,'Kovats n-alkanes'!B$7:C$31,2,TRUE)-vlookup(M195,'Kovats n-alkanes'!B$7:C$31,2,TRUE))),"")</f>
        <v/>
      </c>
      <c r="R195" s="75"/>
      <c r="S195" s="75"/>
      <c r="T195" s="97"/>
      <c r="U195" s="97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</row>
    <row r="196">
      <c r="D196" s="120"/>
      <c r="F196" s="121"/>
      <c r="H196" s="122"/>
      <c r="I196" s="17"/>
      <c r="J196" s="9" t="str">
        <f t="array" ref="J196">iferror(index('Kovats n-alkanes'!G$7:G$31,match(H196,'Kovats n-alkanes'!H$7:H$31,1)),"")</f>
        <v/>
      </c>
      <c r="K196" s="9" t="str">
        <f t="shared" si="2"/>
        <v/>
      </c>
      <c r="L196" s="63" t="str">
        <f>iferror(100*(J196+(H196-vlookup(J196,'Kovats n-alkanes'!G$7:H$31,2,TRUE))/(vlookup(K196,'Kovats n-alkanes'!G$7:H$31,2,TRUE)-vlookup(J196,'Kovats n-alkanes'!G$7:H$31,2,TRUE))),H196)</f>
        <v/>
      </c>
      <c r="M196" s="9" t="str">
        <f t="array" ref="M196">iferror(index('Kovats n-alkanes'!B$7:B$31,match(I196,'Kovats n-alkanes'!C$7:C$31,1)),"")</f>
        <v/>
      </c>
      <c r="N196" s="9" t="str">
        <f t="shared" si="5"/>
        <v/>
      </c>
      <c r="O196" s="9" t="str">
        <f>iferror(100*(M196+(I196-vlookup(M196,'Kovats n-alkanes'!B$7:C$31,2,TRUE))/(vlookup(N196,'Kovats n-alkanes'!B$7:C$31,2,TRUE)-vlookup(M196,'Kovats n-alkanes'!B$7:C$31,2,TRUE))),"")</f>
        <v/>
      </c>
      <c r="R196" s="75"/>
      <c r="S196" s="75"/>
      <c r="T196" s="97"/>
      <c r="U196" s="97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</row>
    <row r="197">
      <c r="D197" s="120"/>
      <c r="F197" s="121"/>
      <c r="H197" s="122"/>
      <c r="I197" s="17"/>
      <c r="J197" s="9" t="str">
        <f t="array" ref="J197">iferror(index('Kovats n-alkanes'!G$7:G$31,match(H197,'Kovats n-alkanes'!H$7:H$31,1)),"")</f>
        <v/>
      </c>
      <c r="K197" s="9" t="str">
        <f t="shared" si="2"/>
        <v/>
      </c>
      <c r="L197" s="63" t="str">
        <f>iferror(100*(J197+(H197-vlookup(J197,'Kovats n-alkanes'!G$7:H$31,2,TRUE))/(vlookup(K197,'Kovats n-alkanes'!G$7:H$31,2,TRUE)-vlookup(J197,'Kovats n-alkanes'!G$7:H$31,2,TRUE))),H197)</f>
        <v/>
      </c>
      <c r="M197" s="9" t="str">
        <f t="array" ref="M197">iferror(index('Kovats n-alkanes'!B$7:B$31,match(I197,'Kovats n-alkanes'!C$7:C$31,1)),"")</f>
        <v/>
      </c>
      <c r="N197" s="9" t="str">
        <f t="shared" si="5"/>
        <v/>
      </c>
      <c r="O197" s="9" t="str">
        <f>iferror(100*(M197+(I197-vlookup(M197,'Kovats n-alkanes'!B$7:C$31,2,TRUE))/(vlookup(N197,'Kovats n-alkanes'!B$7:C$31,2,TRUE)-vlookup(M197,'Kovats n-alkanes'!B$7:C$31,2,TRUE))),"")</f>
        <v/>
      </c>
      <c r="R197" s="75"/>
      <c r="S197" s="75"/>
      <c r="T197" s="97"/>
      <c r="U197" s="97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</row>
    <row r="198">
      <c r="D198" s="120"/>
      <c r="F198" s="121"/>
      <c r="H198" s="122"/>
      <c r="I198" s="17"/>
      <c r="J198" s="9" t="str">
        <f t="array" ref="J198">iferror(index('Kovats n-alkanes'!G$7:G$31,match(H198,'Kovats n-alkanes'!H$7:H$31,1)),"")</f>
        <v/>
      </c>
      <c r="K198" s="9" t="str">
        <f t="shared" si="2"/>
        <v/>
      </c>
      <c r="L198" s="63" t="str">
        <f>iferror(100*(J198+(H198-vlookup(J198,'Kovats n-alkanes'!G$7:H$31,2,TRUE))/(vlookup(K198,'Kovats n-alkanes'!G$7:H$31,2,TRUE)-vlookup(J198,'Kovats n-alkanes'!G$7:H$31,2,TRUE))),H198)</f>
        <v/>
      </c>
      <c r="M198" s="9" t="str">
        <f t="array" ref="M198">iferror(index('Kovats n-alkanes'!B$7:B$31,match(I198,'Kovats n-alkanes'!C$7:C$31,1)),"")</f>
        <v/>
      </c>
      <c r="N198" s="9" t="str">
        <f t="shared" si="5"/>
        <v/>
      </c>
      <c r="O198" s="9" t="str">
        <f>iferror(100*(M198+(I198-vlookup(M198,'Kovats n-alkanes'!B$7:C$31,2,TRUE))/(vlookup(N198,'Kovats n-alkanes'!B$7:C$31,2,TRUE)-vlookup(M198,'Kovats n-alkanes'!B$7:C$31,2,TRUE))),"")</f>
        <v/>
      </c>
      <c r="R198" s="75"/>
      <c r="S198" s="75"/>
      <c r="T198" s="97"/>
      <c r="U198" s="97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</row>
    <row r="199">
      <c r="D199" s="120"/>
      <c r="F199" s="121"/>
      <c r="H199" s="122"/>
      <c r="I199" s="17"/>
      <c r="J199" s="9" t="str">
        <f t="array" ref="J199">iferror(index('Kovats n-alkanes'!G$7:G$31,match(H199,'Kovats n-alkanes'!H$7:H$31,1)),"")</f>
        <v/>
      </c>
      <c r="K199" s="9" t="str">
        <f t="shared" si="2"/>
        <v/>
      </c>
      <c r="L199" s="63" t="str">
        <f>iferror(100*(J199+(H199-vlookup(J199,'Kovats n-alkanes'!G$7:H$31,2,TRUE))/(vlookup(K199,'Kovats n-alkanes'!G$7:H$31,2,TRUE)-vlookup(J199,'Kovats n-alkanes'!G$7:H$31,2,TRUE))),H199)</f>
        <v/>
      </c>
      <c r="M199" s="9" t="str">
        <f t="array" ref="M199">iferror(index('Kovats n-alkanes'!B$7:B$31,match(I199,'Kovats n-alkanes'!C$7:C$31,1)),"")</f>
        <v/>
      </c>
      <c r="N199" s="9" t="str">
        <f t="shared" si="5"/>
        <v/>
      </c>
      <c r="O199" s="9" t="str">
        <f>iferror(100*(M199+(I199-vlookup(M199,'Kovats n-alkanes'!B$7:C$31,2,TRUE))/(vlookup(N199,'Kovats n-alkanes'!B$7:C$31,2,TRUE)-vlookup(M199,'Kovats n-alkanes'!B$7:C$31,2,TRUE))),"")</f>
        <v/>
      </c>
      <c r="R199" s="75"/>
      <c r="S199" s="75"/>
      <c r="T199" s="97"/>
      <c r="U199" s="97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</row>
    <row r="200">
      <c r="D200" s="120"/>
      <c r="F200" s="121"/>
      <c r="H200" s="122"/>
      <c r="I200" s="17"/>
      <c r="J200" s="9" t="str">
        <f t="array" ref="J200">iferror(index('Kovats n-alkanes'!G$7:G$31,match(H200,'Kovats n-alkanes'!H$7:H$31,1)),"")</f>
        <v/>
      </c>
      <c r="K200" s="9" t="str">
        <f t="shared" si="2"/>
        <v/>
      </c>
      <c r="L200" s="63" t="str">
        <f>iferror(100*(J200+(H200-vlookup(J200,'Kovats n-alkanes'!G$7:H$31,2,TRUE))/(vlookup(K200,'Kovats n-alkanes'!G$7:H$31,2,TRUE)-vlookup(J200,'Kovats n-alkanes'!G$7:H$31,2,TRUE))),H200)</f>
        <v/>
      </c>
      <c r="M200" s="9" t="str">
        <f t="array" ref="M200">iferror(index('Kovats n-alkanes'!B$7:B$31,match(I200,'Kovats n-alkanes'!C$7:C$31,1)),"")</f>
        <v/>
      </c>
      <c r="N200" s="9" t="str">
        <f t="shared" si="5"/>
        <v/>
      </c>
      <c r="O200" s="9" t="str">
        <f>iferror(100*(M200+(I200-vlookup(M200,'Kovats n-alkanes'!B$7:C$31,2,TRUE))/(vlookup(N200,'Kovats n-alkanes'!B$7:C$31,2,TRUE)-vlookup(M200,'Kovats n-alkanes'!B$7:C$31,2,TRUE))),"")</f>
        <v/>
      </c>
      <c r="R200" s="75"/>
      <c r="S200" s="75"/>
      <c r="T200" s="97"/>
      <c r="U200" s="97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</row>
    <row r="201">
      <c r="D201" s="120"/>
      <c r="F201" s="121"/>
      <c r="H201" s="122"/>
      <c r="I201" s="17"/>
      <c r="J201" s="9" t="str">
        <f t="array" ref="J201">iferror(index('Kovats n-alkanes'!G$7:G$31,match(H201,'Kovats n-alkanes'!H$7:H$31,1)),"")</f>
        <v/>
      </c>
      <c r="K201" s="9" t="str">
        <f t="shared" si="2"/>
        <v/>
      </c>
      <c r="L201" s="63" t="str">
        <f>iferror(100*(J201+(H201-vlookup(J201,'Kovats n-alkanes'!G$7:H$31,2,TRUE))/(vlookup(K201,'Kovats n-alkanes'!G$7:H$31,2,TRUE)-vlookup(J201,'Kovats n-alkanes'!G$7:H$31,2,TRUE))),H201)</f>
        <v/>
      </c>
      <c r="M201" s="9" t="str">
        <f t="array" ref="M201">iferror(index('Kovats n-alkanes'!B$7:B$31,match(I201,'Kovats n-alkanes'!C$7:C$31,1)),"")</f>
        <v/>
      </c>
      <c r="N201" s="9" t="str">
        <f t="shared" si="5"/>
        <v/>
      </c>
      <c r="O201" s="9" t="str">
        <f>iferror(100*(M201+(I201-vlookup(M201,'Kovats n-alkanes'!B$7:C$31,2,TRUE))/(vlookup(N201,'Kovats n-alkanes'!B$7:C$31,2,TRUE)-vlookup(M201,'Kovats n-alkanes'!B$7:C$31,2,TRUE))),"")</f>
        <v/>
      </c>
      <c r="R201" s="75"/>
      <c r="S201" s="75"/>
      <c r="T201" s="97"/>
      <c r="U201" s="97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</row>
    <row r="202">
      <c r="D202" s="120"/>
      <c r="F202" s="121"/>
      <c r="H202" s="122"/>
      <c r="I202" s="17"/>
      <c r="J202" s="9" t="str">
        <f t="array" ref="J202">iferror(index('Kovats n-alkanes'!G$7:G$31,match(H202,'Kovats n-alkanes'!H$7:H$31,1)),"")</f>
        <v/>
      </c>
      <c r="K202" s="9" t="str">
        <f t="shared" si="2"/>
        <v/>
      </c>
      <c r="L202" s="63" t="str">
        <f>iferror(100*(J202+(H202-vlookup(J202,'Kovats n-alkanes'!G$7:H$31,2,TRUE))/(vlookup(K202,'Kovats n-alkanes'!G$7:H$31,2,TRUE)-vlookup(J202,'Kovats n-alkanes'!G$7:H$31,2,TRUE))),H202)</f>
        <v/>
      </c>
      <c r="M202" s="9" t="str">
        <f t="array" ref="M202">iferror(index('Kovats n-alkanes'!B$7:B$31,match(I202,'Kovats n-alkanes'!C$7:C$31,1)),"")</f>
        <v/>
      </c>
      <c r="N202" s="9" t="str">
        <f t="shared" si="5"/>
        <v/>
      </c>
      <c r="O202" s="9" t="str">
        <f>iferror(100*(M202+(I202-vlookup(M202,'Kovats n-alkanes'!B$7:C$31,2,TRUE))/(vlookup(N202,'Kovats n-alkanes'!B$7:C$31,2,TRUE)-vlookup(M202,'Kovats n-alkanes'!B$7:C$31,2,TRUE))),"")</f>
        <v/>
      </c>
      <c r="R202" s="75"/>
      <c r="S202" s="75"/>
      <c r="T202" s="97"/>
      <c r="U202" s="97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</row>
    <row r="203">
      <c r="D203" s="120"/>
      <c r="F203" s="121"/>
      <c r="H203" s="122"/>
      <c r="I203" s="17"/>
      <c r="J203" s="9" t="str">
        <f t="array" ref="J203">iferror(index('Kovats n-alkanes'!G$7:G$31,match(H203,'Kovats n-alkanes'!H$7:H$31,1)),"")</f>
        <v/>
      </c>
      <c r="K203" s="9" t="str">
        <f t="shared" si="2"/>
        <v/>
      </c>
      <c r="L203" s="63" t="str">
        <f>iferror(100*(J203+(H203-vlookup(J203,'Kovats n-alkanes'!G$7:H$31,2,TRUE))/(vlookup(K203,'Kovats n-alkanes'!G$7:H$31,2,TRUE)-vlookup(J203,'Kovats n-alkanes'!G$7:H$31,2,TRUE))),H203)</f>
        <v/>
      </c>
      <c r="M203" s="9" t="str">
        <f t="array" ref="M203">iferror(index('Kovats n-alkanes'!B$7:B$31,match(I203,'Kovats n-alkanes'!C$7:C$31,1)),"")</f>
        <v/>
      </c>
      <c r="N203" s="9" t="str">
        <f t="shared" si="5"/>
        <v/>
      </c>
      <c r="O203" s="9" t="str">
        <f>iferror(100*(M203+(I203-vlookup(M203,'Kovats n-alkanes'!B$7:C$31,2,TRUE))/(vlookup(N203,'Kovats n-alkanes'!B$7:C$31,2,TRUE)-vlookup(M203,'Kovats n-alkanes'!B$7:C$31,2,TRUE))),"")</f>
        <v/>
      </c>
      <c r="R203" s="75"/>
      <c r="S203" s="75"/>
      <c r="T203" s="97"/>
      <c r="U203" s="97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</row>
    <row r="204">
      <c r="D204" s="120"/>
      <c r="F204" s="121"/>
      <c r="H204" s="122"/>
      <c r="I204" s="17"/>
      <c r="J204" s="9" t="str">
        <f t="array" ref="J204">iferror(index('Kovats n-alkanes'!G$7:G$31,match(H204,'Kovats n-alkanes'!H$7:H$31,1)),"")</f>
        <v/>
      </c>
      <c r="K204" s="9" t="str">
        <f t="shared" si="2"/>
        <v/>
      </c>
      <c r="L204" s="63" t="str">
        <f>iferror(100*(J204+(H204-vlookup(J204,'Kovats n-alkanes'!G$7:H$31,2,TRUE))/(vlookup(K204,'Kovats n-alkanes'!G$7:H$31,2,TRUE)-vlookup(J204,'Kovats n-alkanes'!G$7:H$31,2,TRUE))),H204)</f>
        <v/>
      </c>
      <c r="M204" s="9" t="str">
        <f t="array" ref="M204">iferror(index('Kovats n-alkanes'!B$7:B$31,match(I204,'Kovats n-alkanes'!C$7:C$31,1)),"")</f>
        <v/>
      </c>
      <c r="N204" s="9" t="str">
        <f t="shared" si="5"/>
        <v/>
      </c>
      <c r="O204" s="9" t="str">
        <f>iferror(100*(M204+(I204-vlookup(M204,'Kovats n-alkanes'!B$7:C$31,2,TRUE))/(vlookup(N204,'Kovats n-alkanes'!B$7:C$31,2,TRUE)-vlookup(M204,'Kovats n-alkanes'!B$7:C$31,2,TRUE))),"")</f>
        <v/>
      </c>
      <c r="R204" s="75"/>
      <c r="S204" s="75"/>
      <c r="T204" s="97"/>
      <c r="U204" s="97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</row>
    <row r="205">
      <c r="D205" s="120"/>
      <c r="F205" s="121"/>
      <c r="H205" s="122"/>
      <c r="I205" s="17"/>
      <c r="J205" s="9" t="str">
        <f t="array" ref="J205">iferror(index('Kovats n-alkanes'!G$7:G$31,match(H205,'Kovats n-alkanes'!H$7:H$31,1)),"")</f>
        <v/>
      </c>
      <c r="K205" s="9" t="str">
        <f t="shared" si="2"/>
        <v/>
      </c>
      <c r="L205" s="63" t="str">
        <f>iferror(100*(J205+(H205-vlookup(J205,'Kovats n-alkanes'!G$7:H$31,2,TRUE))/(vlookup(K205,'Kovats n-alkanes'!G$7:H$31,2,TRUE)-vlookup(J205,'Kovats n-alkanes'!G$7:H$31,2,TRUE))),H205)</f>
        <v/>
      </c>
      <c r="M205" s="9" t="str">
        <f t="array" ref="M205">iferror(index('Kovats n-alkanes'!B$7:B$31,match(I205,'Kovats n-alkanes'!C$7:C$31,1)),"")</f>
        <v/>
      </c>
      <c r="N205" s="9" t="str">
        <f t="shared" si="5"/>
        <v/>
      </c>
      <c r="O205" s="9" t="str">
        <f>iferror(100*(M205+(I205-vlookup(M205,'Kovats n-alkanes'!B$7:C$31,2,TRUE))/(vlookup(N205,'Kovats n-alkanes'!B$7:C$31,2,TRUE)-vlookup(M205,'Kovats n-alkanes'!B$7:C$31,2,TRUE))),"")</f>
        <v/>
      </c>
      <c r="R205" s="75"/>
      <c r="S205" s="75"/>
      <c r="T205" s="97"/>
      <c r="U205" s="97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</row>
    <row r="206">
      <c r="D206" s="120"/>
      <c r="F206" s="121"/>
      <c r="H206" s="122"/>
      <c r="I206" s="17"/>
      <c r="J206" s="9" t="str">
        <f t="array" ref="J206">iferror(index('Kovats n-alkanes'!G$7:G$31,match(H206,'Kovats n-alkanes'!H$7:H$31,1)),"")</f>
        <v/>
      </c>
      <c r="K206" s="9" t="str">
        <f t="shared" si="2"/>
        <v/>
      </c>
      <c r="L206" s="63" t="str">
        <f>iferror(100*(J206+(H206-vlookup(J206,'Kovats n-alkanes'!G$7:H$31,2,TRUE))/(vlookup(K206,'Kovats n-alkanes'!G$7:H$31,2,TRUE)-vlookup(J206,'Kovats n-alkanes'!G$7:H$31,2,TRUE))),H206)</f>
        <v/>
      </c>
      <c r="M206" s="9" t="str">
        <f t="array" ref="M206">iferror(index('Kovats n-alkanes'!B$7:B$31,match(I206,'Kovats n-alkanes'!C$7:C$31,1)),"")</f>
        <v/>
      </c>
      <c r="N206" s="9" t="str">
        <f t="shared" si="5"/>
        <v/>
      </c>
      <c r="O206" s="9" t="str">
        <f>iferror(100*(M206+(I206-vlookup(M206,'Kovats n-alkanes'!B$7:C$31,2,TRUE))/(vlookup(N206,'Kovats n-alkanes'!B$7:C$31,2,TRUE)-vlookup(M206,'Kovats n-alkanes'!B$7:C$31,2,TRUE))),"")</f>
        <v/>
      </c>
      <c r="R206" s="75"/>
      <c r="S206" s="75"/>
      <c r="T206" s="97"/>
      <c r="U206" s="97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</row>
    <row r="207">
      <c r="D207" s="120"/>
      <c r="F207" s="121"/>
      <c r="H207" s="122"/>
      <c r="I207" s="17"/>
      <c r="J207" s="9" t="str">
        <f t="array" ref="J207">iferror(index('Kovats n-alkanes'!G$7:G$31,match(H207,'Kovats n-alkanes'!H$7:H$31,1)),"")</f>
        <v/>
      </c>
      <c r="K207" s="9" t="str">
        <f t="shared" si="2"/>
        <v/>
      </c>
      <c r="L207" s="63" t="str">
        <f>iferror(100*(J207+(H207-vlookup(J207,'Kovats n-alkanes'!G$7:H$31,2,TRUE))/(vlookup(K207,'Kovats n-alkanes'!G$7:H$31,2,TRUE)-vlookup(J207,'Kovats n-alkanes'!G$7:H$31,2,TRUE))),H207)</f>
        <v/>
      </c>
      <c r="M207" s="9" t="str">
        <f t="array" ref="M207">iferror(index('Kovats n-alkanes'!B$7:B$31,match(I207,'Kovats n-alkanes'!C$7:C$31,1)),"")</f>
        <v/>
      </c>
      <c r="N207" s="9" t="str">
        <f t="shared" si="5"/>
        <v/>
      </c>
      <c r="O207" s="9" t="str">
        <f>iferror(100*(M207+(I207-vlookup(M207,'Kovats n-alkanes'!B$7:C$31,2,TRUE))/(vlookup(N207,'Kovats n-alkanes'!B$7:C$31,2,TRUE)-vlookup(M207,'Kovats n-alkanes'!B$7:C$31,2,TRUE))),"")</f>
        <v/>
      </c>
      <c r="R207" s="75"/>
      <c r="S207" s="75"/>
      <c r="T207" s="97"/>
      <c r="U207" s="97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</row>
    <row r="208">
      <c r="D208" s="120"/>
      <c r="F208" s="121"/>
      <c r="H208" s="122"/>
      <c r="I208" s="17"/>
      <c r="J208" s="9" t="str">
        <f t="array" ref="J208">iferror(index('Kovats n-alkanes'!G$7:G$31,match(H208,'Kovats n-alkanes'!H$7:H$31,1)),"")</f>
        <v/>
      </c>
      <c r="K208" s="9" t="str">
        <f t="shared" si="2"/>
        <v/>
      </c>
      <c r="L208" s="63" t="str">
        <f>iferror(100*(J208+(H208-vlookup(J208,'Kovats n-alkanes'!G$7:H$31,2,TRUE))/(vlookup(K208,'Kovats n-alkanes'!G$7:H$31,2,TRUE)-vlookup(J208,'Kovats n-alkanes'!G$7:H$31,2,TRUE))),H208)</f>
        <v/>
      </c>
      <c r="M208" s="9" t="str">
        <f t="array" ref="M208">iferror(index('Kovats n-alkanes'!B$7:B$31,match(I208,'Kovats n-alkanes'!C$7:C$31,1)),"")</f>
        <v/>
      </c>
      <c r="N208" s="9" t="str">
        <f t="shared" si="5"/>
        <v/>
      </c>
      <c r="O208" s="9" t="str">
        <f>iferror(100*(M208+(I208-vlookup(M208,'Kovats n-alkanes'!B$7:C$31,2,TRUE))/(vlookup(N208,'Kovats n-alkanes'!B$7:C$31,2,TRUE)-vlookup(M208,'Kovats n-alkanes'!B$7:C$31,2,TRUE))),"")</f>
        <v/>
      </c>
      <c r="R208" s="75"/>
      <c r="S208" s="75"/>
      <c r="T208" s="97"/>
      <c r="U208" s="97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</row>
    <row r="209">
      <c r="D209" s="120"/>
      <c r="F209" s="121"/>
      <c r="H209" s="122"/>
      <c r="I209" s="17"/>
      <c r="J209" s="9" t="str">
        <f t="array" ref="J209">iferror(index('Kovats n-alkanes'!G$7:G$31,match(H209,'Kovats n-alkanes'!H$7:H$31,1)),"")</f>
        <v/>
      </c>
      <c r="K209" s="9" t="str">
        <f t="shared" si="2"/>
        <v/>
      </c>
      <c r="L209" s="63" t="str">
        <f>iferror(100*(J209+(H209-vlookup(J209,'Kovats n-alkanes'!G$7:H$31,2,TRUE))/(vlookup(K209,'Kovats n-alkanes'!G$7:H$31,2,TRUE)-vlookup(J209,'Kovats n-alkanes'!G$7:H$31,2,TRUE))),H209)</f>
        <v/>
      </c>
      <c r="M209" s="9" t="str">
        <f t="array" ref="M209">iferror(index('Kovats n-alkanes'!B$7:B$31,match(I209,'Kovats n-alkanes'!C$7:C$31,1)),"")</f>
        <v/>
      </c>
      <c r="N209" s="9" t="str">
        <f t="shared" si="5"/>
        <v/>
      </c>
      <c r="O209" s="9" t="str">
        <f>iferror(100*(M209+(I209-vlookup(M209,'Kovats n-alkanes'!B$7:C$31,2,TRUE))/(vlookup(N209,'Kovats n-alkanes'!B$7:C$31,2,TRUE)-vlookup(M209,'Kovats n-alkanes'!B$7:C$31,2,TRUE))),"")</f>
        <v/>
      </c>
      <c r="R209" s="75"/>
      <c r="S209" s="75"/>
      <c r="T209" s="97"/>
      <c r="U209" s="97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</row>
    <row r="210">
      <c r="D210" s="120"/>
      <c r="F210" s="121"/>
      <c r="H210" s="122"/>
      <c r="I210" s="17"/>
      <c r="J210" s="9" t="str">
        <f t="array" ref="J210">iferror(index('Kovats n-alkanes'!G$7:G$31,match(H210,'Kovats n-alkanes'!H$7:H$31,1)),"")</f>
        <v/>
      </c>
      <c r="K210" s="9" t="str">
        <f t="shared" si="2"/>
        <v/>
      </c>
      <c r="L210" s="63" t="str">
        <f>iferror(100*(J210+(H210-vlookup(J210,'Kovats n-alkanes'!G$7:H$31,2,TRUE))/(vlookup(K210,'Kovats n-alkanes'!G$7:H$31,2,TRUE)-vlookup(J210,'Kovats n-alkanes'!G$7:H$31,2,TRUE))),H210)</f>
        <v/>
      </c>
      <c r="M210" s="9" t="str">
        <f t="array" ref="M210">iferror(index('Kovats n-alkanes'!B$7:B$31,match(I210,'Kovats n-alkanes'!C$7:C$31,1)),"")</f>
        <v/>
      </c>
      <c r="N210" s="9" t="str">
        <f t="shared" si="5"/>
        <v/>
      </c>
      <c r="O210" s="9" t="str">
        <f>iferror(100*(M210+(I210-vlookup(M210,'Kovats n-alkanes'!B$7:C$31,2,TRUE))/(vlookup(N210,'Kovats n-alkanes'!B$7:C$31,2,TRUE)-vlookup(M210,'Kovats n-alkanes'!B$7:C$31,2,TRUE))),"")</f>
        <v/>
      </c>
      <c r="R210" s="75"/>
      <c r="S210" s="75"/>
      <c r="T210" s="97"/>
      <c r="U210" s="97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</row>
    <row r="211">
      <c r="D211" s="120"/>
      <c r="F211" s="121"/>
      <c r="H211" s="122"/>
      <c r="I211" s="17"/>
      <c r="J211" s="9" t="str">
        <f t="array" ref="J211">iferror(index('Kovats n-alkanes'!G$7:G$31,match(H211,'Kovats n-alkanes'!H$7:H$31,1)),"")</f>
        <v/>
      </c>
      <c r="L211" s="6"/>
      <c r="M211" s="9" t="str">
        <f t="array" ref="M211">iferror(index('Kovats n-alkanes'!B$7:B$31,match(I211,'Kovats n-alkanes'!C$7:C$31,1)),"")</f>
        <v/>
      </c>
    </row>
    <row r="212">
      <c r="D212" s="120"/>
      <c r="F212" s="121"/>
      <c r="H212" s="122"/>
      <c r="I212" s="17"/>
      <c r="J212" s="9" t="str">
        <f t="array" ref="J212">iferror(index('Kovats n-alkanes'!G$7:G$31,match(H212,'Kovats n-alkanes'!H$7:H$31,1)),"")</f>
        <v/>
      </c>
      <c r="L212" s="6"/>
      <c r="M212" s="9" t="str">
        <f t="array" ref="M212">iferror(index('Kovats n-alkanes'!B$7:B$31,match(I212,'Kovats n-alkanes'!C$7:C$31,1)),"")</f>
        <v/>
      </c>
    </row>
    <row r="213">
      <c r="D213" s="120"/>
      <c r="F213" s="121"/>
      <c r="H213" s="122"/>
      <c r="I213" s="17"/>
      <c r="J213" s="9" t="str">
        <f t="array" ref="J213">iferror(index('Kovats n-alkanes'!G$7:G$31,match(H213,'Kovats n-alkanes'!H$7:H$31,1)),"")</f>
        <v/>
      </c>
      <c r="L213" s="6"/>
      <c r="M213" s="9" t="str">
        <f t="array" ref="M213">iferror(index('Kovats n-alkanes'!B$7:B$31,match(I213,'Kovats n-alkanes'!C$7:C$31,1)),"")</f>
        <v/>
      </c>
    </row>
    <row r="214">
      <c r="D214" s="120"/>
      <c r="F214" s="121"/>
      <c r="H214" s="122"/>
      <c r="I214" s="17"/>
      <c r="J214" s="9" t="str">
        <f t="array" ref="J214">iferror(index('Kovats n-alkanes'!G$7:G$31,match(H214,'Kovats n-alkanes'!H$7:H$31,1)),"")</f>
        <v/>
      </c>
      <c r="L214" s="6"/>
      <c r="M214" s="9" t="str">
        <f t="array" ref="M214">iferror(index('Kovats n-alkanes'!B$7:B$31,match(I214,'Kovats n-alkanes'!C$7:C$31,1)),"")</f>
        <v/>
      </c>
    </row>
    <row r="215">
      <c r="D215" s="120"/>
      <c r="F215" s="121"/>
      <c r="H215" s="122"/>
      <c r="I215" s="17"/>
      <c r="J215" s="9" t="str">
        <f t="array" ref="J215">iferror(index('Kovats n-alkanes'!G$7:G$31,match(H215,'Kovats n-alkanes'!H$7:H$31,1)),"")</f>
        <v/>
      </c>
      <c r="L215" s="6"/>
      <c r="M215" s="9" t="str">
        <f t="array" ref="M215">iferror(index('Kovats n-alkanes'!B$7:B$31,match(I215,'Kovats n-alkanes'!C$7:C$31,1)),"")</f>
        <v/>
      </c>
    </row>
    <row r="216">
      <c r="D216" s="120"/>
      <c r="F216" s="121"/>
      <c r="H216" s="122"/>
      <c r="I216" s="17"/>
      <c r="J216" s="9" t="str">
        <f t="array" ref="J216">iferror(index('Kovats n-alkanes'!G$7:G$31,match(H216,'Kovats n-alkanes'!H$7:H$31,1)),"")</f>
        <v/>
      </c>
      <c r="L216" s="6"/>
      <c r="M216" s="9" t="str">
        <f t="array" ref="M216">iferror(index('Kovats n-alkanes'!B$7:B$31,match(I216,'Kovats n-alkanes'!C$7:C$31,1)),"")</f>
        <v/>
      </c>
    </row>
    <row r="217">
      <c r="D217" s="120"/>
      <c r="F217" s="121"/>
      <c r="H217" s="122"/>
      <c r="I217" s="17"/>
      <c r="J217" s="9" t="str">
        <f t="array" ref="J217">iferror(index('Kovats n-alkanes'!G$7:G$31,match(H217,'Kovats n-alkanes'!H$7:H$31,1)),"")</f>
        <v/>
      </c>
      <c r="L217" s="6"/>
      <c r="M217" s="9" t="str">
        <f t="array" ref="M217">iferror(index('Kovats n-alkanes'!B$7:B$31,match(I217,'Kovats n-alkanes'!C$7:C$31,1)),"")</f>
        <v/>
      </c>
    </row>
    <row r="218">
      <c r="D218" s="120"/>
      <c r="F218" s="121"/>
      <c r="H218" s="122"/>
      <c r="I218" s="17"/>
      <c r="J218" s="9" t="str">
        <f t="array" ref="J218">iferror(index('Kovats n-alkanes'!G$7:G$31,match(H218,'Kovats n-alkanes'!H$7:H$31,1)),"")</f>
        <v/>
      </c>
      <c r="L218" s="6"/>
      <c r="M218" s="9" t="str">
        <f t="array" ref="M218">iferror(index('Kovats n-alkanes'!B$7:B$31,match(I218,'Kovats n-alkanes'!C$7:C$31,1)),"")</f>
        <v/>
      </c>
    </row>
    <row r="219">
      <c r="D219" s="120"/>
      <c r="F219" s="121"/>
      <c r="H219" s="122"/>
      <c r="I219" s="17"/>
      <c r="J219" s="9" t="str">
        <f t="array" ref="J219">iferror(index('Kovats n-alkanes'!G$7:G$31,match(H219,'Kovats n-alkanes'!H$7:H$31,1)),"")</f>
        <v/>
      </c>
      <c r="L219" s="6"/>
      <c r="M219" s="9" t="str">
        <f t="array" ref="M219">iferror(index('Kovats n-alkanes'!B$7:B$31,match(I219,'Kovats n-alkanes'!C$7:C$31,1)),"")</f>
        <v/>
      </c>
    </row>
    <row r="220">
      <c r="D220" s="120"/>
      <c r="F220" s="121"/>
      <c r="H220" s="122"/>
      <c r="J220" s="9" t="str">
        <f t="array" ref="J220">iferror(index('Kovats n-alkanes'!G$7:G$31,match(H220,'Kovats n-alkanes'!H$7:H$31,1)),"")</f>
        <v/>
      </c>
      <c r="L220" s="6"/>
      <c r="M220" s="9" t="str">
        <f t="array" ref="M220">iferror(index('Kovats n-alkanes'!B$7:B$31,match(I220,'Kovats n-alkanes'!C$7:C$31,1)),"")</f>
        <v/>
      </c>
    </row>
    <row r="221">
      <c r="D221" s="120"/>
      <c r="F221" s="121"/>
      <c r="H221" s="122"/>
      <c r="J221" s="9" t="str">
        <f t="array" ref="J221">iferror(index('Kovats n-alkanes'!G$7:G$31,match(H221,'Kovats n-alkanes'!H$7:H$31,1)),"")</f>
        <v/>
      </c>
      <c r="L221" s="6"/>
      <c r="M221" s="9" t="str">
        <f t="array" ref="M221">iferror(index('Kovats n-alkanes'!B$7:B$31,match(I221,'Kovats n-alkanes'!C$7:C$31,1)),"")</f>
        <v/>
      </c>
    </row>
    <row r="222">
      <c r="D222" s="120"/>
      <c r="F222" s="121"/>
      <c r="H222" s="122"/>
      <c r="J222" s="9" t="str">
        <f t="array" ref="J222">iferror(index('Kovats n-alkanes'!G$7:G$31,match(H222,'Kovats n-alkanes'!H$7:H$31,1)),"")</f>
        <v/>
      </c>
      <c r="L222" s="6"/>
    </row>
    <row r="223">
      <c r="D223" s="120"/>
      <c r="F223" s="121"/>
      <c r="H223" s="122"/>
      <c r="L223" s="6"/>
    </row>
    <row r="224">
      <c r="D224" s="120"/>
      <c r="F224" s="121"/>
      <c r="H224" s="122"/>
      <c r="L224" s="6"/>
    </row>
    <row r="225">
      <c r="D225" s="120"/>
      <c r="F225" s="121"/>
      <c r="H225" s="122"/>
      <c r="L225" s="6"/>
    </row>
    <row r="226">
      <c r="D226" s="120"/>
      <c r="F226" s="121"/>
      <c r="H226" s="122"/>
      <c r="L226" s="6"/>
    </row>
    <row r="227">
      <c r="D227" s="120"/>
      <c r="F227" s="121"/>
      <c r="H227" s="122"/>
      <c r="L227" s="6"/>
    </row>
    <row r="228">
      <c r="D228" s="120"/>
      <c r="F228" s="121"/>
      <c r="H228" s="122"/>
      <c r="L228" s="6"/>
    </row>
    <row r="229">
      <c r="D229" s="120"/>
      <c r="F229" s="121"/>
      <c r="H229" s="122"/>
      <c r="L229" s="6"/>
    </row>
    <row r="230">
      <c r="D230" s="120"/>
      <c r="F230" s="121"/>
      <c r="H230" s="122"/>
      <c r="L230" s="6"/>
    </row>
    <row r="231">
      <c r="D231" s="120"/>
      <c r="F231" s="121"/>
      <c r="H231" s="122"/>
      <c r="L231" s="6"/>
    </row>
    <row r="232">
      <c r="D232" s="120"/>
      <c r="F232" s="121"/>
      <c r="H232" s="122"/>
      <c r="L232" s="6"/>
    </row>
    <row r="233">
      <c r="D233" s="120"/>
      <c r="F233" s="121"/>
      <c r="H233" s="122"/>
      <c r="L233" s="6"/>
    </row>
    <row r="234">
      <c r="D234" s="120"/>
      <c r="F234" s="121"/>
      <c r="H234" s="122"/>
      <c r="L234" s="6"/>
    </row>
    <row r="235">
      <c r="D235" s="120"/>
      <c r="F235" s="121"/>
      <c r="H235" s="122"/>
      <c r="L235" s="6"/>
    </row>
    <row r="236">
      <c r="D236" s="120"/>
      <c r="F236" s="121"/>
      <c r="H236" s="122"/>
      <c r="L236" s="6"/>
    </row>
    <row r="237">
      <c r="D237" s="120"/>
      <c r="F237" s="121"/>
      <c r="H237" s="122"/>
      <c r="L237" s="6"/>
    </row>
    <row r="238">
      <c r="D238" s="120"/>
      <c r="F238" s="121"/>
      <c r="H238" s="122"/>
      <c r="L238" s="6"/>
    </row>
    <row r="239">
      <c r="D239" s="120"/>
      <c r="F239" s="121"/>
      <c r="H239" s="122"/>
      <c r="L239" s="6"/>
    </row>
    <row r="240">
      <c r="D240" s="120"/>
      <c r="F240" s="121"/>
      <c r="H240" s="122"/>
      <c r="L240" s="6"/>
    </row>
    <row r="241">
      <c r="D241" s="120"/>
      <c r="F241" s="121"/>
      <c r="H241" s="122"/>
      <c r="L241" s="6"/>
    </row>
    <row r="242">
      <c r="D242" s="120"/>
      <c r="F242" s="121"/>
      <c r="H242" s="122"/>
      <c r="L242" s="6"/>
    </row>
    <row r="243">
      <c r="D243" s="120"/>
      <c r="F243" s="121"/>
      <c r="H243" s="122"/>
      <c r="L243" s="6"/>
    </row>
    <row r="244">
      <c r="D244" s="120"/>
      <c r="F244" s="121"/>
      <c r="H244" s="122"/>
      <c r="L244" s="6"/>
    </row>
    <row r="245">
      <c r="D245" s="120"/>
      <c r="F245" s="121"/>
      <c r="H245" s="122"/>
      <c r="L245" s="6"/>
    </row>
    <row r="246">
      <c r="D246" s="120"/>
      <c r="F246" s="121"/>
      <c r="H246" s="122"/>
      <c r="L246" s="6"/>
    </row>
    <row r="247">
      <c r="D247" s="120"/>
      <c r="F247" s="121"/>
      <c r="H247" s="122"/>
      <c r="L247" s="6"/>
    </row>
    <row r="248">
      <c r="D248" s="120"/>
      <c r="F248" s="121"/>
      <c r="H248" s="122"/>
      <c r="L248" s="6"/>
    </row>
    <row r="249">
      <c r="D249" s="120"/>
      <c r="F249" s="121"/>
      <c r="H249" s="122"/>
      <c r="L249" s="6"/>
    </row>
    <row r="250">
      <c r="D250" s="120"/>
      <c r="F250" s="121"/>
      <c r="H250" s="122"/>
      <c r="L250" s="6"/>
    </row>
    <row r="251">
      <c r="D251" s="120"/>
      <c r="F251" s="121"/>
      <c r="H251" s="122"/>
      <c r="L251" s="6"/>
    </row>
    <row r="252">
      <c r="D252" s="120"/>
      <c r="F252" s="121"/>
      <c r="H252" s="122"/>
      <c r="L252" s="6"/>
    </row>
    <row r="253">
      <c r="D253" s="120"/>
      <c r="F253" s="121"/>
      <c r="H253" s="122"/>
      <c r="L253" s="6"/>
    </row>
    <row r="254">
      <c r="D254" s="120"/>
      <c r="F254" s="121"/>
      <c r="H254" s="122"/>
      <c r="L254" s="6"/>
    </row>
    <row r="255">
      <c r="D255" s="120"/>
      <c r="F255" s="121"/>
      <c r="H255" s="122"/>
      <c r="L255" s="6"/>
    </row>
    <row r="256">
      <c r="D256" s="120"/>
      <c r="F256" s="121"/>
      <c r="H256" s="122"/>
      <c r="L256" s="6"/>
    </row>
    <row r="257">
      <c r="D257" s="120"/>
      <c r="F257" s="121"/>
      <c r="H257" s="122"/>
      <c r="L257" s="6"/>
    </row>
    <row r="258">
      <c r="D258" s="120"/>
      <c r="F258" s="121"/>
      <c r="H258" s="122"/>
      <c r="L258" s="6"/>
    </row>
    <row r="259">
      <c r="D259" s="120"/>
      <c r="F259" s="121"/>
      <c r="H259" s="122"/>
      <c r="L259" s="6"/>
    </row>
    <row r="260">
      <c r="D260" s="120"/>
      <c r="F260" s="121"/>
      <c r="H260" s="122"/>
      <c r="L260" s="6"/>
    </row>
    <row r="261">
      <c r="D261" s="120"/>
      <c r="F261" s="121"/>
      <c r="H261" s="122"/>
      <c r="L261" s="6"/>
    </row>
    <row r="262">
      <c r="D262" s="120"/>
      <c r="F262" s="121"/>
      <c r="H262" s="122"/>
      <c r="L262" s="6"/>
    </row>
    <row r="263">
      <c r="D263" s="120"/>
      <c r="F263" s="121"/>
      <c r="H263" s="122"/>
      <c r="L263" s="6"/>
    </row>
    <row r="264">
      <c r="D264" s="120"/>
      <c r="F264" s="121"/>
      <c r="H264" s="122"/>
      <c r="L264" s="6"/>
    </row>
    <row r="265">
      <c r="D265" s="120"/>
      <c r="F265" s="121"/>
      <c r="H265" s="122"/>
      <c r="L265" s="6"/>
    </row>
    <row r="266">
      <c r="D266" s="120"/>
      <c r="F266" s="121"/>
      <c r="H266" s="122"/>
      <c r="L266" s="6"/>
    </row>
    <row r="267">
      <c r="D267" s="120"/>
      <c r="F267" s="121"/>
      <c r="H267" s="122"/>
      <c r="L267" s="6"/>
    </row>
    <row r="268">
      <c r="D268" s="120"/>
      <c r="F268" s="121"/>
      <c r="H268" s="122"/>
      <c r="L268" s="6"/>
    </row>
    <row r="269">
      <c r="D269" s="120"/>
      <c r="F269" s="121"/>
      <c r="H269" s="122"/>
      <c r="L269" s="6"/>
    </row>
    <row r="270">
      <c r="D270" s="120"/>
      <c r="F270" s="121"/>
      <c r="H270" s="122"/>
      <c r="L270" s="6"/>
    </row>
    <row r="271">
      <c r="D271" s="120"/>
      <c r="F271" s="121"/>
      <c r="H271" s="122"/>
      <c r="L271" s="6"/>
    </row>
    <row r="272">
      <c r="D272" s="120"/>
      <c r="F272" s="121"/>
      <c r="H272" s="122"/>
      <c r="L272" s="6"/>
    </row>
    <row r="273">
      <c r="D273" s="120"/>
      <c r="F273" s="121"/>
      <c r="H273" s="122"/>
      <c r="L273" s="6"/>
    </row>
    <row r="274">
      <c r="D274" s="120"/>
      <c r="F274" s="121"/>
      <c r="H274" s="122"/>
      <c r="L274" s="6"/>
    </row>
    <row r="275">
      <c r="D275" s="120"/>
      <c r="F275" s="121"/>
      <c r="H275" s="122"/>
      <c r="L275" s="6"/>
    </row>
    <row r="276">
      <c r="D276" s="120"/>
      <c r="F276" s="121"/>
      <c r="H276" s="122"/>
      <c r="L276" s="6"/>
    </row>
    <row r="277">
      <c r="D277" s="120"/>
      <c r="F277" s="121"/>
      <c r="H277" s="122"/>
      <c r="L277" s="6"/>
    </row>
    <row r="278">
      <c r="D278" s="120"/>
      <c r="F278" s="121"/>
      <c r="H278" s="122"/>
      <c r="L278" s="6"/>
    </row>
    <row r="279">
      <c r="D279" s="120"/>
      <c r="F279" s="121"/>
      <c r="H279" s="122"/>
      <c r="L279" s="6"/>
    </row>
    <row r="280">
      <c r="D280" s="120"/>
      <c r="F280" s="121"/>
      <c r="H280" s="122"/>
      <c r="L280" s="6"/>
    </row>
    <row r="281">
      <c r="D281" s="120"/>
      <c r="F281" s="121"/>
      <c r="H281" s="122"/>
      <c r="L281" s="6"/>
    </row>
    <row r="282">
      <c r="D282" s="120"/>
      <c r="F282" s="121"/>
      <c r="H282" s="122"/>
      <c r="L282" s="6"/>
    </row>
    <row r="283">
      <c r="D283" s="120"/>
      <c r="F283" s="121"/>
      <c r="H283" s="122"/>
      <c r="L283" s="6"/>
    </row>
    <row r="284">
      <c r="D284" s="120"/>
      <c r="F284" s="121"/>
      <c r="H284" s="122"/>
      <c r="L284" s="6"/>
    </row>
    <row r="285">
      <c r="D285" s="120"/>
      <c r="F285" s="121"/>
      <c r="H285" s="122"/>
      <c r="L285" s="6"/>
    </row>
    <row r="286">
      <c r="D286" s="120"/>
      <c r="F286" s="121"/>
      <c r="H286" s="122"/>
      <c r="L286" s="6"/>
    </row>
    <row r="287">
      <c r="D287" s="120"/>
      <c r="F287" s="121"/>
      <c r="H287" s="122"/>
      <c r="L287" s="6"/>
    </row>
    <row r="288">
      <c r="D288" s="120"/>
      <c r="F288" s="121"/>
      <c r="H288" s="122"/>
      <c r="L288" s="6"/>
    </row>
    <row r="289">
      <c r="D289" s="120"/>
      <c r="F289" s="121"/>
      <c r="H289" s="122"/>
      <c r="L289" s="6"/>
    </row>
    <row r="290">
      <c r="D290" s="120"/>
      <c r="F290" s="121"/>
      <c r="H290" s="122"/>
      <c r="L290" s="6"/>
    </row>
    <row r="291">
      <c r="D291" s="120"/>
      <c r="F291" s="121"/>
      <c r="H291" s="122"/>
      <c r="L291" s="6"/>
    </row>
    <row r="292">
      <c r="D292" s="120"/>
      <c r="F292" s="121"/>
      <c r="H292" s="122"/>
      <c r="L292" s="6"/>
    </row>
    <row r="293">
      <c r="D293" s="120"/>
      <c r="F293" s="121"/>
      <c r="H293" s="122"/>
      <c r="L293" s="6"/>
    </row>
    <row r="294">
      <c r="D294" s="120"/>
      <c r="F294" s="121"/>
      <c r="H294" s="122"/>
      <c r="L294" s="6"/>
    </row>
    <row r="295">
      <c r="D295" s="120"/>
      <c r="F295" s="121"/>
      <c r="H295" s="122"/>
      <c r="L295" s="6"/>
    </row>
    <row r="296">
      <c r="D296" s="120"/>
      <c r="F296" s="121"/>
      <c r="H296" s="122"/>
      <c r="L296" s="6"/>
    </row>
    <row r="297">
      <c r="D297" s="120"/>
      <c r="F297" s="121"/>
      <c r="H297" s="122"/>
      <c r="L297" s="6"/>
    </row>
    <row r="298">
      <c r="D298" s="120"/>
      <c r="F298" s="121"/>
      <c r="H298" s="122"/>
      <c r="L298" s="6"/>
    </row>
    <row r="299">
      <c r="D299" s="120"/>
      <c r="F299" s="121"/>
      <c r="H299" s="122"/>
      <c r="L299" s="6"/>
    </row>
    <row r="300">
      <c r="D300" s="120"/>
      <c r="F300" s="121"/>
      <c r="H300" s="122"/>
      <c r="L300" s="6"/>
    </row>
    <row r="301">
      <c r="D301" s="120"/>
      <c r="F301" s="121"/>
      <c r="H301" s="122"/>
      <c r="L301" s="6"/>
    </row>
    <row r="302">
      <c r="D302" s="120"/>
      <c r="F302" s="121"/>
      <c r="H302" s="122"/>
      <c r="L302" s="6"/>
    </row>
    <row r="303">
      <c r="D303" s="120"/>
      <c r="F303" s="121"/>
      <c r="H303" s="122"/>
      <c r="L303" s="6"/>
    </row>
    <row r="304">
      <c r="D304" s="120"/>
      <c r="F304" s="121"/>
      <c r="H304" s="122"/>
      <c r="L304" s="6"/>
    </row>
    <row r="305">
      <c r="D305" s="120"/>
      <c r="F305" s="121"/>
      <c r="H305" s="122"/>
      <c r="L305" s="6"/>
    </row>
    <row r="306">
      <c r="D306" s="120"/>
      <c r="F306" s="121"/>
      <c r="H306" s="122"/>
      <c r="L306" s="6"/>
    </row>
    <row r="307">
      <c r="D307" s="120"/>
      <c r="F307" s="121"/>
      <c r="H307" s="122"/>
      <c r="L307" s="6"/>
    </row>
    <row r="308">
      <c r="D308" s="120"/>
      <c r="F308" s="121"/>
      <c r="H308" s="122"/>
      <c r="L308" s="6"/>
    </row>
    <row r="309">
      <c r="D309" s="120"/>
      <c r="F309" s="121"/>
      <c r="H309" s="122"/>
      <c r="L309" s="6"/>
    </row>
    <row r="310">
      <c r="D310" s="120"/>
      <c r="F310" s="121"/>
      <c r="H310" s="122"/>
      <c r="L310" s="6"/>
    </row>
    <row r="311">
      <c r="D311" s="120"/>
      <c r="F311" s="121"/>
      <c r="H311" s="122"/>
      <c r="L311" s="6"/>
    </row>
    <row r="312">
      <c r="D312" s="120"/>
      <c r="F312" s="121"/>
      <c r="H312" s="122"/>
      <c r="L312" s="6"/>
    </row>
    <row r="313">
      <c r="D313" s="120"/>
      <c r="F313" s="121"/>
      <c r="H313" s="122"/>
      <c r="L313" s="6"/>
    </row>
    <row r="314">
      <c r="D314" s="120"/>
      <c r="F314" s="121"/>
      <c r="H314" s="122"/>
      <c r="L314" s="6"/>
    </row>
    <row r="315">
      <c r="D315" s="120"/>
      <c r="F315" s="121"/>
      <c r="H315" s="122"/>
      <c r="L315" s="6"/>
    </row>
    <row r="316">
      <c r="D316" s="120"/>
      <c r="F316" s="121"/>
      <c r="H316" s="122"/>
      <c r="L316" s="6"/>
    </row>
    <row r="317">
      <c r="D317" s="120"/>
      <c r="F317" s="121"/>
      <c r="H317" s="122"/>
      <c r="L317" s="6"/>
    </row>
    <row r="318">
      <c r="D318" s="120"/>
      <c r="F318" s="121"/>
      <c r="H318" s="122"/>
      <c r="L318" s="6"/>
    </row>
    <row r="319">
      <c r="D319" s="120"/>
      <c r="F319" s="121"/>
      <c r="H319" s="122"/>
      <c r="L319" s="6"/>
    </row>
    <row r="320">
      <c r="D320" s="120"/>
      <c r="F320" s="121"/>
      <c r="H320" s="122"/>
      <c r="L320" s="6"/>
    </row>
    <row r="321">
      <c r="D321" s="120"/>
      <c r="F321" s="121"/>
      <c r="H321" s="122"/>
      <c r="L321" s="6"/>
    </row>
    <row r="322">
      <c r="D322" s="120"/>
      <c r="F322" s="121"/>
      <c r="H322" s="122"/>
      <c r="L322" s="6"/>
    </row>
    <row r="323">
      <c r="D323" s="120"/>
      <c r="F323" s="121"/>
      <c r="H323" s="122"/>
      <c r="L323" s="6"/>
    </row>
    <row r="324">
      <c r="D324" s="120"/>
      <c r="F324" s="121"/>
      <c r="H324" s="122"/>
      <c r="L324" s="6"/>
    </row>
    <row r="325">
      <c r="D325" s="120"/>
      <c r="F325" s="121"/>
      <c r="H325" s="122"/>
      <c r="L325" s="6"/>
    </row>
    <row r="326">
      <c r="D326" s="120"/>
      <c r="F326" s="121"/>
      <c r="H326" s="122"/>
      <c r="L326" s="6"/>
    </row>
    <row r="327">
      <c r="D327" s="120"/>
      <c r="F327" s="121"/>
      <c r="H327" s="122"/>
      <c r="L327" s="6"/>
    </row>
    <row r="328">
      <c r="D328" s="120"/>
      <c r="F328" s="121"/>
      <c r="H328" s="122"/>
      <c r="L328" s="6"/>
    </row>
    <row r="329">
      <c r="D329" s="120"/>
      <c r="F329" s="121"/>
      <c r="H329" s="122"/>
      <c r="L329" s="6"/>
    </row>
    <row r="330">
      <c r="D330" s="120"/>
      <c r="F330" s="121"/>
      <c r="H330" s="122"/>
      <c r="L330" s="6"/>
    </row>
    <row r="331">
      <c r="D331" s="120"/>
      <c r="F331" s="121"/>
      <c r="H331" s="122"/>
      <c r="L331" s="6"/>
    </row>
    <row r="332">
      <c r="D332" s="120"/>
      <c r="F332" s="121"/>
      <c r="H332" s="122"/>
      <c r="L332" s="6"/>
    </row>
    <row r="333">
      <c r="D333" s="120"/>
      <c r="F333" s="121"/>
      <c r="H333" s="122"/>
      <c r="L333" s="6"/>
    </row>
    <row r="334">
      <c r="D334" s="120"/>
      <c r="F334" s="121"/>
      <c r="H334" s="122"/>
      <c r="L334" s="6"/>
    </row>
    <row r="335">
      <c r="D335" s="120"/>
      <c r="F335" s="121"/>
      <c r="H335" s="122"/>
      <c r="L335" s="6"/>
    </row>
    <row r="336">
      <c r="D336" s="120"/>
      <c r="F336" s="121"/>
      <c r="H336" s="122"/>
      <c r="L336" s="6"/>
    </row>
    <row r="337">
      <c r="D337" s="120"/>
      <c r="F337" s="121"/>
      <c r="H337" s="122"/>
      <c r="L337" s="6"/>
    </row>
    <row r="338">
      <c r="D338" s="120"/>
      <c r="F338" s="121"/>
      <c r="H338" s="122"/>
      <c r="L338" s="6"/>
    </row>
    <row r="339">
      <c r="D339" s="120"/>
      <c r="F339" s="121"/>
      <c r="H339" s="122"/>
      <c r="L339" s="6"/>
    </row>
    <row r="340">
      <c r="D340" s="120"/>
      <c r="F340" s="121"/>
      <c r="H340" s="122"/>
      <c r="L340" s="6"/>
    </row>
    <row r="341">
      <c r="D341" s="120"/>
      <c r="F341" s="121"/>
      <c r="H341" s="122"/>
      <c r="L341" s="6"/>
    </row>
    <row r="342">
      <c r="D342" s="120"/>
      <c r="F342" s="121"/>
      <c r="H342" s="122"/>
      <c r="L342" s="6"/>
    </row>
    <row r="343">
      <c r="D343" s="120"/>
      <c r="F343" s="121"/>
      <c r="H343" s="122"/>
      <c r="L343" s="6"/>
    </row>
    <row r="344">
      <c r="D344" s="120"/>
      <c r="F344" s="121"/>
      <c r="H344" s="122"/>
      <c r="L344" s="6"/>
    </row>
    <row r="345">
      <c r="D345" s="120"/>
      <c r="F345" s="121"/>
      <c r="H345" s="122"/>
      <c r="L345" s="6"/>
    </row>
    <row r="346">
      <c r="D346" s="120"/>
      <c r="F346" s="121"/>
      <c r="H346" s="122"/>
      <c r="L346" s="6"/>
    </row>
    <row r="347">
      <c r="D347" s="120"/>
      <c r="F347" s="121"/>
      <c r="H347" s="122"/>
      <c r="L347" s="6"/>
    </row>
    <row r="348">
      <c r="D348" s="120"/>
      <c r="F348" s="121"/>
      <c r="H348" s="122"/>
      <c r="L348" s="6"/>
    </row>
    <row r="349">
      <c r="D349" s="120"/>
      <c r="F349" s="121"/>
      <c r="H349" s="122"/>
      <c r="L349" s="6"/>
    </row>
    <row r="350">
      <c r="D350" s="120"/>
      <c r="F350" s="121"/>
      <c r="H350" s="122"/>
      <c r="L350" s="6"/>
    </row>
    <row r="351">
      <c r="D351" s="120"/>
      <c r="F351" s="121"/>
      <c r="H351" s="122"/>
      <c r="L351" s="6"/>
    </row>
    <row r="352">
      <c r="D352" s="120"/>
      <c r="F352" s="121"/>
      <c r="H352" s="122"/>
      <c r="L352" s="6"/>
    </row>
    <row r="353">
      <c r="D353" s="120"/>
      <c r="F353" s="121"/>
      <c r="H353" s="122"/>
      <c r="L353" s="6"/>
    </row>
    <row r="354">
      <c r="D354" s="120"/>
      <c r="F354" s="121"/>
      <c r="H354" s="122"/>
      <c r="L354" s="6"/>
    </row>
    <row r="355">
      <c r="D355" s="120"/>
      <c r="F355" s="121"/>
      <c r="H355" s="122"/>
      <c r="L355" s="6"/>
    </row>
    <row r="356">
      <c r="D356" s="120"/>
      <c r="F356" s="121"/>
      <c r="H356" s="122"/>
      <c r="L356" s="6"/>
    </row>
    <row r="357">
      <c r="D357" s="120"/>
      <c r="F357" s="121"/>
      <c r="H357" s="122"/>
      <c r="L357" s="6"/>
    </row>
    <row r="358">
      <c r="D358" s="120"/>
      <c r="F358" s="121"/>
      <c r="H358" s="122"/>
      <c r="L358" s="6"/>
    </row>
    <row r="359">
      <c r="D359" s="120"/>
      <c r="F359" s="121"/>
      <c r="H359" s="122"/>
      <c r="L359" s="6"/>
    </row>
    <row r="360">
      <c r="D360" s="120"/>
      <c r="F360" s="121"/>
      <c r="H360" s="122"/>
      <c r="L360" s="6"/>
    </row>
    <row r="361">
      <c r="D361" s="120"/>
      <c r="F361" s="121"/>
      <c r="H361" s="122"/>
      <c r="L361" s="6"/>
    </row>
    <row r="362">
      <c r="D362" s="120"/>
      <c r="F362" s="121"/>
      <c r="H362" s="122"/>
      <c r="L362" s="6"/>
    </row>
    <row r="363">
      <c r="D363" s="120"/>
      <c r="F363" s="121"/>
      <c r="H363" s="122"/>
      <c r="L363" s="6"/>
    </row>
    <row r="364">
      <c r="D364" s="120"/>
      <c r="F364" s="121"/>
      <c r="H364" s="122"/>
      <c r="L364" s="6"/>
    </row>
    <row r="365">
      <c r="D365" s="120"/>
      <c r="F365" s="121"/>
      <c r="H365" s="122"/>
      <c r="L365" s="6"/>
    </row>
    <row r="366">
      <c r="D366" s="120"/>
      <c r="F366" s="121"/>
      <c r="H366" s="122"/>
      <c r="L366" s="6"/>
    </row>
    <row r="367">
      <c r="D367" s="120"/>
      <c r="F367" s="121"/>
      <c r="H367" s="122"/>
      <c r="L367" s="6"/>
    </row>
    <row r="368">
      <c r="D368" s="120"/>
      <c r="F368" s="121"/>
      <c r="H368" s="122"/>
      <c r="L368" s="6"/>
    </row>
    <row r="369">
      <c r="D369" s="120"/>
      <c r="F369" s="121"/>
      <c r="H369" s="122"/>
      <c r="L369" s="6"/>
    </row>
    <row r="370">
      <c r="D370" s="120"/>
      <c r="F370" s="121"/>
      <c r="H370" s="122"/>
      <c r="L370" s="6"/>
    </row>
    <row r="371">
      <c r="D371" s="120"/>
      <c r="F371" s="121"/>
      <c r="H371" s="122"/>
      <c r="L371" s="6"/>
    </row>
    <row r="372">
      <c r="D372" s="120"/>
      <c r="F372" s="121"/>
      <c r="H372" s="122"/>
      <c r="L372" s="6"/>
    </row>
    <row r="373">
      <c r="D373" s="120"/>
      <c r="F373" s="121"/>
      <c r="H373" s="122"/>
      <c r="L373" s="6"/>
    </row>
    <row r="374">
      <c r="D374" s="120"/>
      <c r="F374" s="121"/>
      <c r="H374" s="122"/>
      <c r="L374" s="6"/>
    </row>
    <row r="375">
      <c r="D375" s="120"/>
      <c r="F375" s="121"/>
      <c r="H375" s="122"/>
      <c r="L375" s="6"/>
    </row>
    <row r="376">
      <c r="D376" s="120"/>
      <c r="F376" s="121"/>
      <c r="H376" s="122"/>
      <c r="L376" s="6"/>
    </row>
    <row r="377">
      <c r="D377" s="120"/>
      <c r="F377" s="121"/>
      <c r="H377" s="122"/>
      <c r="L377" s="6"/>
    </row>
    <row r="378">
      <c r="D378" s="120"/>
      <c r="F378" s="121"/>
      <c r="H378" s="122"/>
      <c r="L378" s="6"/>
    </row>
    <row r="379">
      <c r="D379" s="120"/>
      <c r="F379" s="121"/>
      <c r="H379" s="122"/>
      <c r="L379" s="6"/>
    </row>
    <row r="380">
      <c r="D380" s="120"/>
      <c r="F380" s="121"/>
      <c r="H380" s="122"/>
      <c r="L380" s="6"/>
    </row>
    <row r="381">
      <c r="D381" s="120"/>
      <c r="F381" s="121"/>
      <c r="H381" s="122"/>
      <c r="L381" s="6"/>
    </row>
    <row r="382">
      <c r="D382" s="120"/>
      <c r="F382" s="121"/>
      <c r="H382" s="122"/>
      <c r="L382" s="6"/>
    </row>
    <row r="383">
      <c r="D383" s="120"/>
      <c r="F383" s="121"/>
      <c r="H383" s="122"/>
      <c r="L383" s="6"/>
    </row>
    <row r="384">
      <c r="D384" s="120"/>
      <c r="F384" s="121"/>
      <c r="H384" s="122"/>
      <c r="L384" s="6"/>
    </row>
    <row r="385">
      <c r="D385" s="120"/>
      <c r="F385" s="121"/>
      <c r="H385" s="122"/>
      <c r="L385" s="6"/>
    </row>
    <row r="386">
      <c r="D386" s="120"/>
      <c r="F386" s="121"/>
      <c r="H386" s="122"/>
      <c r="L386" s="6"/>
    </row>
    <row r="387">
      <c r="D387" s="120"/>
      <c r="F387" s="121"/>
      <c r="H387" s="122"/>
      <c r="L387" s="6"/>
    </row>
    <row r="388">
      <c r="D388" s="120"/>
      <c r="F388" s="121"/>
      <c r="H388" s="122"/>
      <c r="L388" s="6"/>
    </row>
    <row r="389">
      <c r="D389" s="120"/>
      <c r="F389" s="121"/>
      <c r="H389" s="122"/>
      <c r="L389" s="6"/>
    </row>
    <row r="390">
      <c r="D390" s="120"/>
      <c r="F390" s="121"/>
      <c r="H390" s="122"/>
      <c r="L390" s="6"/>
    </row>
    <row r="391">
      <c r="D391" s="120"/>
      <c r="F391" s="121"/>
      <c r="H391" s="122"/>
      <c r="L391" s="6"/>
    </row>
    <row r="392">
      <c r="D392" s="120"/>
      <c r="F392" s="121"/>
      <c r="H392" s="122"/>
      <c r="L392" s="6"/>
    </row>
    <row r="393">
      <c r="D393" s="120"/>
      <c r="F393" s="121"/>
      <c r="H393" s="122"/>
      <c r="L393" s="6"/>
    </row>
    <row r="394">
      <c r="D394" s="120"/>
      <c r="F394" s="121"/>
      <c r="H394" s="122"/>
      <c r="L394" s="6"/>
    </row>
    <row r="395">
      <c r="D395" s="120"/>
      <c r="F395" s="121"/>
      <c r="H395" s="122"/>
      <c r="L395" s="6"/>
    </row>
    <row r="396">
      <c r="D396" s="120"/>
      <c r="F396" s="121"/>
      <c r="H396" s="122"/>
      <c r="L396" s="6"/>
    </row>
    <row r="397">
      <c r="D397" s="120"/>
      <c r="F397" s="121"/>
      <c r="H397" s="122"/>
      <c r="L397" s="6"/>
    </row>
    <row r="398">
      <c r="D398" s="120"/>
      <c r="F398" s="121"/>
      <c r="H398" s="122"/>
      <c r="L398" s="6"/>
    </row>
    <row r="399">
      <c r="D399" s="120"/>
      <c r="F399" s="121"/>
      <c r="H399" s="122"/>
      <c r="L399" s="6"/>
    </row>
    <row r="400">
      <c r="D400" s="120"/>
      <c r="F400" s="121"/>
      <c r="H400" s="122"/>
      <c r="L400" s="6"/>
    </row>
    <row r="401">
      <c r="D401" s="120"/>
      <c r="F401" s="121"/>
      <c r="H401" s="122"/>
      <c r="L401" s="6"/>
    </row>
    <row r="402">
      <c r="D402" s="120"/>
      <c r="F402" s="121"/>
      <c r="H402" s="122"/>
      <c r="L402" s="6"/>
    </row>
    <row r="403">
      <c r="D403" s="120"/>
      <c r="F403" s="121"/>
      <c r="H403" s="122"/>
      <c r="L403" s="6"/>
    </row>
    <row r="404">
      <c r="D404" s="120"/>
      <c r="F404" s="121"/>
      <c r="H404" s="122"/>
      <c r="L404" s="6"/>
    </row>
    <row r="405">
      <c r="D405" s="120"/>
      <c r="F405" s="121"/>
      <c r="H405" s="122"/>
      <c r="L405" s="6"/>
    </row>
    <row r="406">
      <c r="D406" s="120"/>
      <c r="F406" s="121"/>
      <c r="H406" s="122"/>
      <c r="L406" s="6"/>
    </row>
    <row r="407">
      <c r="D407" s="120"/>
      <c r="F407" s="121"/>
      <c r="H407" s="122"/>
      <c r="L407" s="6"/>
    </row>
    <row r="408">
      <c r="D408" s="120"/>
      <c r="F408" s="121"/>
      <c r="H408" s="122"/>
      <c r="L408" s="6"/>
    </row>
    <row r="409">
      <c r="D409" s="120"/>
      <c r="F409" s="121"/>
      <c r="H409" s="122"/>
      <c r="L409" s="6"/>
    </row>
    <row r="410">
      <c r="D410" s="120"/>
      <c r="F410" s="121"/>
      <c r="H410" s="122"/>
      <c r="L410" s="6"/>
    </row>
    <row r="411">
      <c r="D411" s="120"/>
      <c r="F411" s="121"/>
      <c r="H411" s="122"/>
      <c r="L411" s="6"/>
    </row>
    <row r="412">
      <c r="D412" s="120"/>
      <c r="F412" s="121"/>
      <c r="H412" s="122"/>
      <c r="L412" s="6"/>
    </row>
    <row r="413">
      <c r="D413" s="120"/>
      <c r="F413" s="121"/>
      <c r="H413" s="122"/>
      <c r="L413" s="6"/>
    </row>
    <row r="414">
      <c r="D414" s="120"/>
      <c r="F414" s="121"/>
      <c r="H414" s="122"/>
      <c r="L414" s="6"/>
    </row>
    <row r="415">
      <c r="D415" s="120"/>
      <c r="F415" s="121"/>
      <c r="H415" s="122"/>
      <c r="L415" s="6"/>
    </row>
    <row r="416">
      <c r="D416" s="120"/>
      <c r="F416" s="121"/>
      <c r="H416" s="122"/>
      <c r="L416" s="6"/>
    </row>
    <row r="417">
      <c r="D417" s="120"/>
      <c r="F417" s="121"/>
      <c r="H417" s="122"/>
      <c r="L417" s="6"/>
    </row>
    <row r="418">
      <c r="D418" s="120"/>
      <c r="F418" s="121"/>
      <c r="H418" s="122"/>
      <c r="L418" s="6"/>
    </row>
    <row r="419">
      <c r="D419" s="120"/>
      <c r="F419" s="121"/>
      <c r="H419" s="122"/>
      <c r="L419" s="6"/>
    </row>
    <row r="420">
      <c r="D420" s="120"/>
      <c r="F420" s="121"/>
      <c r="H420" s="122"/>
      <c r="L420" s="6"/>
    </row>
    <row r="421">
      <c r="D421" s="120"/>
      <c r="F421" s="121"/>
      <c r="H421" s="122"/>
      <c r="L421" s="6"/>
    </row>
    <row r="422">
      <c r="D422" s="120"/>
      <c r="F422" s="121"/>
      <c r="H422" s="122"/>
      <c r="L422" s="6"/>
    </row>
    <row r="423">
      <c r="D423" s="120"/>
      <c r="F423" s="121"/>
      <c r="H423" s="122"/>
      <c r="L423" s="6"/>
    </row>
    <row r="424">
      <c r="D424" s="120"/>
      <c r="F424" s="121"/>
      <c r="H424" s="122"/>
      <c r="L424" s="6"/>
    </row>
    <row r="425">
      <c r="D425" s="120"/>
      <c r="F425" s="121"/>
      <c r="H425" s="122"/>
      <c r="L425" s="6"/>
    </row>
    <row r="426">
      <c r="D426" s="120"/>
      <c r="F426" s="121"/>
      <c r="H426" s="122"/>
      <c r="L426" s="6"/>
    </row>
    <row r="427">
      <c r="D427" s="120"/>
      <c r="F427" s="121"/>
      <c r="H427" s="122"/>
      <c r="L427" s="6"/>
    </row>
    <row r="428">
      <c r="D428" s="120"/>
      <c r="F428" s="121"/>
      <c r="H428" s="122"/>
      <c r="L428" s="6"/>
    </row>
    <row r="429">
      <c r="D429" s="120"/>
      <c r="F429" s="121"/>
      <c r="H429" s="122"/>
      <c r="L429" s="6"/>
    </row>
    <row r="430">
      <c r="D430" s="120"/>
      <c r="F430" s="121"/>
      <c r="H430" s="122"/>
      <c r="L430" s="6"/>
    </row>
    <row r="431">
      <c r="D431" s="120"/>
      <c r="F431" s="121"/>
      <c r="H431" s="122"/>
      <c r="L431" s="6"/>
    </row>
    <row r="432">
      <c r="D432" s="120"/>
      <c r="F432" s="121"/>
      <c r="H432" s="122"/>
      <c r="L432" s="6"/>
    </row>
    <row r="433">
      <c r="D433" s="120"/>
      <c r="F433" s="121"/>
      <c r="H433" s="122"/>
      <c r="L433" s="6"/>
    </row>
    <row r="434">
      <c r="D434" s="120"/>
      <c r="F434" s="121"/>
      <c r="H434" s="122"/>
      <c r="L434" s="6"/>
    </row>
    <row r="435">
      <c r="D435" s="120"/>
      <c r="F435" s="121"/>
      <c r="H435" s="122"/>
      <c r="L435" s="6"/>
    </row>
    <row r="436">
      <c r="D436" s="120"/>
      <c r="F436" s="121"/>
      <c r="H436" s="122"/>
      <c r="L436" s="6"/>
    </row>
    <row r="437">
      <c r="D437" s="120"/>
      <c r="F437" s="121"/>
      <c r="H437" s="122"/>
      <c r="L437" s="6"/>
    </row>
    <row r="438">
      <c r="D438" s="120"/>
      <c r="F438" s="121"/>
      <c r="H438" s="122"/>
      <c r="L438" s="6"/>
    </row>
    <row r="439">
      <c r="D439" s="120"/>
      <c r="F439" s="121"/>
      <c r="H439" s="122"/>
      <c r="L439" s="6"/>
    </row>
    <row r="440">
      <c r="D440" s="120"/>
      <c r="F440" s="121"/>
      <c r="H440" s="122"/>
      <c r="L440" s="6"/>
    </row>
    <row r="441">
      <c r="D441" s="120"/>
      <c r="F441" s="121"/>
      <c r="H441" s="122"/>
      <c r="L441" s="6"/>
    </row>
    <row r="442">
      <c r="D442" s="120"/>
      <c r="F442" s="121"/>
      <c r="H442" s="122"/>
      <c r="L442" s="6"/>
    </row>
    <row r="443">
      <c r="D443" s="120"/>
      <c r="F443" s="121"/>
      <c r="H443" s="122"/>
      <c r="L443" s="6"/>
    </row>
    <row r="444">
      <c r="D444" s="120"/>
      <c r="F444" s="121"/>
      <c r="H444" s="122"/>
      <c r="L444" s="6"/>
    </row>
    <row r="445">
      <c r="D445" s="120"/>
      <c r="F445" s="121"/>
      <c r="H445" s="122"/>
      <c r="L445" s="6"/>
    </row>
    <row r="446">
      <c r="D446" s="120"/>
      <c r="F446" s="121"/>
      <c r="H446" s="122"/>
      <c r="L446" s="6"/>
    </row>
    <row r="447">
      <c r="D447" s="120"/>
      <c r="F447" s="121"/>
      <c r="H447" s="122"/>
      <c r="L447" s="6"/>
    </row>
    <row r="448">
      <c r="D448" s="120"/>
      <c r="F448" s="121"/>
      <c r="H448" s="122"/>
      <c r="L448" s="6"/>
    </row>
    <row r="449">
      <c r="D449" s="120"/>
      <c r="F449" s="121"/>
      <c r="H449" s="122"/>
      <c r="L449" s="6"/>
    </row>
    <row r="450">
      <c r="D450" s="120"/>
      <c r="F450" s="121"/>
      <c r="H450" s="122"/>
      <c r="L450" s="6"/>
    </row>
    <row r="451">
      <c r="D451" s="120"/>
      <c r="F451" s="121"/>
      <c r="H451" s="122"/>
      <c r="L451" s="6"/>
    </row>
    <row r="452">
      <c r="D452" s="120"/>
      <c r="F452" s="121"/>
      <c r="H452" s="122"/>
      <c r="L452" s="6"/>
    </row>
    <row r="453">
      <c r="D453" s="120"/>
      <c r="F453" s="121"/>
      <c r="H453" s="122"/>
      <c r="L453" s="6"/>
    </row>
    <row r="454">
      <c r="D454" s="120"/>
      <c r="F454" s="121"/>
      <c r="H454" s="122"/>
      <c r="L454" s="6"/>
    </row>
    <row r="455">
      <c r="D455" s="120"/>
      <c r="F455" s="121"/>
      <c r="H455" s="122"/>
      <c r="L455" s="6"/>
    </row>
    <row r="456">
      <c r="D456" s="120"/>
      <c r="F456" s="121"/>
      <c r="H456" s="122"/>
      <c r="L456" s="6"/>
    </row>
    <row r="457">
      <c r="D457" s="120"/>
      <c r="F457" s="121"/>
      <c r="H457" s="122"/>
      <c r="L457" s="6"/>
    </row>
    <row r="458">
      <c r="D458" s="120"/>
      <c r="F458" s="121"/>
      <c r="H458" s="122"/>
      <c r="L458" s="6"/>
    </row>
    <row r="459">
      <c r="D459" s="120"/>
      <c r="F459" s="121"/>
      <c r="H459" s="122"/>
      <c r="L459" s="6"/>
    </row>
    <row r="460">
      <c r="D460" s="120"/>
      <c r="F460" s="121"/>
      <c r="H460" s="122"/>
      <c r="L460" s="6"/>
    </row>
    <row r="461">
      <c r="D461" s="120"/>
      <c r="F461" s="121"/>
      <c r="H461" s="122"/>
      <c r="L461" s="6"/>
    </row>
    <row r="462">
      <c r="D462" s="120"/>
      <c r="F462" s="121"/>
      <c r="H462" s="122"/>
      <c r="L462" s="6"/>
    </row>
    <row r="463">
      <c r="D463" s="120"/>
      <c r="F463" s="121"/>
      <c r="H463" s="122"/>
      <c r="L463" s="6"/>
    </row>
    <row r="464">
      <c r="D464" s="120"/>
      <c r="F464" s="121"/>
      <c r="H464" s="122"/>
      <c r="L464" s="6"/>
    </row>
    <row r="465">
      <c r="D465" s="120"/>
      <c r="F465" s="121"/>
      <c r="H465" s="122"/>
      <c r="L465" s="6"/>
    </row>
    <row r="466">
      <c r="D466" s="120"/>
      <c r="F466" s="121"/>
      <c r="H466" s="122"/>
      <c r="L466" s="6"/>
    </row>
    <row r="467">
      <c r="D467" s="120"/>
      <c r="F467" s="121"/>
      <c r="H467" s="122"/>
      <c r="L467" s="6"/>
    </row>
    <row r="468">
      <c r="D468" s="120"/>
      <c r="F468" s="121"/>
      <c r="H468" s="122"/>
      <c r="L468" s="6"/>
    </row>
    <row r="469">
      <c r="D469" s="120"/>
      <c r="F469" s="121"/>
      <c r="H469" s="122"/>
      <c r="L469" s="6"/>
    </row>
    <row r="470">
      <c r="D470" s="120"/>
      <c r="F470" s="121"/>
      <c r="H470" s="122"/>
      <c r="L470" s="6"/>
    </row>
    <row r="471">
      <c r="D471" s="120"/>
      <c r="F471" s="121"/>
      <c r="H471" s="122"/>
      <c r="L471" s="6"/>
    </row>
    <row r="472">
      <c r="D472" s="120"/>
      <c r="F472" s="121"/>
      <c r="H472" s="122"/>
      <c r="L472" s="6"/>
    </row>
    <row r="473">
      <c r="D473" s="120"/>
      <c r="F473" s="121"/>
      <c r="H473" s="122"/>
      <c r="L473" s="6"/>
    </row>
    <row r="474">
      <c r="D474" s="120"/>
      <c r="F474" s="121"/>
      <c r="H474" s="122"/>
      <c r="L474" s="6"/>
    </row>
    <row r="475">
      <c r="D475" s="120"/>
      <c r="F475" s="121"/>
      <c r="H475" s="122"/>
      <c r="L475" s="6"/>
    </row>
    <row r="476">
      <c r="D476" s="120"/>
      <c r="F476" s="121"/>
      <c r="H476" s="122"/>
      <c r="L476" s="6"/>
    </row>
    <row r="477">
      <c r="D477" s="120"/>
      <c r="F477" s="121"/>
      <c r="H477" s="122"/>
      <c r="L477" s="6"/>
    </row>
    <row r="478">
      <c r="D478" s="120"/>
      <c r="F478" s="121"/>
      <c r="H478" s="122"/>
      <c r="L478" s="6"/>
    </row>
    <row r="479">
      <c r="D479" s="120"/>
      <c r="F479" s="121"/>
      <c r="H479" s="122"/>
      <c r="L479" s="6"/>
    </row>
    <row r="480">
      <c r="D480" s="120"/>
      <c r="F480" s="121"/>
      <c r="H480" s="122"/>
      <c r="L480" s="6"/>
    </row>
    <row r="481">
      <c r="D481" s="120"/>
      <c r="F481" s="121"/>
      <c r="H481" s="122"/>
      <c r="L481" s="6"/>
    </row>
    <row r="482">
      <c r="D482" s="120"/>
      <c r="F482" s="121"/>
      <c r="H482" s="122"/>
      <c r="L482" s="6"/>
    </row>
    <row r="483">
      <c r="D483" s="120"/>
      <c r="F483" s="121"/>
      <c r="H483" s="122"/>
      <c r="L483" s="6"/>
    </row>
    <row r="484">
      <c r="D484" s="120"/>
      <c r="F484" s="121"/>
      <c r="H484" s="122"/>
      <c r="L484" s="6"/>
    </row>
    <row r="485">
      <c r="D485" s="120"/>
      <c r="F485" s="121"/>
      <c r="H485" s="122"/>
      <c r="L485" s="6"/>
    </row>
    <row r="486">
      <c r="D486" s="120"/>
      <c r="F486" s="121"/>
      <c r="H486" s="122"/>
      <c r="L486" s="6"/>
    </row>
    <row r="487">
      <c r="D487" s="120"/>
      <c r="F487" s="121"/>
      <c r="H487" s="122"/>
      <c r="L487" s="6"/>
    </row>
    <row r="488">
      <c r="D488" s="120"/>
      <c r="F488" s="121"/>
      <c r="H488" s="122"/>
      <c r="L488" s="6"/>
    </row>
    <row r="489">
      <c r="D489" s="120"/>
      <c r="F489" s="121"/>
      <c r="H489" s="122"/>
      <c r="L489" s="6"/>
    </row>
    <row r="490">
      <c r="D490" s="120"/>
      <c r="F490" s="121"/>
      <c r="H490" s="122"/>
      <c r="L490" s="6"/>
    </row>
    <row r="491">
      <c r="D491" s="120"/>
      <c r="F491" s="121"/>
      <c r="H491" s="122"/>
      <c r="L491" s="6"/>
    </row>
    <row r="492">
      <c r="D492" s="120"/>
      <c r="F492" s="121"/>
      <c r="H492" s="122"/>
      <c r="L492" s="6"/>
    </row>
    <row r="493">
      <c r="D493" s="120"/>
      <c r="F493" s="121"/>
      <c r="H493" s="122"/>
      <c r="L493" s="6"/>
    </row>
    <row r="494">
      <c r="D494" s="120"/>
      <c r="F494" s="121"/>
      <c r="H494" s="122"/>
      <c r="L494" s="6"/>
    </row>
    <row r="495">
      <c r="D495" s="120"/>
      <c r="F495" s="121"/>
      <c r="H495" s="122"/>
      <c r="L495" s="6"/>
    </row>
    <row r="496">
      <c r="D496" s="120"/>
      <c r="F496" s="121"/>
      <c r="H496" s="122"/>
      <c r="L496" s="6"/>
    </row>
    <row r="497">
      <c r="D497" s="120"/>
      <c r="F497" s="121"/>
      <c r="H497" s="122"/>
      <c r="L497" s="6"/>
    </row>
    <row r="498">
      <c r="D498" s="120"/>
      <c r="F498" s="121"/>
      <c r="H498" s="122"/>
      <c r="L498" s="6"/>
    </row>
    <row r="499">
      <c r="D499" s="120"/>
      <c r="F499" s="121"/>
      <c r="H499" s="122"/>
      <c r="L499" s="6"/>
    </row>
    <row r="500">
      <c r="D500" s="120"/>
      <c r="F500" s="121"/>
      <c r="H500" s="122"/>
      <c r="L500" s="6"/>
    </row>
    <row r="501">
      <c r="D501" s="120"/>
      <c r="F501" s="121"/>
      <c r="H501" s="122"/>
      <c r="L501" s="6"/>
    </row>
    <row r="502">
      <c r="D502" s="120"/>
      <c r="F502" s="121"/>
      <c r="H502" s="122"/>
      <c r="L502" s="6"/>
    </row>
    <row r="503">
      <c r="D503" s="120"/>
      <c r="F503" s="121"/>
      <c r="H503" s="122"/>
      <c r="L503" s="6"/>
    </row>
    <row r="504">
      <c r="D504" s="120"/>
      <c r="F504" s="121"/>
      <c r="H504" s="122"/>
      <c r="L504" s="6"/>
    </row>
    <row r="505">
      <c r="D505" s="120"/>
      <c r="F505" s="121"/>
      <c r="H505" s="122"/>
      <c r="L505" s="6"/>
    </row>
    <row r="506">
      <c r="D506" s="120"/>
      <c r="F506" s="121"/>
      <c r="H506" s="122"/>
      <c r="L506" s="6"/>
    </row>
    <row r="507">
      <c r="D507" s="120"/>
      <c r="F507" s="121"/>
      <c r="H507" s="122"/>
      <c r="L507" s="6"/>
    </row>
    <row r="508">
      <c r="D508" s="120"/>
      <c r="F508" s="121"/>
      <c r="H508" s="122"/>
      <c r="L508" s="6"/>
    </row>
    <row r="509">
      <c r="D509" s="120"/>
      <c r="F509" s="121"/>
      <c r="H509" s="122"/>
      <c r="L509" s="6"/>
    </row>
    <row r="510">
      <c r="D510" s="120"/>
      <c r="F510" s="121"/>
      <c r="H510" s="122"/>
      <c r="L510" s="6"/>
    </row>
    <row r="511">
      <c r="D511" s="120"/>
      <c r="F511" s="121"/>
      <c r="H511" s="122"/>
      <c r="L511" s="6"/>
    </row>
    <row r="512">
      <c r="D512" s="120"/>
      <c r="F512" s="121"/>
      <c r="H512" s="122"/>
      <c r="L512" s="6"/>
    </row>
    <row r="513">
      <c r="D513" s="120"/>
      <c r="F513" s="121"/>
      <c r="H513" s="122"/>
      <c r="L513" s="6"/>
    </row>
    <row r="514">
      <c r="D514" s="120"/>
      <c r="F514" s="121"/>
      <c r="H514" s="122"/>
      <c r="L514" s="6"/>
    </row>
    <row r="515">
      <c r="D515" s="120"/>
      <c r="F515" s="121"/>
      <c r="H515" s="122"/>
      <c r="L515" s="6"/>
    </row>
    <row r="516">
      <c r="D516" s="120"/>
      <c r="F516" s="121"/>
      <c r="H516" s="122"/>
      <c r="L516" s="6"/>
    </row>
    <row r="517">
      <c r="D517" s="120"/>
      <c r="F517" s="121"/>
      <c r="H517" s="122"/>
      <c r="L517" s="6"/>
    </row>
    <row r="518">
      <c r="D518" s="120"/>
      <c r="F518" s="121"/>
      <c r="H518" s="122"/>
      <c r="L518" s="6"/>
    </row>
    <row r="519">
      <c r="D519" s="120"/>
      <c r="F519" s="121"/>
      <c r="H519" s="122"/>
      <c r="L519" s="6"/>
    </row>
    <row r="520">
      <c r="D520" s="120"/>
      <c r="F520" s="121"/>
      <c r="H520" s="122"/>
      <c r="L520" s="6"/>
    </row>
    <row r="521">
      <c r="D521" s="120"/>
      <c r="F521" s="121"/>
      <c r="H521" s="122"/>
      <c r="L521" s="6"/>
    </row>
    <row r="522">
      <c r="D522" s="120"/>
      <c r="F522" s="121"/>
      <c r="H522" s="122"/>
      <c r="L522" s="6"/>
    </row>
    <row r="523">
      <c r="D523" s="120"/>
      <c r="F523" s="121"/>
      <c r="H523" s="122"/>
      <c r="L523" s="6"/>
    </row>
    <row r="524">
      <c r="D524" s="120"/>
      <c r="F524" s="121"/>
      <c r="H524" s="122"/>
      <c r="L524" s="6"/>
    </row>
    <row r="525">
      <c r="D525" s="120"/>
      <c r="F525" s="121"/>
      <c r="H525" s="122"/>
      <c r="L525" s="6"/>
    </row>
    <row r="526">
      <c r="D526" s="120"/>
      <c r="F526" s="121"/>
      <c r="H526" s="122"/>
      <c r="L526" s="6"/>
    </row>
    <row r="527">
      <c r="D527" s="120"/>
      <c r="F527" s="121"/>
      <c r="H527" s="122"/>
      <c r="L527" s="6"/>
    </row>
    <row r="528">
      <c r="D528" s="120"/>
      <c r="F528" s="121"/>
      <c r="H528" s="122"/>
      <c r="L528" s="6"/>
    </row>
    <row r="529">
      <c r="D529" s="120"/>
      <c r="F529" s="121"/>
      <c r="H529" s="122"/>
      <c r="L529" s="6"/>
    </row>
    <row r="530">
      <c r="D530" s="120"/>
      <c r="F530" s="121"/>
      <c r="H530" s="122"/>
      <c r="L530" s="6"/>
    </row>
    <row r="531">
      <c r="D531" s="120"/>
      <c r="F531" s="121"/>
      <c r="H531" s="122"/>
      <c r="L531" s="6"/>
    </row>
    <row r="532">
      <c r="D532" s="120"/>
      <c r="F532" s="121"/>
      <c r="H532" s="122"/>
      <c r="L532" s="6"/>
    </row>
    <row r="533">
      <c r="D533" s="120"/>
      <c r="F533" s="121"/>
      <c r="H533" s="122"/>
      <c r="L533" s="6"/>
    </row>
    <row r="534">
      <c r="D534" s="120"/>
      <c r="F534" s="121"/>
      <c r="H534" s="122"/>
      <c r="L534" s="6"/>
    </row>
    <row r="535">
      <c r="D535" s="120"/>
      <c r="F535" s="121"/>
      <c r="H535" s="122"/>
      <c r="L535" s="6"/>
    </row>
    <row r="536">
      <c r="D536" s="120"/>
      <c r="F536" s="121"/>
      <c r="H536" s="122"/>
      <c r="L536" s="6"/>
    </row>
    <row r="537">
      <c r="D537" s="120"/>
      <c r="F537" s="121"/>
      <c r="H537" s="122"/>
      <c r="L537" s="6"/>
    </row>
    <row r="538">
      <c r="D538" s="120"/>
      <c r="F538" s="121"/>
      <c r="H538" s="122"/>
      <c r="L538" s="6"/>
    </row>
    <row r="539">
      <c r="D539" s="120"/>
      <c r="F539" s="121"/>
      <c r="H539" s="122"/>
      <c r="L539" s="6"/>
    </row>
    <row r="540">
      <c r="D540" s="120"/>
      <c r="F540" s="121"/>
      <c r="H540" s="122"/>
      <c r="L540" s="6"/>
    </row>
    <row r="541">
      <c r="D541" s="120"/>
      <c r="F541" s="121"/>
      <c r="H541" s="122"/>
      <c r="L541" s="6"/>
    </row>
    <row r="542">
      <c r="D542" s="120"/>
      <c r="F542" s="121"/>
      <c r="H542" s="122"/>
      <c r="L542" s="6"/>
    </row>
    <row r="543">
      <c r="D543" s="120"/>
      <c r="F543" s="121"/>
      <c r="H543" s="122"/>
      <c r="L543" s="6"/>
    </row>
    <row r="544">
      <c r="D544" s="120"/>
      <c r="F544" s="121"/>
      <c r="H544" s="122"/>
      <c r="L544" s="6"/>
    </row>
    <row r="545">
      <c r="D545" s="120"/>
      <c r="F545" s="121"/>
      <c r="H545" s="122"/>
      <c r="L545" s="6"/>
    </row>
    <row r="546">
      <c r="D546" s="120"/>
      <c r="F546" s="121"/>
      <c r="H546" s="122"/>
      <c r="L546" s="6"/>
    </row>
    <row r="547">
      <c r="D547" s="120"/>
      <c r="F547" s="121"/>
      <c r="H547" s="122"/>
      <c r="L547" s="6"/>
    </row>
    <row r="548">
      <c r="D548" s="120"/>
      <c r="F548" s="121"/>
      <c r="H548" s="122"/>
      <c r="L548" s="6"/>
    </row>
    <row r="549">
      <c r="D549" s="120"/>
      <c r="F549" s="121"/>
      <c r="H549" s="122"/>
      <c r="L549" s="6"/>
    </row>
    <row r="550">
      <c r="D550" s="120"/>
      <c r="F550" s="121"/>
      <c r="H550" s="122"/>
      <c r="L550" s="6"/>
    </row>
    <row r="551">
      <c r="D551" s="120"/>
      <c r="F551" s="121"/>
      <c r="H551" s="122"/>
      <c r="L551" s="6"/>
    </row>
    <row r="552">
      <c r="D552" s="120"/>
      <c r="F552" s="121"/>
      <c r="H552" s="122"/>
      <c r="L552" s="6"/>
    </row>
    <row r="553">
      <c r="D553" s="120"/>
      <c r="F553" s="121"/>
      <c r="H553" s="122"/>
      <c r="L553" s="6"/>
    </row>
    <row r="554">
      <c r="D554" s="120"/>
      <c r="F554" s="121"/>
      <c r="H554" s="122"/>
      <c r="L554" s="6"/>
    </row>
    <row r="555">
      <c r="D555" s="120"/>
      <c r="F555" s="121"/>
      <c r="H555" s="122"/>
      <c r="L555" s="6"/>
    </row>
    <row r="556">
      <c r="D556" s="120"/>
      <c r="F556" s="121"/>
      <c r="H556" s="122"/>
      <c r="L556" s="6"/>
    </row>
    <row r="557">
      <c r="D557" s="120"/>
      <c r="F557" s="121"/>
      <c r="H557" s="122"/>
      <c r="L557" s="6"/>
    </row>
    <row r="558">
      <c r="D558" s="120"/>
      <c r="F558" s="121"/>
      <c r="H558" s="122"/>
      <c r="L558" s="6"/>
    </row>
    <row r="559">
      <c r="D559" s="120"/>
      <c r="F559" s="121"/>
      <c r="H559" s="122"/>
      <c r="L559" s="6"/>
    </row>
    <row r="560">
      <c r="D560" s="120"/>
      <c r="F560" s="121"/>
      <c r="H560" s="122"/>
      <c r="L560" s="6"/>
    </row>
    <row r="561">
      <c r="D561" s="120"/>
      <c r="F561" s="121"/>
      <c r="H561" s="122"/>
      <c r="L561" s="6"/>
    </row>
    <row r="562">
      <c r="D562" s="120"/>
      <c r="F562" s="121"/>
      <c r="H562" s="122"/>
      <c r="L562" s="6"/>
    </row>
    <row r="563">
      <c r="D563" s="120"/>
      <c r="F563" s="121"/>
      <c r="H563" s="122"/>
      <c r="L563" s="6"/>
    </row>
    <row r="564">
      <c r="D564" s="120"/>
      <c r="F564" s="121"/>
      <c r="H564" s="122"/>
      <c r="L564" s="6"/>
    </row>
    <row r="565">
      <c r="D565" s="120"/>
      <c r="F565" s="121"/>
      <c r="H565" s="122"/>
      <c r="L565" s="6"/>
    </row>
    <row r="566">
      <c r="D566" s="120"/>
      <c r="F566" s="121"/>
      <c r="H566" s="122"/>
      <c r="L566" s="6"/>
    </row>
    <row r="567">
      <c r="D567" s="120"/>
      <c r="F567" s="121"/>
      <c r="H567" s="122"/>
      <c r="L567" s="6"/>
    </row>
    <row r="568">
      <c r="D568" s="120"/>
      <c r="F568" s="121"/>
      <c r="H568" s="122"/>
      <c r="L568" s="6"/>
    </row>
    <row r="569">
      <c r="D569" s="120"/>
      <c r="F569" s="121"/>
      <c r="H569" s="122"/>
      <c r="L569" s="6"/>
    </row>
    <row r="570">
      <c r="D570" s="120"/>
      <c r="F570" s="121"/>
      <c r="H570" s="122"/>
      <c r="L570" s="6"/>
    </row>
    <row r="571">
      <c r="D571" s="120"/>
      <c r="F571" s="121"/>
      <c r="H571" s="122"/>
      <c r="L571" s="6"/>
    </row>
    <row r="572">
      <c r="D572" s="120"/>
      <c r="F572" s="121"/>
      <c r="H572" s="122"/>
      <c r="L572" s="6"/>
    </row>
    <row r="573">
      <c r="D573" s="120"/>
      <c r="F573" s="121"/>
      <c r="H573" s="122"/>
      <c r="L573" s="6"/>
    </row>
    <row r="574">
      <c r="D574" s="120"/>
      <c r="F574" s="121"/>
      <c r="H574" s="122"/>
      <c r="L574" s="6"/>
    </row>
    <row r="575">
      <c r="D575" s="120"/>
      <c r="F575" s="121"/>
      <c r="H575" s="122"/>
      <c r="L575" s="6"/>
    </row>
    <row r="576">
      <c r="D576" s="120"/>
      <c r="F576" s="121"/>
      <c r="H576" s="122"/>
      <c r="L576" s="6"/>
    </row>
    <row r="577">
      <c r="D577" s="120"/>
      <c r="F577" s="121"/>
      <c r="H577" s="122"/>
      <c r="L577" s="6"/>
    </row>
    <row r="578">
      <c r="D578" s="120"/>
      <c r="F578" s="121"/>
      <c r="H578" s="122"/>
      <c r="L578" s="6"/>
    </row>
    <row r="579">
      <c r="D579" s="120"/>
      <c r="F579" s="121"/>
      <c r="H579" s="122"/>
      <c r="L579" s="6"/>
    </row>
    <row r="580">
      <c r="D580" s="120"/>
      <c r="F580" s="121"/>
      <c r="H580" s="122"/>
      <c r="L580" s="6"/>
    </row>
    <row r="581">
      <c r="D581" s="120"/>
      <c r="F581" s="121"/>
      <c r="H581" s="122"/>
      <c r="L581" s="6"/>
    </row>
    <row r="582">
      <c r="D582" s="120"/>
      <c r="F582" s="121"/>
      <c r="H582" s="122"/>
      <c r="L582" s="6"/>
    </row>
    <row r="583">
      <c r="D583" s="120"/>
      <c r="F583" s="121"/>
      <c r="H583" s="122"/>
      <c r="L583" s="6"/>
    </row>
    <row r="584">
      <c r="D584" s="120"/>
      <c r="F584" s="121"/>
      <c r="H584" s="122"/>
      <c r="L584" s="6"/>
    </row>
    <row r="585">
      <c r="D585" s="120"/>
      <c r="F585" s="121"/>
      <c r="H585" s="122"/>
      <c r="L585" s="6"/>
    </row>
    <row r="586">
      <c r="D586" s="120"/>
      <c r="F586" s="121"/>
      <c r="H586" s="122"/>
      <c r="L586" s="6"/>
    </row>
    <row r="587">
      <c r="D587" s="120"/>
      <c r="F587" s="121"/>
      <c r="H587" s="122"/>
      <c r="L587" s="6"/>
    </row>
    <row r="588">
      <c r="D588" s="120"/>
      <c r="F588" s="121"/>
      <c r="H588" s="122"/>
      <c r="L588" s="6"/>
    </row>
    <row r="589">
      <c r="D589" s="120"/>
      <c r="F589" s="121"/>
      <c r="H589" s="122"/>
      <c r="L589" s="6"/>
    </row>
    <row r="590">
      <c r="D590" s="120"/>
      <c r="F590" s="121"/>
      <c r="H590" s="122"/>
      <c r="L590" s="6"/>
    </row>
    <row r="591">
      <c r="D591" s="120"/>
      <c r="F591" s="121"/>
      <c r="H591" s="122"/>
      <c r="L591" s="6"/>
    </row>
    <row r="592">
      <c r="D592" s="120"/>
      <c r="F592" s="121"/>
      <c r="H592" s="122"/>
      <c r="L592" s="6"/>
    </row>
    <row r="593">
      <c r="D593" s="120"/>
      <c r="F593" s="121"/>
      <c r="H593" s="122"/>
      <c r="L593" s="6"/>
    </row>
    <row r="594">
      <c r="D594" s="120"/>
      <c r="F594" s="121"/>
      <c r="H594" s="122"/>
      <c r="L594" s="6"/>
    </row>
    <row r="595">
      <c r="D595" s="120"/>
      <c r="F595" s="121"/>
      <c r="H595" s="122"/>
      <c r="L595" s="6"/>
    </row>
    <row r="596">
      <c r="D596" s="120"/>
      <c r="F596" s="121"/>
      <c r="H596" s="122"/>
      <c r="L596" s="6"/>
    </row>
    <row r="597">
      <c r="D597" s="120"/>
      <c r="F597" s="121"/>
      <c r="H597" s="122"/>
      <c r="L597" s="6"/>
    </row>
    <row r="598">
      <c r="D598" s="120"/>
      <c r="F598" s="121"/>
      <c r="H598" s="122"/>
      <c r="L598" s="6"/>
    </row>
    <row r="599">
      <c r="D599" s="120"/>
      <c r="F599" s="121"/>
      <c r="H599" s="122"/>
      <c r="L599" s="6"/>
    </row>
    <row r="600">
      <c r="D600" s="120"/>
      <c r="F600" s="121"/>
      <c r="H600" s="122"/>
      <c r="L600" s="6"/>
    </row>
    <row r="601">
      <c r="D601" s="120"/>
      <c r="F601" s="121"/>
      <c r="H601" s="122"/>
      <c r="L601" s="6"/>
    </row>
    <row r="602">
      <c r="D602" s="120"/>
      <c r="F602" s="121"/>
      <c r="H602" s="122"/>
      <c r="L602" s="6"/>
    </row>
    <row r="603">
      <c r="D603" s="120"/>
      <c r="F603" s="121"/>
      <c r="H603" s="122"/>
      <c r="L603" s="6"/>
    </row>
    <row r="604">
      <c r="D604" s="120"/>
      <c r="F604" s="121"/>
      <c r="H604" s="122"/>
      <c r="L604" s="6"/>
    </row>
    <row r="605">
      <c r="D605" s="120"/>
      <c r="F605" s="121"/>
      <c r="H605" s="122"/>
      <c r="L605" s="6"/>
    </row>
    <row r="606">
      <c r="D606" s="120"/>
      <c r="F606" s="121"/>
      <c r="H606" s="122"/>
      <c r="L606" s="6"/>
    </row>
    <row r="607">
      <c r="D607" s="120"/>
      <c r="F607" s="121"/>
      <c r="H607" s="122"/>
      <c r="L607" s="6"/>
    </row>
    <row r="608">
      <c r="D608" s="120"/>
      <c r="F608" s="121"/>
      <c r="H608" s="122"/>
      <c r="L608" s="6"/>
    </row>
    <row r="609">
      <c r="D609" s="120"/>
      <c r="F609" s="121"/>
      <c r="H609" s="122"/>
      <c r="L609" s="6"/>
    </row>
    <row r="610">
      <c r="D610" s="120"/>
      <c r="F610" s="121"/>
      <c r="H610" s="122"/>
      <c r="L610" s="6"/>
    </row>
    <row r="611">
      <c r="D611" s="120"/>
      <c r="F611" s="121"/>
      <c r="H611" s="122"/>
      <c r="L611" s="6"/>
    </row>
    <row r="612">
      <c r="D612" s="120"/>
      <c r="F612" s="121"/>
      <c r="H612" s="122"/>
      <c r="L612" s="6"/>
    </row>
    <row r="613">
      <c r="D613" s="120"/>
      <c r="F613" s="121"/>
      <c r="H613" s="122"/>
      <c r="L613" s="6"/>
    </row>
    <row r="614">
      <c r="D614" s="120"/>
      <c r="F614" s="121"/>
      <c r="H614" s="122"/>
      <c r="L614" s="6"/>
    </row>
    <row r="615">
      <c r="D615" s="120"/>
      <c r="F615" s="121"/>
      <c r="H615" s="122"/>
      <c r="L615" s="6"/>
    </row>
    <row r="616">
      <c r="D616" s="120"/>
      <c r="F616" s="121"/>
      <c r="H616" s="122"/>
      <c r="L616" s="6"/>
    </row>
    <row r="617">
      <c r="D617" s="120"/>
      <c r="F617" s="121"/>
      <c r="H617" s="122"/>
      <c r="L617" s="6"/>
    </row>
    <row r="618">
      <c r="D618" s="120"/>
      <c r="F618" s="121"/>
      <c r="H618" s="122"/>
      <c r="L618" s="6"/>
    </row>
    <row r="619">
      <c r="D619" s="120"/>
      <c r="F619" s="121"/>
      <c r="H619" s="122"/>
      <c r="L619" s="6"/>
    </row>
    <row r="620">
      <c r="D620" s="120"/>
      <c r="F620" s="121"/>
      <c r="H620" s="122"/>
      <c r="L620" s="6"/>
    </row>
    <row r="621">
      <c r="D621" s="120"/>
      <c r="F621" s="121"/>
      <c r="H621" s="122"/>
      <c r="L621" s="6"/>
    </row>
    <row r="622">
      <c r="D622" s="120"/>
      <c r="F622" s="121"/>
      <c r="H622" s="122"/>
      <c r="L622" s="6"/>
    </row>
    <row r="623">
      <c r="D623" s="120"/>
      <c r="F623" s="121"/>
      <c r="H623" s="122"/>
      <c r="L623" s="6"/>
    </row>
    <row r="624">
      <c r="D624" s="120"/>
      <c r="F624" s="121"/>
      <c r="H624" s="122"/>
      <c r="L624" s="6"/>
    </row>
    <row r="625">
      <c r="D625" s="120"/>
      <c r="F625" s="121"/>
      <c r="H625" s="122"/>
      <c r="L625" s="6"/>
    </row>
    <row r="626">
      <c r="D626" s="120"/>
      <c r="F626" s="121"/>
      <c r="H626" s="122"/>
      <c r="L626" s="6"/>
    </row>
    <row r="627">
      <c r="D627" s="120"/>
      <c r="F627" s="121"/>
      <c r="H627" s="122"/>
      <c r="L627" s="6"/>
    </row>
    <row r="628">
      <c r="D628" s="120"/>
      <c r="F628" s="121"/>
      <c r="H628" s="122"/>
      <c r="L628" s="6"/>
    </row>
    <row r="629">
      <c r="D629" s="120"/>
      <c r="F629" s="121"/>
      <c r="H629" s="122"/>
      <c r="L629" s="6"/>
    </row>
    <row r="630">
      <c r="D630" s="120"/>
      <c r="F630" s="121"/>
      <c r="H630" s="122"/>
      <c r="L630" s="6"/>
    </row>
    <row r="631">
      <c r="D631" s="120"/>
      <c r="F631" s="121"/>
      <c r="H631" s="122"/>
      <c r="L631" s="6"/>
    </row>
    <row r="632">
      <c r="D632" s="120"/>
      <c r="F632" s="121"/>
      <c r="H632" s="122"/>
      <c r="L632" s="6"/>
    </row>
    <row r="633">
      <c r="D633" s="120"/>
      <c r="F633" s="121"/>
      <c r="H633" s="122"/>
      <c r="L633" s="6"/>
    </row>
    <row r="634">
      <c r="D634" s="120"/>
      <c r="F634" s="121"/>
      <c r="H634" s="122"/>
      <c r="L634" s="6"/>
    </row>
    <row r="635">
      <c r="D635" s="120"/>
      <c r="F635" s="121"/>
      <c r="H635" s="122"/>
      <c r="L635" s="6"/>
    </row>
    <row r="636">
      <c r="D636" s="120"/>
      <c r="F636" s="121"/>
      <c r="H636" s="122"/>
      <c r="L636" s="6"/>
    </row>
    <row r="637">
      <c r="D637" s="120"/>
      <c r="F637" s="121"/>
      <c r="H637" s="122"/>
      <c r="L637" s="6"/>
    </row>
    <row r="638">
      <c r="D638" s="120"/>
      <c r="F638" s="121"/>
      <c r="H638" s="122"/>
      <c r="L638" s="6"/>
    </row>
    <row r="639">
      <c r="D639" s="120"/>
      <c r="F639" s="121"/>
      <c r="H639" s="122"/>
      <c r="L639" s="6"/>
    </row>
    <row r="640">
      <c r="D640" s="120"/>
      <c r="F640" s="121"/>
      <c r="H640" s="122"/>
      <c r="L640" s="6"/>
    </row>
    <row r="641">
      <c r="D641" s="120"/>
      <c r="F641" s="121"/>
      <c r="H641" s="122"/>
      <c r="L641" s="6"/>
    </row>
    <row r="642">
      <c r="D642" s="120"/>
      <c r="F642" s="121"/>
      <c r="H642" s="122"/>
      <c r="L642" s="6"/>
    </row>
    <row r="643">
      <c r="D643" s="120"/>
      <c r="F643" s="121"/>
      <c r="H643" s="122"/>
      <c r="L643" s="6"/>
    </row>
    <row r="644">
      <c r="D644" s="120"/>
      <c r="F644" s="121"/>
      <c r="H644" s="122"/>
      <c r="L644" s="6"/>
    </row>
    <row r="645">
      <c r="D645" s="120"/>
      <c r="F645" s="121"/>
      <c r="H645" s="122"/>
      <c r="L645" s="6"/>
    </row>
    <row r="646">
      <c r="D646" s="120"/>
      <c r="F646" s="121"/>
      <c r="H646" s="122"/>
      <c r="L646" s="6"/>
    </row>
    <row r="647">
      <c r="D647" s="120"/>
      <c r="F647" s="121"/>
      <c r="H647" s="122"/>
      <c r="L647" s="6"/>
    </row>
    <row r="648">
      <c r="D648" s="120"/>
      <c r="F648" s="121"/>
      <c r="H648" s="122"/>
      <c r="L648" s="6"/>
    </row>
    <row r="649">
      <c r="D649" s="120"/>
      <c r="F649" s="121"/>
      <c r="H649" s="122"/>
      <c r="L649" s="6"/>
    </row>
    <row r="650">
      <c r="D650" s="120"/>
      <c r="F650" s="121"/>
      <c r="H650" s="122"/>
      <c r="L650" s="6"/>
    </row>
    <row r="651">
      <c r="D651" s="120"/>
      <c r="F651" s="121"/>
      <c r="H651" s="122"/>
      <c r="L651" s="6"/>
    </row>
    <row r="652">
      <c r="D652" s="120"/>
      <c r="F652" s="121"/>
      <c r="H652" s="122"/>
      <c r="L652" s="6"/>
    </row>
    <row r="653">
      <c r="D653" s="120"/>
      <c r="F653" s="121"/>
      <c r="H653" s="122"/>
      <c r="L653" s="6"/>
    </row>
    <row r="654">
      <c r="D654" s="120"/>
      <c r="F654" s="121"/>
      <c r="H654" s="122"/>
      <c r="L654" s="6"/>
    </row>
    <row r="655">
      <c r="D655" s="120"/>
      <c r="F655" s="121"/>
      <c r="H655" s="122"/>
      <c r="L655" s="6"/>
    </row>
    <row r="656">
      <c r="D656" s="120"/>
      <c r="F656" s="121"/>
      <c r="H656" s="122"/>
      <c r="L656" s="6"/>
    </row>
    <row r="657">
      <c r="D657" s="120"/>
      <c r="F657" s="121"/>
      <c r="H657" s="122"/>
      <c r="L657" s="6"/>
    </row>
    <row r="658">
      <c r="D658" s="120"/>
      <c r="F658" s="121"/>
      <c r="H658" s="122"/>
      <c r="L658" s="6"/>
    </row>
    <row r="659">
      <c r="D659" s="120"/>
      <c r="F659" s="121"/>
      <c r="H659" s="122"/>
      <c r="L659" s="6"/>
    </row>
    <row r="660">
      <c r="D660" s="120"/>
      <c r="F660" s="121"/>
      <c r="H660" s="122"/>
      <c r="L660" s="6"/>
    </row>
    <row r="661">
      <c r="D661" s="120"/>
      <c r="F661" s="121"/>
      <c r="H661" s="122"/>
      <c r="L661" s="6"/>
    </row>
    <row r="662">
      <c r="D662" s="120"/>
      <c r="F662" s="121"/>
      <c r="H662" s="122"/>
      <c r="L662" s="6"/>
    </row>
    <row r="663">
      <c r="D663" s="120"/>
      <c r="F663" s="121"/>
      <c r="H663" s="122"/>
      <c r="L663" s="6"/>
    </row>
    <row r="664">
      <c r="D664" s="120"/>
      <c r="F664" s="121"/>
      <c r="H664" s="122"/>
      <c r="L664" s="6"/>
    </row>
    <row r="665">
      <c r="D665" s="120"/>
      <c r="F665" s="121"/>
      <c r="H665" s="122"/>
      <c r="L665" s="6"/>
    </row>
    <row r="666">
      <c r="D666" s="120"/>
      <c r="F666" s="121"/>
      <c r="H666" s="122"/>
      <c r="L666" s="6"/>
    </row>
    <row r="667">
      <c r="D667" s="120"/>
      <c r="F667" s="121"/>
      <c r="H667" s="122"/>
      <c r="L667" s="6"/>
    </row>
    <row r="668">
      <c r="D668" s="120"/>
      <c r="F668" s="121"/>
      <c r="H668" s="122"/>
      <c r="L668" s="6"/>
    </row>
    <row r="669">
      <c r="D669" s="120"/>
      <c r="F669" s="121"/>
      <c r="H669" s="122"/>
      <c r="L669" s="6"/>
    </row>
    <row r="670">
      <c r="D670" s="120"/>
      <c r="F670" s="121"/>
      <c r="H670" s="122"/>
      <c r="L670" s="6"/>
    </row>
    <row r="671">
      <c r="D671" s="120"/>
      <c r="F671" s="121"/>
      <c r="H671" s="122"/>
      <c r="L671" s="6"/>
    </row>
    <row r="672">
      <c r="D672" s="120"/>
      <c r="F672" s="121"/>
      <c r="H672" s="122"/>
      <c r="L672" s="6"/>
    </row>
    <row r="673">
      <c r="D673" s="120"/>
      <c r="F673" s="121"/>
      <c r="H673" s="122"/>
      <c r="L673" s="6"/>
    </row>
    <row r="674">
      <c r="D674" s="120"/>
      <c r="F674" s="121"/>
      <c r="H674" s="122"/>
      <c r="L674" s="6"/>
    </row>
    <row r="675">
      <c r="D675" s="120"/>
      <c r="F675" s="121"/>
      <c r="H675" s="122"/>
      <c r="L675" s="6"/>
    </row>
    <row r="676">
      <c r="D676" s="120"/>
      <c r="F676" s="121"/>
      <c r="H676" s="122"/>
      <c r="L676" s="6"/>
    </row>
    <row r="677">
      <c r="D677" s="120"/>
      <c r="F677" s="121"/>
      <c r="H677" s="122"/>
      <c r="L677" s="6"/>
    </row>
    <row r="678">
      <c r="D678" s="120"/>
      <c r="F678" s="121"/>
      <c r="H678" s="122"/>
      <c r="L678" s="6"/>
    </row>
    <row r="679">
      <c r="D679" s="120"/>
      <c r="F679" s="121"/>
      <c r="H679" s="122"/>
      <c r="L679" s="6"/>
    </row>
    <row r="680">
      <c r="D680" s="120"/>
      <c r="F680" s="121"/>
      <c r="H680" s="122"/>
      <c r="L680" s="6"/>
    </row>
    <row r="681">
      <c r="D681" s="120"/>
      <c r="F681" s="121"/>
      <c r="H681" s="122"/>
      <c r="L681" s="6"/>
    </row>
    <row r="682">
      <c r="D682" s="120"/>
      <c r="F682" s="121"/>
      <c r="H682" s="122"/>
      <c r="L682" s="6"/>
    </row>
    <row r="683">
      <c r="D683" s="120"/>
      <c r="F683" s="121"/>
      <c r="H683" s="122"/>
      <c r="L683" s="6"/>
    </row>
    <row r="684">
      <c r="D684" s="120"/>
      <c r="F684" s="121"/>
      <c r="H684" s="122"/>
      <c r="L684" s="6"/>
    </row>
    <row r="685">
      <c r="D685" s="120"/>
      <c r="F685" s="121"/>
      <c r="H685" s="122"/>
      <c r="L685" s="6"/>
    </row>
    <row r="686">
      <c r="D686" s="120"/>
      <c r="F686" s="121"/>
      <c r="H686" s="122"/>
      <c r="L686" s="6"/>
    </row>
    <row r="687">
      <c r="D687" s="120"/>
      <c r="F687" s="121"/>
      <c r="H687" s="122"/>
      <c r="L687" s="6"/>
    </row>
    <row r="688">
      <c r="D688" s="120"/>
      <c r="F688" s="121"/>
      <c r="H688" s="122"/>
      <c r="L688" s="6"/>
    </row>
    <row r="689">
      <c r="D689" s="120"/>
      <c r="F689" s="121"/>
      <c r="H689" s="122"/>
      <c r="L689" s="6"/>
    </row>
    <row r="690">
      <c r="D690" s="120"/>
      <c r="F690" s="121"/>
      <c r="H690" s="122"/>
      <c r="L690" s="6"/>
    </row>
    <row r="691">
      <c r="D691" s="120"/>
      <c r="F691" s="121"/>
      <c r="H691" s="122"/>
      <c r="L691" s="6"/>
    </row>
    <row r="692">
      <c r="D692" s="120"/>
      <c r="F692" s="121"/>
      <c r="H692" s="122"/>
      <c r="L692" s="6"/>
    </row>
    <row r="693">
      <c r="D693" s="120"/>
      <c r="F693" s="121"/>
      <c r="H693" s="122"/>
      <c r="L693" s="6"/>
    </row>
    <row r="694">
      <c r="D694" s="120"/>
      <c r="F694" s="121"/>
      <c r="H694" s="122"/>
      <c r="L694" s="6"/>
    </row>
    <row r="695">
      <c r="D695" s="120"/>
      <c r="F695" s="121"/>
      <c r="H695" s="122"/>
      <c r="L695" s="6"/>
    </row>
    <row r="696">
      <c r="D696" s="120"/>
      <c r="F696" s="121"/>
      <c r="H696" s="122"/>
      <c r="L696" s="6"/>
    </row>
    <row r="697">
      <c r="D697" s="120"/>
      <c r="F697" s="121"/>
      <c r="H697" s="122"/>
      <c r="L697" s="6"/>
    </row>
    <row r="698">
      <c r="D698" s="120"/>
      <c r="F698" s="121"/>
      <c r="H698" s="122"/>
      <c r="L698" s="6"/>
    </row>
    <row r="699">
      <c r="D699" s="120"/>
      <c r="F699" s="121"/>
      <c r="H699" s="122"/>
      <c r="L699" s="6"/>
    </row>
    <row r="700">
      <c r="D700" s="120"/>
      <c r="F700" s="121"/>
      <c r="H700" s="122"/>
      <c r="L700" s="6"/>
    </row>
    <row r="701">
      <c r="D701" s="120"/>
      <c r="F701" s="121"/>
      <c r="H701" s="122"/>
      <c r="L701" s="6"/>
    </row>
    <row r="702">
      <c r="D702" s="120"/>
      <c r="F702" s="121"/>
      <c r="H702" s="122"/>
      <c r="L702" s="6"/>
    </row>
    <row r="703">
      <c r="D703" s="120"/>
      <c r="F703" s="121"/>
      <c r="H703" s="122"/>
      <c r="L703" s="6"/>
    </row>
    <row r="704">
      <c r="D704" s="120"/>
      <c r="F704" s="121"/>
      <c r="H704" s="122"/>
      <c r="L704" s="6"/>
    </row>
    <row r="705">
      <c r="D705" s="120"/>
      <c r="F705" s="121"/>
      <c r="H705" s="122"/>
      <c r="L705" s="6"/>
    </row>
    <row r="706">
      <c r="D706" s="120"/>
      <c r="F706" s="121"/>
      <c r="H706" s="122"/>
      <c r="L706" s="6"/>
    </row>
    <row r="707">
      <c r="D707" s="120"/>
      <c r="F707" s="121"/>
      <c r="H707" s="122"/>
      <c r="L707" s="6"/>
    </row>
    <row r="708">
      <c r="D708" s="120"/>
      <c r="F708" s="121"/>
      <c r="H708" s="122"/>
      <c r="L708" s="6"/>
    </row>
    <row r="709">
      <c r="D709" s="120"/>
      <c r="F709" s="121"/>
      <c r="H709" s="122"/>
      <c r="L709" s="6"/>
    </row>
    <row r="710">
      <c r="D710" s="120"/>
      <c r="F710" s="121"/>
      <c r="H710" s="122"/>
      <c r="L710" s="6"/>
    </row>
    <row r="711">
      <c r="D711" s="120"/>
      <c r="F711" s="121"/>
      <c r="H711" s="122"/>
      <c r="L711" s="6"/>
    </row>
    <row r="712">
      <c r="D712" s="120"/>
      <c r="F712" s="121"/>
      <c r="H712" s="122"/>
      <c r="L712" s="6"/>
    </row>
    <row r="713">
      <c r="D713" s="120"/>
      <c r="F713" s="121"/>
      <c r="H713" s="122"/>
      <c r="L713" s="6"/>
    </row>
    <row r="714">
      <c r="D714" s="120"/>
      <c r="F714" s="121"/>
      <c r="H714" s="122"/>
      <c r="L714" s="6"/>
    </row>
    <row r="715">
      <c r="D715" s="120"/>
      <c r="F715" s="121"/>
      <c r="H715" s="122"/>
      <c r="L715" s="6"/>
    </row>
    <row r="716">
      <c r="D716" s="120"/>
      <c r="F716" s="121"/>
      <c r="H716" s="122"/>
      <c r="L716" s="6"/>
    </row>
    <row r="717">
      <c r="D717" s="120"/>
      <c r="F717" s="121"/>
      <c r="H717" s="122"/>
      <c r="L717" s="6"/>
    </row>
    <row r="718">
      <c r="D718" s="120"/>
      <c r="F718" s="121"/>
      <c r="H718" s="122"/>
      <c r="L718" s="6"/>
    </row>
    <row r="719">
      <c r="D719" s="120"/>
      <c r="F719" s="121"/>
      <c r="H719" s="122"/>
      <c r="L719" s="6"/>
    </row>
    <row r="720">
      <c r="D720" s="120"/>
      <c r="F720" s="121"/>
      <c r="H720" s="122"/>
      <c r="L720" s="6"/>
    </row>
    <row r="721">
      <c r="D721" s="120"/>
      <c r="F721" s="121"/>
      <c r="H721" s="122"/>
      <c r="L721" s="6"/>
    </row>
    <row r="722">
      <c r="D722" s="120"/>
      <c r="F722" s="121"/>
      <c r="H722" s="122"/>
      <c r="L722" s="6"/>
    </row>
    <row r="723">
      <c r="D723" s="120"/>
      <c r="F723" s="121"/>
      <c r="H723" s="122"/>
      <c r="L723" s="6"/>
    </row>
    <row r="724">
      <c r="D724" s="120"/>
      <c r="F724" s="121"/>
      <c r="H724" s="122"/>
      <c r="L724" s="6"/>
    </row>
    <row r="725">
      <c r="D725" s="120"/>
      <c r="F725" s="121"/>
      <c r="H725" s="122"/>
      <c r="L725" s="6"/>
    </row>
    <row r="726">
      <c r="D726" s="120"/>
      <c r="F726" s="121"/>
      <c r="H726" s="122"/>
      <c r="L726" s="6"/>
    </row>
    <row r="727">
      <c r="D727" s="120"/>
      <c r="F727" s="121"/>
      <c r="H727" s="122"/>
      <c r="L727" s="6"/>
    </row>
    <row r="728">
      <c r="D728" s="120"/>
      <c r="F728" s="121"/>
      <c r="H728" s="122"/>
      <c r="L728" s="6"/>
    </row>
    <row r="729">
      <c r="D729" s="120"/>
      <c r="F729" s="121"/>
      <c r="H729" s="122"/>
      <c r="L729" s="6"/>
    </row>
    <row r="730">
      <c r="D730" s="120"/>
      <c r="F730" s="121"/>
      <c r="H730" s="122"/>
      <c r="L730" s="6"/>
    </row>
    <row r="731">
      <c r="D731" s="120"/>
      <c r="F731" s="121"/>
      <c r="H731" s="122"/>
      <c r="L731" s="6"/>
    </row>
    <row r="732">
      <c r="D732" s="120"/>
      <c r="F732" s="121"/>
      <c r="H732" s="122"/>
      <c r="L732" s="6"/>
    </row>
    <row r="733">
      <c r="D733" s="120"/>
      <c r="F733" s="121"/>
      <c r="H733" s="122"/>
      <c r="L733" s="6"/>
    </row>
    <row r="734">
      <c r="D734" s="120"/>
      <c r="F734" s="121"/>
      <c r="H734" s="122"/>
      <c r="L734" s="6"/>
    </row>
    <row r="735">
      <c r="D735" s="120"/>
      <c r="F735" s="121"/>
      <c r="H735" s="122"/>
      <c r="L735" s="6"/>
    </row>
    <row r="736">
      <c r="D736" s="120"/>
      <c r="F736" s="121"/>
      <c r="H736" s="122"/>
      <c r="L736" s="6"/>
    </row>
    <row r="737">
      <c r="D737" s="120"/>
      <c r="F737" s="121"/>
      <c r="H737" s="122"/>
      <c r="L737" s="6"/>
    </row>
    <row r="738">
      <c r="D738" s="120"/>
      <c r="F738" s="121"/>
      <c r="H738" s="122"/>
      <c r="L738" s="6"/>
    </row>
    <row r="739">
      <c r="D739" s="120"/>
      <c r="F739" s="121"/>
      <c r="H739" s="122"/>
      <c r="L739" s="6"/>
    </row>
    <row r="740">
      <c r="D740" s="120"/>
      <c r="F740" s="121"/>
      <c r="H740" s="122"/>
      <c r="L740" s="6"/>
    </row>
    <row r="741">
      <c r="D741" s="120"/>
      <c r="F741" s="121"/>
      <c r="H741" s="122"/>
      <c r="L741" s="6"/>
    </row>
    <row r="742">
      <c r="D742" s="120"/>
      <c r="F742" s="121"/>
      <c r="H742" s="122"/>
      <c r="L742" s="6"/>
    </row>
    <row r="743">
      <c r="D743" s="120"/>
      <c r="F743" s="121"/>
      <c r="H743" s="122"/>
      <c r="L743" s="6"/>
    </row>
    <row r="744">
      <c r="D744" s="120"/>
      <c r="F744" s="121"/>
      <c r="H744" s="122"/>
      <c r="L744" s="6"/>
    </row>
    <row r="745">
      <c r="D745" s="120"/>
      <c r="F745" s="121"/>
      <c r="H745" s="122"/>
      <c r="L745" s="6"/>
    </row>
    <row r="746">
      <c r="D746" s="120"/>
      <c r="F746" s="121"/>
      <c r="H746" s="122"/>
      <c r="L746" s="6"/>
    </row>
    <row r="747">
      <c r="D747" s="120"/>
      <c r="F747" s="121"/>
      <c r="H747" s="122"/>
      <c r="L747" s="6"/>
    </row>
    <row r="748">
      <c r="D748" s="120"/>
      <c r="F748" s="121"/>
      <c r="H748" s="122"/>
      <c r="L748" s="6"/>
    </row>
    <row r="749">
      <c r="D749" s="120"/>
      <c r="F749" s="121"/>
      <c r="H749" s="122"/>
      <c r="L749" s="6"/>
    </row>
    <row r="750">
      <c r="D750" s="120"/>
      <c r="F750" s="121"/>
      <c r="H750" s="122"/>
      <c r="L750" s="6"/>
    </row>
    <row r="751">
      <c r="D751" s="120"/>
      <c r="F751" s="121"/>
      <c r="H751" s="122"/>
      <c r="L751" s="6"/>
    </row>
    <row r="752">
      <c r="D752" s="120"/>
      <c r="F752" s="121"/>
      <c r="H752" s="122"/>
      <c r="L752" s="6"/>
    </row>
    <row r="753">
      <c r="D753" s="120"/>
      <c r="F753" s="121"/>
      <c r="H753" s="122"/>
      <c r="L753" s="6"/>
    </row>
    <row r="754">
      <c r="D754" s="120"/>
      <c r="F754" s="121"/>
      <c r="H754" s="122"/>
      <c r="L754" s="6"/>
    </row>
    <row r="755">
      <c r="D755" s="120"/>
      <c r="F755" s="121"/>
      <c r="H755" s="122"/>
      <c r="L755" s="6"/>
    </row>
    <row r="756">
      <c r="D756" s="120"/>
      <c r="F756" s="121"/>
      <c r="H756" s="122"/>
      <c r="L756" s="6"/>
    </row>
    <row r="757">
      <c r="D757" s="120"/>
      <c r="F757" s="121"/>
      <c r="H757" s="122"/>
      <c r="L757" s="6"/>
    </row>
    <row r="758">
      <c r="D758" s="120"/>
      <c r="F758" s="121"/>
      <c r="H758" s="122"/>
      <c r="L758" s="6"/>
    </row>
    <row r="759">
      <c r="D759" s="120"/>
      <c r="F759" s="121"/>
      <c r="H759" s="122"/>
      <c r="L759" s="6"/>
    </row>
    <row r="760">
      <c r="D760" s="120"/>
      <c r="F760" s="121"/>
      <c r="H760" s="122"/>
      <c r="L760" s="6"/>
    </row>
    <row r="761">
      <c r="D761" s="120"/>
      <c r="F761" s="121"/>
      <c r="H761" s="122"/>
      <c r="L761" s="6"/>
    </row>
    <row r="762">
      <c r="D762" s="120"/>
      <c r="F762" s="121"/>
      <c r="H762" s="122"/>
      <c r="L762" s="6"/>
    </row>
    <row r="763">
      <c r="D763" s="120"/>
      <c r="F763" s="121"/>
      <c r="H763" s="122"/>
      <c r="L763" s="6"/>
    </row>
    <row r="764">
      <c r="D764" s="120"/>
      <c r="F764" s="121"/>
      <c r="H764" s="122"/>
      <c r="L764" s="6"/>
    </row>
    <row r="765">
      <c r="D765" s="120"/>
      <c r="F765" s="121"/>
      <c r="H765" s="122"/>
      <c r="L765" s="6"/>
    </row>
    <row r="766">
      <c r="D766" s="120"/>
      <c r="F766" s="121"/>
      <c r="H766" s="122"/>
      <c r="L766" s="6"/>
    </row>
    <row r="767">
      <c r="D767" s="120"/>
      <c r="F767" s="121"/>
      <c r="H767" s="122"/>
      <c r="L767" s="6"/>
    </row>
    <row r="768">
      <c r="D768" s="120"/>
      <c r="F768" s="121"/>
      <c r="H768" s="122"/>
      <c r="L768" s="6"/>
    </row>
    <row r="769">
      <c r="D769" s="120"/>
      <c r="F769" s="121"/>
      <c r="H769" s="122"/>
      <c r="L769" s="6"/>
    </row>
    <row r="770">
      <c r="D770" s="120"/>
      <c r="F770" s="121"/>
      <c r="H770" s="122"/>
      <c r="L770" s="6"/>
    </row>
    <row r="771">
      <c r="D771" s="120"/>
      <c r="F771" s="121"/>
      <c r="H771" s="122"/>
      <c r="L771" s="6"/>
    </row>
    <row r="772">
      <c r="D772" s="120"/>
      <c r="F772" s="121"/>
      <c r="H772" s="122"/>
      <c r="L772" s="6"/>
    </row>
    <row r="773">
      <c r="D773" s="120"/>
      <c r="F773" s="121"/>
      <c r="H773" s="122"/>
      <c r="L773" s="6"/>
    </row>
    <row r="774">
      <c r="D774" s="120"/>
      <c r="F774" s="121"/>
      <c r="H774" s="122"/>
      <c r="L774" s="6"/>
    </row>
    <row r="775">
      <c r="D775" s="120"/>
      <c r="F775" s="121"/>
      <c r="H775" s="122"/>
      <c r="L775" s="6"/>
    </row>
    <row r="776">
      <c r="D776" s="120"/>
      <c r="F776" s="121"/>
      <c r="H776" s="122"/>
      <c r="L776" s="6"/>
    </row>
    <row r="777">
      <c r="D777" s="120"/>
      <c r="F777" s="121"/>
      <c r="H777" s="122"/>
      <c r="L777" s="6"/>
    </row>
    <row r="778">
      <c r="D778" s="120"/>
      <c r="F778" s="121"/>
      <c r="H778" s="122"/>
      <c r="L778" s="6"/>
    </row>
    <row r="779">
      <c r="D779" s="120"/>
      <c r="F779" s="121"/>
      <c r="H779" s="122"/>
      <c r="L779" s="6"/>
    </row>
    <row r="780">
      <c r="D780" s="120"/>
      <c r="F780" s="121"/>
      <c r="H780" s="122"/>
      <c r="L780" s="6"/>
    </row>
    <row r="781">
      <c r="D781" s="120"/>
      <c r="F781" s="121"/>
      <c r="H781" s="122"/>
      <c r="L781" s="6"/>
    </row>
    <row r="782">
      <c r="D782" s="120"/>
      <c r="F782" s="121"/>
      <c r="H782" s="122"/>
      <c r="L782" s="6"/>
    </row>
    <row r="783">
      <c r="D783" s="120"/>
      <c r="F783" s="121"/>
      <c r="H783" s="122"/>
      <c r="L783" s="6"/>
    </row>
    <row r="784">
      <c r="D784" s="120"/>
      <c r="F784" s="121"/>
      <c r="H784" s="122"/>
      <c r="L784" s="6"/>
    </row>
    <row r="785">
      <c r="D785" s="120"/>
      <c r="F785" s="121"/>
      <c r="H785" s="122"/>
      <c r="L785" s="6"/>
    </row>
    <row r="786">
      <c r="D786" s="120"/>
      <c r="F786" s="121"/>
      <c r="H786" s="122"/>
      <c r="L786" s="6"/>
    </row>
    <row r="787">
      <c r="D787" s="120"/>
      <c r="F787" s="121"/>
      <c r="H787" s="122"/>
      <c r="L787" s="6"/>
    </row>
    <row r="788">
      <c r="D788" s="120"/>
      <c r="F788" s="121"/>
      <c r="H788" s="122"/>
      <c r="L788" s="6"/>
    </row>
    <row r="789">
      <c r="D789" s="120"/>
      <c r="F789" s="121"/>
      <c r="H789" s="122"/>
      <c r="L789" s="6"/>
    </row>
    <row r="790">
      <c r="D790" s="120"/>
      <c r="F790" s="121"/>
      <c r="H790" s="122"/>
      <c r="L790" s="6"/>
    </row>
    <row r="791">
      <c r="D791" s="120"/>
      <c r="F791" s="121"/>
      <c r="H791" s="122"/>
      <c r="L791" s="6"/>
    </row>
    <row r="792">
      <c r="D792" s="120"/>
      <c r="F792" s="121"/>
      <c r="H792" s="122"/>
      <c r="L792" s="6"/>
    </row>
    <row r="793">
      <c r="D793" s="120"/>
      <c r="F793" s="121"/>
      <c r="H793" s="122"/>
      <c r="L793" s="6"/>
    </row>
    <row r="794">
      <c r="D794" s="120"/>
      <c r="F794" s="121"/>
      <c r="H794" s="122"/>
      <c r="L794" s="6"/>
    </row>
    <row r="795">
      <c r="D795" s="120"/>
      <c r="F795" s="121"/>
      <c r="H795" s="122"/>
      <c r="L795" s="6"/>
    </row>
    <row r="796">
      <c r="D796" s="120"/>
      <c r="F796" s="121"/>
      <c r="H796" s="122"/>
      <c r="L796" s="6"/>
    </row>
    <row r="797">
      <c r="D797" s="120"/>
      <c r="F797" s="121"/>
      <c r="H797" s="122"/>
      <c r="L797" s="6"/>
    </row>
    <row r="798">
      <c r="D798" s="120"/>
      <c r="F798" s="121"/>
      <c r="H798" s="122"/>
      <c r="L798" s="6"/>
    </row>
    <row r="799">
      <c r="D799" s="120"/>
      <c r="F799" s="121"/>
      <c r="H799" s="122"/>
      <c r="L799" s="6"/>
    </row>
    <row r="800">
      <c r="D800" s="120"/>
      <c r="F800" s="121"/>
      <c r="H800" s="122"/>
      <c r="L800" s="6"/>
    </row>
    <row r="801">
      <c r="D801" s="120"/>
      <c r="F801" s="121"/>
      <c r="H801" s="122"/>
      <c r="L801" s="6"/>
    </row>
    <row r="802">
      <c r="D802" s="120"/>
      <c r="F802" s="121"/>
      <c r="H802" s="122"/>
      <c r="L802" s="6"/>
    </row>
    <row r="803">
      <c r="D803" s="120"/>
      <c r="F803" s="121"/>
      <c r="H803" s="122"/>
      <c r="L803" s="6"/>
    </row>
    <row r="804">
      <c r="D804" s="120"/>
      <c r="F804" s="121"/>
      <c r="H804" s="122"/>
      <c r="L804" s="6"/>
    </row>
    <row r="805">
      <c r="D805" s="120"/>
      <c r="F805" s="121"/>
      <c r="H805" s="122"/>
      <c r="L805" s="6"/>
    </row>
    <row r="806">
      <c r="D806" s="120"/>
      <c r="F806" s="121"/>
      <c r="H806" s="122"/>
      <c r="L806" s="6"/>
    </row>
    <row r="807">
      <c r="D807" s="120"/>
      <c r="F807" s="121"/>
      <c r="H807" s="122"/>
      <c r="L807" s="6"/>
    </row>
    <row r="808">
      <c r="D808" s="120"/>
      <c r="F808" s="121"/>
      <c r="H808" s="122"/>
      <c r="L808" s="6"/>
    </row>
    <row r="809">
      <c r="D809" s="120"/>
      <c r="F809" s="121"/>
      <c r="H809" s="122"/>
      <c r="L809" s="6"/>
    </row>
    <row r="810">
      <c r="D810" s="120"/>
      <c r="F810" s="121"/>
      <c r="H810" s="122"/>
      <c r="L810" s="6"/>
    </row>
    <row r="811">
      <c r="D811" s="120"/>
      <c r="F811" s="121"/>
      <c r="H811" s="122"/>
      <c r="L811" s="6"/>
    </row>
    <row r="812">
      <c r="D812" s="120"/>
      <c r="F812" s="121"/>
      <c r="H812" s="122"/>
      <c r="L812" s="6"/>
    </row>
    <row r="813">
      <c r="D813" s="120"/>
      <c r="F813" s="121"/>
      <c r="H813" s="122"/>
      <c r="L813" s="6"/>
    </row>
    <row r="814">
      <c r="D814" s="120"/>
      <c r="F814" s="121"/>
      <c r="H814" s="122"/>
      <c r="L814" s="6"/>
    </row>
    <row r="815">
      <c r="D815" s="120"/>
      <c r="F815" s="121"/>
      <c r="H815" s="122"/>
      <c r="L815" s="6"/>
    </row>
    <row r="816">
      <c r="D816" s="120"/>
      <c r="F816" s="121"/>
      <c r="H816" s="122"/>
      <c r="L816" s="6"/>
    </row>
    <row r="817">
      <c r="D817" s="120"/>
      <c r="F817" s="121"/>
      <c r="H817" s="122"/>
      <c r="L817" s="6"/>
    </row>
    <row r="818">
      <c r="D818" s="120"/>
      <c r="F818" s="121"/>
      <c r="H818" s="122"/>
      <c r="L818" s="6"/>
    </row>
    <row r="819">
      <c r="D819" s="120"/>
      <c r="F819" s="121"/>
      <c r="H819" s="122"/>
      <c r="L819" s="6"/>
    </row>
    <row r="820">
      <c r="D820" s="120"/>
      <c r="F820" s="121"/>
      <c r="H820" s="122"/>
      <c r="L820" s="6"/>
    </row>
    <row r="821">
      <c r="D821" s="120"/>
      <c r="F821" s="121"/>
      <c r="H821" s="122"/>
      <c r="L821" s="6"/>
    </row>
    <row r="822">
      <c r="D822" s="120"/>
      <c r="F822" s="121"/>
      <c r="H822" s="122"/>
      <c r="L822" s="6"/>
    </row>
    <row r="823">
      <c r="D823" s="120"/>
      <c r="F823" s="121"/>
      <c r="H823" s="122"/>
      <c r="L823" s="6"/>
    </row>
    <row r="824">
      <c r="D824" s="120"/>
      <c r="F824" s="121"/>
      <c r="H824" s="122"/>
      <c r="L824" s="6"/>
    </row>
    <row r="825">
      <c r="D825" s="120"/>
      <c r="F825" s="121"/>
      <c r="H825" s="122"/>
      <c r="L825" s="6"/>
    </row>
    <row r="826">
      <c r="D826" s="120"/>
      <c r="F826" s="121"/>
      <c r="H826" s="122"/>
      <c r="L826" s="6"/>
    </row>
    <row r="827">
      <c r="D827" s="120"/>
      <c r="F827" s="121"/>
      <c r="H827" s="122"/>
      <c r="L827" s="6"/>
    </row>
    <row r="828">
      <c r="D828" s="120"/>
      <c r="F828" s="121"/>
      <c r="H828" s="122"/>
      <c r="L828" s="6"/>
    </row>
    <row r="829">
      <c r="D829" s="120"/>
      <c r="F829" s="121"/>
      <c r="H829" s="122"/>
      <c r="L829" s="6"/>
    </row>
    <row r="830">
      <c r="D830" s="120"/>
      <c r="F830" s="121"/>
      <c r="H830" s="122"/>
      <c r="L830" s="6"/>
    </row>
    <row r="831">
      <c r="D831" s="120"/>
      <c r="F831" s="121"/>
      <c r="H831" s="122"/>
      <c r="L831" s="6"/>
    </row>
    <row r="832">
      <c r="D832" s="120"/>
      <c r="F832" s="121"/>
      <c r="H832" s="122"/>
      <c r="L832" s="6"/>
    </row>
    <row r="833">
      <c r="D833" s="120"/>
      <c r="F833" s="121"/>
      <c r="H833" s="122"/>
      <c r="L833" s="6"/>
    </row>
    <row r="834">
      <c r="D834" s="120"/>
      <c r="F834" s="121"/>
      <c r="H834" s="122"/>
      <c r="L834" s="6"/>
    </row>
    <row r="835">
      <c r="D835" s="120"/>
      <c r="F835" s="121"/>
      <c r="H835" s="122"/>
      <c r="L835" s="6"/>
    </row>
    <row r="836">
      <c r="D836" s="120"/>
      <c r="F836" s="121"/>
      <c r="H836" s="122"/>
      <c r="L836" s="6"/>
    </row>
    <row r="837">
      <c r="D837" s="120"/>
      <c r="F837" s="121"/>
      <c r="H837" s="122"/>
      <c r="L837" s="6"/>
    </row>
    <row r="838">
      <c r="D838" s="120"/>
      <c r="F838" s="121"/>
      <c r="H838" s="122"/>
      <c r="L838" s="6"/>
    </row>
    <row r="839">
      <c r="D839" s="120"/>
      <c r="F839" s="121"/>
      <c r="H839" s="122"/>
      <c r="L839" s="6"/>
    </row>
    <row r="840">
      <c r="D840" s="120"/>
      <c r="F840" s="121"/>
      <c r="H840" s="122"/>
      <c r="L840" s="6"/>
    </row>
    <row r="841">
      <c r="D841" s="120"/>
      <c r="F841" s="121"/>
      <c r="H841" s="122"/>
      <c r="L841" s="6"/>
    </row>
    <row r="842">
      <c r="D842" s="120"/>
      <c r="F842" s="121"/>
      <c r="H842" s="122"/>
      <c r="L842" s="6"/>
    </row>
    <row r="843">
      <c r="D843" s="120"/>
      <c r="F843" s="121"/>
      <c r="H843" s="122"/>
      <c r="L843" s="6"/>
    </row>
    <row r="844">
      <c r="D844" s="120"/>
      <c r="F844" s="121"/>
      <c r="H844" s="122"/>
      <c r="L844" s="6"/>
    </row>
    <row r="845">
      <c r="D845" s="120"/>
      <c r="F845" s="121"/>
      <c r="H845" s="122"/>
      <c r="L845" s="6"/>
    </row>
    <row r="846">
      <c r="D846" s="120"/>
      <c r="F846" s="121"/>
      <c r="H846" s="122"/>
      <c r="L846" s="6"/>
    </row>
    <row r="847">
      <c r="D847" s="120"/>
      <c r="F847" s="121"/>
      <c r="H847" s="122"/>
      <c r="L847" s="6"/>
    </row>
    <row r="848">
      <c r="D848" s="120"/>
      <c r="F848" s="121"/>
      <c r="H848" s="122"/>
      <c r="L848" s="6"/>
    </row>
    <row r="849">
      <c r="D849" s="120"/>
      <c r="F849" s="121"/>
      <c r="H849" s="122"/>
      <c r="L849" s="6"/>
    </row>
    <row r="850">
      <c r="D850" s="120"/>
      <c r="F850" s="121"/>
      <c r="H850" s="122"/>
      <c r="L850" s="6"/>
    </row>
    <row r="851">
      <c r="D851" s="120"/>
      <c r="F851" s="121"/>
      <c r="H851" s="122"/>
      <c r="L851" s="6"/>
    </row>
    <row r="852">
      <c r="D852" s="120"/>
      <c r="F852" s="121"/>
      <c r="H852" s="122"/>
      <c r="L852" s="6"/>
    </row>
    <row r="853">
      <c r="D853" s="120"/>
      <c r="F853" s="121"/>
      <c r="H853" s="122"/>
      <c r="L853" s="6"/>
    </row>
    <row r="854">
      <c r="D854" s="120"/>
      <c r="F854" s="121"/>
      <c r="H854" s="122"/>
      <c r="L854" s="6"/>
    </row>
    <row r="855">
      <c r="D855" s="120"/>
      <c r="F855" s="121"/>
      <c r="H855" s="122"/>
      <c r="L855" s="6"/>
    </row>
    <row r="856">
      <c r="D856" s="120"/>
      <c r="F856" s="121"/>
      <c r="H856" s="122"/>
      <c r="L856" s="6"/>
    </row>
    <row r="857">
      <c r="D857" s="120"/>
      <c r="F857" s="121"/>
      <c r="H857" s="122"/>
      <c r="L857" s="6"/>
    </row>
    <row r="858">
      <c r="D858" s="120"/>
      <c r="F858" s="121"/>
      <c r="H858" s="122"/>
      <c r="L858" s="6"/>
    </row>
    <row r="859">
      <c r="D859" s="120"/>
      <c r="F859" s="121"/>
      <c r="H859" s="122"/>
      <c r="L859" s="6"/>
    </row>
    <row r="860">
      <c r="D860" s="120"/>
      <c r="F860" s="121"/>
      <c r="H860" s="122"/>
      <c r="L860" s="6"/>
    </row>
    <row r="861">
      <c r="D861" s="120"/>
      <c r="F861" s="121"/>
      <c r="H861" s="122"/>
      <c r="L861" s="6"/>
    </row>
    <row r="862">
      <c r="D862" s="120"/>
      <c r="F862" s="121"/>
      <c r="H862" s="122"/>
      <c r="L862" s="6"/>
    </row>
    <row r="863">
      <c r="D863" s="120"/>
      <c r="F863" s="121"/>
      <c r="H863" s="122"/>
      <c r="L863" s="6"/>
    </row>
    <row r="864">
      <c r="D864" s="120"/>
      <c r="F864" s="121"/>
      <c r="H864" s="122"/>
      <c r="L864" s="6"/>
    </row>
    <row r="865">
      <c r="D865" s="120"/>
      <c r="F865" s="121"/>
      <c r="H865" s="122"/>
      <c r="L865" s="6"/>
    </row>
    <row r="866">
      <c r="D866" s="120"/>
      <c r="F866" s="121"/>
      <c r="H866" s="122"/>
      <c r="L866" s="6"/>
    </row>
    <row r="867">
      <c r="D867" s="120"/>
      <c r="F867" s="121"/>
      <c r="H867" s="122"/>
      <c r="L867" s="6"/>
    </row>
    <row r="868">
      <c r="D868" s="120"/>
      <c r="F868" s="121"/>
      <c r="H868" s="122"/>
      <c r="L868" s="6"/>
    </row>
    <row r="869">
      <c r="D869" s="120"/>
      <c r="F869" s="121"/>
      <c r="H869" s="122"/>
      <c r="L869" s="6"/>
    </row>
    <row r="870">
      <c r="D870" s="120"/>
      <c r="F870" s="121"/>
      <c r="H870" s="122"/>
      <c r="L870" s="6"/>
    </row>
    <row r="871">
      <c r="D871" s="120"/>
      <c r="F871" s="121"/>
      <c r="H871" s="122"/>
      <c r="L871" s="6"/>
    </row>
    <row r="872">
      <c r="D872" s="120"/>
      <c r="F872" s="121"/>
      <c r="H872" s="122"/>
      <c r="L872" s="6"/>
    </row>
    <row r="873">
      <c r="D873" s="120"/>
      <c r="F873" s="121"/>
      <c r="H873" s="122"/>
      <c r="L873" s="6"/>
    </row>
    <row r="874">
      <c r="D874" s="120"/>
      <c r="F874" s="121"/>
      <c r="H874" s="122"/>
      <c r="L874" s="6"/>
    </row>
    <row r="875">
      <c r="D875" s="120"/>
      <c r="F875" s="121"/>
      <c r="H875" s="122"/>
      <c r="L875" s="6"/>
    </row>
    <row r="876">
      <c r="D876" s="120"/>
      <c r="F876" s="121"/>
      <c r="H876" s="122"/>
      <c r="L876" s="6"/>
    </row>
    <row r="877">
      <c r="D877" s="120"/>
      <c r="F877" s="121"/>
      <c r="H877" s="122"/>
      <c r="L877" s="6"/>
    </row>
    <row r="878">
      <c r="D878" s="120"/>
      <c r="F878" s="121"/>
      <c r="H878" s="122"/>
      <c r="L878" s="6"/>
    </row>
    <row r="879">
      <c r="D879" s="120"/>
      <c r="F879" s="121"/>
      <c r="H879" s="122"/>
      <c r="L879" s="6"/>
    </row>
    <row r="880">
      <c r="D880" s="120"/>
      <c r="F880" s="121"/>
      <c r="H880" s="122"/>
      <c r="L880" s="6"/>
    </row>
    <row r="881">
      <c r="D881" s="120"/>
      <c r="F881" s="121"/>
      <c r="H881" s="122"/>
      <c r="L881" s="6"/>
    </row>
    <row r="882">
      <c r="D882" s="120"/>
      <c r="F882" s="121"/>
      <c r="H882" s="122"/>
      <c r="L882" s="6"/>
    </row>
    <row r="883">
      <c r="D883" s="120"/>
      <c r="F883" s="121"/>
      <c r="H883" s="122"/>
      <c r="L883" s="6"/>
    </row>
    <row r="884">
      <c r="D884" s="120"/>
      <c r="F884" s="121"/>
      <c r="H884" s="122"/>
      <c r="L884" s="6"/>
    </row>
    <row r="885">
      <c r="D885" s="120"/>
      <c r="F885" s="121"/>
      <c r="H885" s="122"/>
      <c r="L885" s="6"/>
    </row>
    <row r="886">
      <c r="D886" s="120"/>
      <c r="F886" s="121"/>
      <c r="H886" s="122"/>
      <c r="L886" s="6"/>
    </row>
    <row r="887">
      <c r="D887" s="120"/>
      <c r="F887" s="121"/>
      <c r="H887" s="122"/>
      <c r="L887" s="6"/>
    </row>
    <row r="888">
      <c r="D888" s="120"/>
      <c r="F888" s="121"/>
      <c r="H888" s="122"/>
      <c r="L888" s="6"/>
    </row>
    <row r="889">
      <c r="D889" s="120"/>
      <c r="F889" s="121"/>
      <c r="H889" s="122"/>
      <c r="L889" s="6"/>
    </row>
    <row r="890">
      <c r="D890" s="120"/>
      <c r="F890" s="121"/>
      <c r="H890" s="122"/>
      <c r="L890" s="6"/>
    </row>
    <row r="891">
      <c r="D891" s="120"/>
      <c r="F891" s="121"/>
      <c r="H891" s="122"/>
      <c r="L891" s="6"/>
    </row>
    <row r="892">
      <c r="D892" s="120"/>
      <c r="F892" s="121"/>
      <c r="H892" s="122"/>
      <c r="L892" s="6"/>
    </row>
    <row r="893">
      <c r="D893" s="120"/>
      <c r="F893" s="121"/>
      <c r="H893" s="122"/>
      <c r="L893" s="6"/>
    </row>
    <row r="894">
      <c r="D894" s="120"/>
      <c r="F894" s="121"/>
      <c r="H894" s="122"/>
      <c r="L894" s="6"/>
    </row>
    <row r="895">
      <c r="D895" s="120"/>
      <c r="F895" s="121"/>
      <c r="H895" s="122"/>
      <c r="L895" s="6"/>
    </row>
    <row r="896">
      <c r="D896" s="120"/>
      <c r="F896" s="121"/>
      <c r="H896" s="122"/>
      <c r="L896" s="6"/>
    </row>
    <row r="897">
      <c r="D897" s="120"/>
      <c r="F897" s="121"/>
      <c r="H897" s="122"/>
      <c r="L897" s="6"/>
    </row>
    <row r="898">
      <c r="D898" s="120"/>
      <c r="F898" s="121"/>
      <c r="H898" s="122"/>
      <c r="L898" s="6"/>
    </row>
    <row r="899">
      <c r="D899" s="120"/>
      <c r="F899" s="121"/>
      <c r="H899" s="122"/>
      <c r="L899" s="6"/>
    </row>
    <row r="900">
      <c r="D900" s="120"/>
      <c r="F900" s="121"/>
      <c r="H900" s="122"/>
      <c r="L900" s="6"/>
    </row>
    <row r="901">
      <c r="D901" s="120"/>
      <c r="F901" s="121"/>
      <c r="H901" s="122"/>
      <c r="L901" s="6"/>
    </row>
    <row r="902">
      <c r="D902" s="120"/>
      <c r="F902" s="121"/>
      <c r="H902" s="122"/>
      <c r="L902" s="6"/>
    </row>
    <row r="903">
      <c r="D903" s="120"/>
      <c r="F903" s="121"/>
      <c r="H903" s="122"/>
      <c r="L903" s="6"/>
    </row>
    <row r="904">
      <c r="D904" s="120"/>
      <c r="F904" s="121"/>
      <c r="H904" s="122"/>
      <c r="L904" s="6"/>
    </row>
    <row r="905">
      <c r="D905" s="120"/>
      <c r="F905" s="121"/>
      <c r="H905" s="122"/>
      <c r="L905" s="6"/>
    </row>
    <row r="906">
      <c r="D906" s="120"/>
      <c r="F906" s="121"/>
      <c r="H906" s="122"/>
      <c r="L906" s="6"/>
    </row>
    <row r="907">
      <c r="D907" s="120"/>
      <c r="F907" s="121"/>
      <c r="H907" s="122"/>
      <c r="L907" s="6"/>
    </row>
    <row r="908">
      <c r="D908" s="120"/>
      <c r="F908" s="121"/>
      <c r="H908" s="122"/>
      <c r="L908" s="6"/>
    </row>
    <row r="909">
      <c r="D909" s="120"/>
      <c r="F909" s="121"/>
      <c r="H909" s="122"/>
      <c r="L909" s="6"/>
    </row>
    <row r="910">
      <c r="D910" s="120"/>
      <c r="F910" s="121"/>
      <c r="H910" s="122"/>
      <c r="L910" s="6"/>
    </row>
    <row r="911">
      <c r="D911" s="120"/>
      <c r="F911" s="121"/>
      <c r="H911" s="122"/>
      <c r="L911" s="6"/>
    </row>
    <row r="912">
      <c r="D912" s="120"/>
      <c r="F912" s="121"/>
      <c r="H912" s="122"/>
      <c r="L912" s="6"/>
    </row>
    <row r="913">
      <c r="D913" s="120"/>
      <c r="F913" s="121"/>
      <c r="H913" s="122"/>
      <c r="L913" s="6"/>
    </row>
    <row r="914">
      <c r="D914" s="120"/>
      <c r="F914" s="121"/>
      <c r="H914" s="122"/>
      <c r="L914" s="6"/>
    </row>
    <row r="915">
      <c r="D915" s="120"/>
      <c r="F915" s="121"/>
      <c r="H915" s="122"/>
      <c r="L915" s="6"/>
    </row>
    <row r="916">
      <c r="D916" s="120"/>
      <c r="F916" s="121"/>
      <c r="H916" s="122"/>
      <c r="L916" s="6"/>
    </row>
    <row r="917">
      <c r="D917" s="120"/>
      <c r="F917" s="121"/>
      <c r="H917" s="122"/>
      <c r="L917" s="6"/>
    </row>
    <row r="918">
      <c r="D918" s="120"/>
      <c r="F918" s="121"/>
      <c r="H918" s="122"/>
      <c r="L918" s="6"/>
    </row>
    <row r="919">
      <c r="D919" s="120"/>
      <c r="F919" s="121"/>
      <c r="H919" s="122"/>
      <c r="L919" s="6"/>
    </row>
    <row r="920">
      <c r="D920" s="120"/>
      <c r="F920" s="121"/>
      <c r="H920" s="122"/>
      <c r="L920" s="6"/>
    </row>
    <row r="921">
      <c r="D921" s="120"/>
      <c r="F921" s="121"/>
      <c r="H921" s="122"/>
      <c r="L921" s="6"/>
    </row>
    <row r="922">
      <c r="D922" s="120"/>
      <c r="F922" s="121"/>
      <c r="H922" s="122"/>
      <c r="L922" s="6"/>
    </row>
    <row r="923">
      <c r="D923" s="120"/>
      <c r="F923" s="121"/>
      <c r="H923" s="122"/>
      <c r="L923" s="6"/>
    </row>
    <row r="924">
      <c r="D924" s="120"/>
      <c r="F924" s="121"/>
      <c r="H924" s="122"/>
      <c r="L924" s="6"/>
    </row>
    <row r="925">
      <c r="D925" s="120"/>
      <c r="F925" s="121"/>
      <c r="H925" s="122"/>
      <c r="L925" s="6"/>
    </row>
    <row r="926">
      <c r="D926" s="120"/>
      <c r="F926" s="121"/>
      <c r="H926" s="122"/>
      <c r="L926" s="6"/>
    </row>
    <row r="927">
      <c r="D927" s="120"/>
      <c r="F927" s="121"/>
      <c r="H927" s="122"/>
      <c r="L927" s="6"/>
    </row>
    <row r="928">
      <c r="D928" s="120"/>
      <c r="F928" s="121"/>
      <c r="H928" s="122"/>
      <c r="L928" s="6"/>
    </row>
    <row r="929">
      <c r="D929" s="120"/>
      <c r="F929" s="121"/>
      <c r="H929" s="122"/>
      <c r="L929" s="6"/>
    </row>
    <row r="930">
      <c r="D930" s="120"/>
      <c r="F930" s="121"/>
      <c r="H930" s="122"/>
      <c r="L930" s="6"/>
    </row>
    <row r="931">
      <c r="D931" s="120"/>
      <c r="F931" s="121"/>
      <c r="H931" s="122"/>
      <c r="L931" s="6"/>
    </row>
    <row r="932">
      <c r="D932" s="120"/>
      <c r="F932" s="121"/>
      <c r="H932" s="122"/>
      <c r="L932" s="6"/>
    </row>
    <row r="933">
      <c r="D933" s="120"/>
      <c r="F933" s="121"/>
      <c r="H933" s="122"/>
      <c r="L933" s="6"/>
    </row>
    <row r="934">
      <c r="D934" s="120"/>
      <c r="F934" s="121"/>
      <c r="H934" s="122"/>
      <c r="L934" s="6"/>
    </row>
    <row r="935">
      <c r="D935" s="120"/>
      <c r="F935" s="121"/>
      <c r="H935" s="122"/>
      <c r="L935" s="6"/>
    </row>
    <row r="936">
      <c r="D936" s="120"/>
      <c r="F936" s="121"/>
      <c r="H936" s="122"/>
      <c r="L936" s="6"/>
    </row>
    <row r="937">
      <c r="D937" s="120"/>
      <c r="F937" s="121"/>
      <c r="H937" s="122"/>
      <c r="L937" s="6"/>
    </row>
    <row r="938">
      <c r="D938" s="120"/>
      <c r="F938" s="121"/>
      <c r="H938" s="122"/>
      <c r="L938" s="6"/>
    </row>
    <row r="939">
      <c r="D939" s="120"/>
      <c r="F939" s="121"/>
      <c r="H939" s="122"/>
      <c r="L939" s="6"/>
    </row>
    <row r="940">
      <c r="D940" s="120"/>
      <c r="F940" s="121"/>
      <c r="H940" s="122"/>
      <c r="L940" s="6"/>
    </row>
    <row r="941">
      <c r="D941" s="120"/>
      <c r="F941" s="121"/>
      <c r="H941" s="122"/>
      <c r="L941" s="6"/>
    </row>
    <row r="942">
      <c r="D942" s="120"/>
      <c r="F942" s="121"/>
      <c r="H942" s="122"/>
      <c r="L942" s="6"/>
    </row>
    <row r="943">
      <c r="D943" s="120"/>
      <c r="F943" s="121"/>
      <c r="H943" s="122"/>
      <c r="L943" s="6"/>
    </row>
    <row r="944">
      <c r="D944" s="120"/>
      <c r="F944" s="121"/>
      <c r="H944" s="122"/>
      <c r="L944" s="6"/>
    </row>
    <row r="945">
      <c r="D945" s="120"/>
      <c r="F945" s="121"/>
      <c r="H945" s="122"/>
      <c r="L945" s="6"/>
    </row>
    <row r="946">
      <c r="D946" s="120"/>
      <c r="F946" s="121"/>
      <c r="H946" s="122"/>
      <c r="L946" s="6"/>
    </row>
    <row r="947">
      <c r="D947" s="120"/>
      <c r="F947" s="121"/>
      <c r="H947" s="122"/>
      <c r="L947" s="6"/>
    </row>
    <row r="948">
      <c r="D948" s="120"/>
      <c r="F948" s="121"/>
      <c r="H948" s="122"/>
      <c r="L948" s="6"/>
    </row>
    <row r="949">
      <c r="D949" s="120"/>
      <c r="F949" s="121"/>
      <c r="H949" s="122"/>
      <c r="L949" s="6"/>
    </row>
    <row r="950">
      <c r="D950" s="120"/>
      <c r="F950" s="121"/>
      <c r="H950" s="122"/>
      <c r="L950" s="6"/>
    </row>
    <row r="951">
      <c r="D951" s="120"/>
      <c r="F951" s="121"/>
      <c r="H951" s="122"/>
      <c r="L951" s="6"/>
    </row>
    <row r="952">
      <c r="D952" s="120"/>
      <c r="F952" s="121"/>
      <c r="H952" s="122"/>
      <c r="L952" s="6"/>
    </row>
    <row r="953">
      <c r="D953" s="120"/>
      <c r="F953" s="121"/>
      <c r="H953" s="122"/>
      <c r="L953" s="6"/>
    </row>
    <row r="954">
      <c r="D954" s="120"/>
      <c r="F954" s="121"/>
      <c r="H954" s="122"/>
      <c r="L954" s="6"/>
    </row>
    <row r="955">
      <c r="D955" s="120"/>
      <c r="F955" s="121"/>
      <c r="H955" s="122"/>
      <c r="L955" s="6"/>
    </row>
    <row r="956">
      <c r="D956" s="120"/>
      <c r="F956" s="121"/>
      <c r="H956" s="122"/>
      <c r="L956" s="6"/>
    </row>
    <row r="957">
      <c r="D957" s="120"/>
      <c r="F957" s="121"/>
      <c r="H957" s="122"/>
      <c r="L957" s="6"/>
    </row>
    <row r="958">
      <c r="D958" s="120"/>
      <c r="F958" s="121"/>
      <c r="H958" s="122"/>
      <c r="L958" s="6"/>
    </row>
    <row r="959">
      <c r="D959" s="120"/>
      <c r="F959" s="121"/>
      <c r="H959" s="122"/>
      <c r="L959" s="6"/>
    </row>
    <row r="960">
      <c r="D960" s="120"/>
      <c r="F960" s="121"/>
      <c r="H960" s="122"/>
      <c r="L960" s="6"/>
    </row>
    <row r="961">
      <c r="D961" s="120"/>
      <c r="F961" s="121"/>
      <c r="H961" s="122"/>
      <c r="L961" s="6"/>
    </row>
    <row r="962">
      <c r="D962" s="120"/>
      <c r="F962" s="121"/>
      <c r="H962" s="122"/>
      <c r="L962" s="6"/>
    </row>
    <row r="963">
      <c r="D963" s="120"/>
      <c r="F963" s="121"/>
      <c r="H963" s="122"/>
      <c r="L963" s="6"/>
    </row>
    <row r="964">
      <c r="D964" s="120"/>
      <c r="F964" s="121"/>
      <c r="H964" s="122"/>
      <c r="L964" s="6"/>
    </row>
    <row r="965">
      <c r="D965" s="120"/>
      <c r="F965" s="121"/>
      <c r="H965" s="122"/>
      <c r="L965" s="6"/>
    </row>
    <row r="966">
      <c r="D966" s="120"/>
      <c r="F966" s="121"/>
      <c r="H966" s="122"/>
      <c r="L966" s="6"/>
    </row>
    <row r="967">
      <c r="D967" s="120"/>
      <c r="F967" s="121"/>
      <c r="H967" s="122"/>
      <c r="L967" s="6"/>
    </row>
    <row r="968">
      <c r="D968" s="120"/>
      <c r="F968" s="121"/>
      <c r="H968" s="122"/>
      <c r="L968" s="6"/>
    </row>
    <row r="969">
      <c r="D969" s="120"/>
      <c r="F969" s="121"/>
      <c r="H969" s="122"/>
      <c r="L969" s="6"/>
    </row>
    <row r="970">
      <c r="D970" s="120"/>
      <c r="F970" s="121"/>
      <c r="H970" s="122"/>
      <c r="L970" s="6"/>
    </row>
    <row r="971">
      <c r="D971" s="120"/>
      <c r="F971" s="121"/>
      <c r="H971" s="122"/>
      <c r="L971" s="6"/>
    </row>
    <row r="972">
      <c r="D972" s="120"/>
      <c r="F972" s="121"/>
      <c r="H972" s="122"/>
      <c r="L972" s="6"/>
    </row>
    <row r="973">
      <c r="D973" s="120"/>
      <c r="F973" s="121"/>
      <c r="H973" s="122"/>
      <c r="L973" s="6"/>
    </row>
    <row r="974">
      <c r="D974" s="120"/>
      <c r="F974" s="121"/>
      <c r="H974" s="122"/>
      <c r="L974" s="6"/>
    </row>
    <row r="975">
      <c r="D975" s="120"/>
      <c r="F975" s="121"/>
      <c r="H975" s="122"/>
      <c r="L975" s="6"/>
    </row>
    <row r="976">
      <c r="D976" s="120"/>
      <c r="F976" s="121"/>
      <c r="H976" s="122"/>
      <c r="L976" s="6"/>
    </row>
    <row r="977">
      <c r="D977" s="120"/>
      <c r="F977" s="121"/>
      <c r="H977" s="122"/>
      <c r="L977" s="6"/>
    </row>
    <row r="978">
      <c r="D978" s="120"/>
      <c r="F978" s="121"/>
      <c r="H978" s="122"/>
      <c r="L978" s="6"/>
    </row>
    <row r="979">
      <c r="D979" s="120"/>
      <c r="F979" s="121"/>
      <c r="H979" s="122"/>
      <c r="L979" s="6"/>
    </row>
    <row r="980">
      <c r="D980" s="120"/>
      <c r="F980" s="121"/>
      <c r="H980" s="122"/>
      <c r="L980" s="6"/>
    </row>
    <row r="981">
      <c r="D981" s="120"/>
      <c r="F981" s="121"/>
      <c r="H981" s="122"/>
      <c r="L981" s="6"/>
    </row>
    <row r="982">
      <c r="D982" s="120"/>
      <c r="F982" s="121"/>
      <c r="H982" s="122"/>
      <c r="L982" s="6"/>
    </row>
    <row r="983">
      <c r="D983" s="120"/>
      <c r="F983" s="121"/>
      <c r="H983" s="122"/>
      <c r="L983" s="6"/>
    </row>
    <row r="984">
      <c r="D984" s="120"/>
      <c r="F984" s="121"/>
      <c r="H984" s="122"/>
      <c r="L984" s="6"/>
    </row>
    <row r="985">
      <c r="D985" s="120"/>
      <c r="F985" s="121"/>
      <c r="H985" s="122"/>
      <c r="L985" s="6"/>
    </row>
    <row r="986">
      <c r="D986" s="120"/>
      <c r="F986" s="121"/>
      <c r="H986" s="122"/>
      <c r="L986" s="6"/>
    </row>
    <row r="987">
      <c r="D987" s="120"/>
      <c r="F987" s="121"/>
      <c r="H987" s="122"/>
      <c r="L987" s="6"/>
    </row>
    <row r="988">
      <c r="D988" s="120"/>
      <c r="F988" s="121"/>
      <c r="H988" s="122"/>
      <c r="L988" s="6"/>
    </row>
    <row r="989">
      <c r="D989" s="120"/>
      <c r="F989" s="121"/>
      <c r="H989" s="122"/>
      <c r="L989" s="6"/>
    </row>
    <row r="990">
      <c r="D990" s="120"/>
      <c r="F990" s="121"/>
      <c r="H990" s="122"/>
      <c r="L990" s="6"/>
    </row>
    <row r="991">
      <c r="D991" s="120"/>
      <c r="F991" s="121"/>
      <c r="H991" s="122"/>
      <c r="L991" s="6"/>
    </row>
    <row r="992">
      <c r="D992" s="120"/>
      <c r="F992" s="121"/>
      <c r="H992" s="122"/>
      <c r="L992" s="6"/>
    </row>
    <row r="993">
      <c r="D993" s="120"/>
      <c r="F993" s="121"/>
      <c r="H993" s="122"/>
      <c r="L993" s="6"/>
    </row>
    <row r="994">
      <c r="D994" s="120"/>
      <c r="F994" s="121"/>
      <c r="H994" s="122"/>
      <c r="L994" s="6"/>
    </row>
    <row r="995">
      <c r="D995" s="120"/>
      <c r="F995" s="121"/>
      <c r="H995" s="122"/>
      <c r="L995" s="6"/>
    </row>
    <row r="996">
      <c r="D996" s="120"/>
      <c r="F996" s="121"/>
      <c r="H996" s="122"/>
      <c r="L996" s="6"/>
    </row>
    <row r="997">
      <c r="D997" s="120"/>
      <c r="F997" s="121"/>
      <c r="H997" s="122"/>
      <c r="L997" s="6"/>
    </row>
    <row r="998">
      <c r="D998" s="120"/>
      <c r="F998" s="121"/>
      <c r="H998" s="122"/>
      <c r="L998" s="6"/>
    </row>
    <row r="999">
      <c r="D999" s="120"/>
      <c r="F999" s="121"/>
      <c r="H999" s="122"/>
      <c r="L999" s="6"/>
    </row>
    <row r="1000">
      <c r="D1000" s="120"/>
      <c r="F1000" s="121"/>
      <c r="H1000" s="122"/>
      <c r="L1000" s="6"/>
    </row>
    <row r="1001">
      <c r="D1001" s="120"/>
      <c r="F1001" s="121"/>
      <c r="H1001" s="122"/>
      <c r="L1001" s="6"/>
    </row>
    <row r="1002">
      <c r="D1002" s="120"/>
      <c r="F1002" s="121"/>
      <c r="H1002" s="122"/>
      <c r="L1002" s="6"/>
    </row>
    <row r="1003">
      <c r="D1003" s="120"/>
      <c r="F1003" s="121"/>
      <c r="H1003" s="122"/>
      <c r="L1003" s="6"/>
    </row>
    <row r="1004">
      <c r="D1004" s="120"/>
      <c r="F1004" s="121"/>
      <c r="H1004" s="122"/>
      <c r="L1004" s="6"/>
    </row>
    <row r="1005">
      <c r="D1005" s="120"/>
      <c r="F1005" s="121"/>
      <c r="H1005" s="122"/>
      <c r="L1005" s="6"/>
    </row>
  </sheetData>
  <mergeCells count="8">
    <mergeCell ref="D1:E1"/>
    <mergeCell ref="D2:E2"/>
    <mergeCell ref="D3:E3"/>
    <mergeCell ref="D4:E4"/>
    <mergeCell ref="D5:E5"/>
    <mergeCell ref="P6:Q6"/>
    <mergeCell ref="S6:U6"/>
    <mergeCell ref="AH6:AJ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17.29"/>
  </cols>
  <sheetData>
    <row r="2">
      <c r="B2" s="7" t="s">
        <v>221</v>
      </c>
      <c r="L2" s="7"/>
    </row>
    <row r="3">
      <c r="B3" s="7" t="s">
        <v>222</v>
      </c>
      <c r="G3" s="7" t="s">
        <v>223</v>
      </c>
      <c r="K3" s="4"/>
    </row>
    <row r="4">
      <c r="B4" s="7">
        <v>1.0</v>
      </c>
      <c r="D4" s="7">
        <v>2.0</v>
      </c>
      <c r="G4" s="7">
        <v>1.0</v>
      </c>
      <c r="I4" s="7">
        <v>2.0</v>
      </c>
    </row>
    <row r="5">
      <c r="B5" s="124"/>
      <c r="C5" s="124"/>
      <c r="D5" s="124"/>
      <c r="E5" s="124"/>
      <c r="F5" s="125"/>
      <c r="G5" s="124"/>
      <c r="H5" s="124"/>
      <c r="I5" s="124"/>
      <c r="J5" s="124"/>
      <c r="K5" s="4"/>
      <c r="L5" s="4"/>
      <c r="M5" s="4"/>
      <c r="N5" s="4"/>
      <c r="O5" s="4"/>
      <c r="P5" s="4"/>
      <c r="Q5" s="4"/>
    </row>
    <row r="6">
      <c r="B6" s="124" t="s">
        <v>224</v>
      </c>
      <c r="C6" s="124" t="s">
        <v>225</v>
      </c>
      <c r="D6" s="124" t="s">
        <v>224</v>
      </c>
      <c r="E6" s="124" t="s">
        <v>225</v>
      </c>
      <c r="F6" s="125"/>
      <c r="G6" s="124" t="s">
        <v>224</v>
      </c>
      <c r="H6" s="124" t="s">
        <v>225</v>
      </c>
      <c r="I6" s="124" t="s">
        <v>224</v>
      </c>
      <c r="J6" s="124" t="s">
        <v>225</v>
      </c>
      <c r="K6" s="4"/>
      <c r="L6" s="4"/>
      <c r="M6" s="4"/>
      <c r="N6" s="4"/>
      <c r="O6" s="4"/>
      <c r="P6" s="4"/>
      <c r="Q6" s="4"/>
    </row>
    <row r="7">
      <c r="B7" s="28">
        <v>8.0</v>
      </c>
      <c r="C7" s="9"/>
      <c r="D7" s="28">
        <v>8.0</v>
      </c>
      <c r="E7" s="9"/>
      <c r="F7" s="4"/>
      <c r="G7" s="50">
        <v>8.0</v>
      </c>
      <c r="H7" s="50"/>
      <c r="I7" s="50">
        <v>8.0</v>
      </c>
      <c r="J7" s="18"/>
      <c r="K7" s="4"/>
      <c r="L7" s="4">
        <v>2.35</v>
      </c>
      <c r="M7" s="4"/>
      <c r="N7" s="4"/>
      <c r="O7" s="4"/>
      <c r="P7" s="4"/>
      <c r="Q7" s="4"/>
    </row>
    <row r="8">
      <c r="B8" s="28">
        <v>9.0</v>
      </c>
      <c r="C8" s="18">
        <v>4.23</v>
      </c>
      <c r="D8" s="28">
        <v>9.0</v>
      </c>
      <c r="E8" s="50">
        <v>5.26</v>
      </c>
      <c r="F8" s="4"/>
      <c r="G8" s="50">
        <v>9.0</v>
      </c>
      <c r="H8" s="50">
        <v>1.98233</v>
      </c>
      <c r="I8" s="50">
        <v>9.0</v>
      </c>
      <c r="J8" s="50">
        <v>2.19883</v>
      </c>
      <c r="K8" s="20">
        <v>1.948</v>
      </c>
      <c r="L8" s="4">
        <v>3.08</v>
      </c>
      <c r="M8" s="4"/>
      <c r="N8" s="4"/>
      <c r="O8" s="4"/>
      <c r="P8" s="4"/>
      <c r="Q8" s="4"/>
    </row>
    <row r="9">
      <c r="B9" s="28">
        <v>10.0</v>
      </c>
      <c r="C9" s="126">
        <v>5.287</v>
      </c>
      <c r="D9" s="28">
        <v>10.0</v>
      </c>
      <c r="E9" s="50">
        <v>6.32</v>
      </c>
      <c r="F9" s="4"/>
      <c r="G9" s="50">
        <v>10.0</v>
      </c>
      <c r="H9" s="50">
        <v>2.79117</v>
      </c>
      <c r="I9" s="50">
        <v>10.0</v>
      </c>
      <c r="J9" s="50">
        <v>3.435</v>
      </c>
      <c r="K9" s="50">
        <v>3.071</v>
      </c>
      <c r="L9" s="4">
        <v>4.09</v>
      </c>
      <c r="M9" s="4"/>
      <c r="N9" s="4"/>
      <c r="O9" s="4"/>
      <c r="P9" s="4"/>
      <c r="Q9" s="4"/>
    </row>
    <row r="10">
      <c r="B10" s="50">
        <v>11.0</v>
      </c>
      <c r="C10" s="126">
        <v>6.535</v>
      </c>
      <c r="D10" s="50">
        <v>11.0</v>
      </c>
      <c r="E10" s="50">
        <v>7.654</v>
      </c>
      <c r="F10" s="4"/>
      <c r="G10" s="50">
        <v>11.0</v>
      </c>
      <c r="H10" s="50">
        <v>3.92433</v>
      </c>
      <c r="I10" s="50">
        <v>11.0</v>
      </c>
      <c r="J10" s="50">
        <v>5.25817</v>
      </c>
      <c r="K10" s="50">
        <v>4.08</v>
      </c>
      <c r="L10" s="4">
        <v>5.29</v>
      </c>
      <c r="M10" s="4"/>
      <c r="N10" s="4"/>
      <c r="O10" s="4"/>
      <c r="P10" s="4"/>
      <c r="Q10" s="4"/>
    </row>
    <row r="11">
      <c r="B11" s="50">
        <v>12.0</v>
      </c>
      <c r="C11" s="126">
        <v>7.903</v>
      </c>
      <c r="D11" s="50">
        <v>12.0</v>
      </c>
      <c r="E11" s="50">
        <v>9.09</v>
      </c>
      <c r="F11" s="4"/>
      <c r="G11" s="50">
        <v>12.0</v>
      </c>
      <c r="H11" s="50">
        <v>5.21317</v>
      </c>
      <c r="I11" s="50">
        <v>12.0</v>
      </c>
      <c r="J11" s="50">
        <v>7.1885</v>
      </c>
      <c r="K11" s="50">
        <v>5.279</v>
      </c>
      <c r="L11" s="4">
        <v>6.57</v>
      </c>
      <c r="M11" s="4"/>
      <c r="N11" s="4"/>
      <c r="O11" s="4"/>
      <c r="P11" s="4"/>
      <c r="Q11" s="4"/>
    </row>
    <row r="12">
      <c r="B12" s="50">
        <v>13.0</v>
      </c>
      <c r="C12" s="126">
        <v>9.312</v>
      </c>
      <c r="D12" s="50">
        <v>13.0</v>
      </c>
      <c r="E12" s="50">
        <v>10.527</v>
      </c>
      <c r="F12" s="4"/>
      <c r="G12" s="50">
        <v>13.0</v>
      </c>
      <c r="H12" s="50">
        <v>6.53917</v>
      </c>
      <c r="I12" s="50">
        <v>13.0</v>
      </c>
      <c r="J12" s="50">
        <v>9.04283</v>
      </c>
      <c r="K12" s="50">
        <v>6.53917</v>
      </c>
      <c r="L12" s="4">
        <v>7.87</v>
      </c>
      <c r="M12" s="4"/>
      <c r="N12" s="4"/>
      <c r="O12" s="4"/>
      <c r="P12" s="4"/>
      <c r="Q12" s="4"/>
    </row>
    <row r="13">
      <c r="B13" s="50">
        <v>14.0</v>
      </c>
      <c r="C13" s="126">
        <v>10.724</v>
      </c>
      <c r="D13" s="50">
        <v>14.0</v>
      </c>
      <c r="E13" s="50">
        <v>11.922</v>
      </c>
      <c r="F13" s="4"/>
      <c r="G13" s="50">
        <v>14.0</v>
      </c>
      <c r="H13" s="50">
        <v>7.84767</v>
      </c>
      <c r="I13" s="50">
        <v>14.0</v>
      </c>
      <c r="J13" s="50">
        <v>10.7552</v>
      </c>
      <c r="K13" s="50">
        <v>7.84767</v>
      </c>
      <c r="L13" s="4">
        <v>9.15</v>
      </c>
      <c r="M13" s="4"/>
      <c r="N13" s="4"/>
      <c r="O13" s="4"/>
      <c r="P13" s="4"/>
      <c r="Q13" s="4"/>
    </row>
    <row r="14">
      <c r="B14" s="50">
        <v>15.0</v>
      </c>
      <c r="C14" s="126">
        <v>12.045</v>
      </c>
      <c r="D14" s="50">
        <v>15.0</v>
      </c>
      <c r="E14" s="50">
        <v>13.255</v>
      </c>
      <c r="F14" s="4"/>
      <c r="G14" s="50">
        <v>15.0</v>
      </c>
      <c r="H14" s="50">
        <v>9.1035</v>
      </c>
      <c r="I14" s="50">
        <v>15.0</v>
      </c>
      <c r="J14" s="50">
        <v>12.3535</v>
      </c>
      <c r="K14" s="50">
        <v>9.1035</v>
      </c>
      <c r="L14" s="4">
        <v>10.34</v>
      </c>
      <c r="M14" s="4"/>
      <c r="N14" s="4"/>
      <c r="O14" s="4"/>
      <c r="P14" s="4"/>
      <c r="Q14" s="4"/>
    </row>
    <row r="15">
      <c r="B15" s="50">
        <v>16.0</v>
      </c>
      <c r="C15" s="126">
        <v>13.337</v>
      </c>
      <c r="D15" s="50">
        <v>16.0</v>
      </c>
      <c r="E15" s="50">
        <v>14.522</v>
      </c>
      <c r="F15" s="4"/>
      <c r="G15" s="50">
        <v>16.0</v>
      </c>
      <c r="H15" s="50">
        <v>10.32</v>
      </c>
      <c r="I15" s="50">
        <v>16.0</v>
      </c>
      <c r="J15" s="50">
        <v>13.8582</v>
      </c>
      <c r="K15" s="50">
        <v>10.32</v>
      </c>
      <c r="L15" s="4">
        <v>11.46</v>
      </c>
      <c r="M15" s="4"/>
      <c r="N15" s="4"/>
      <c r="O15" s="4"/>
      <c r="P15" s="4"/>
      <c r="Q15" s="4"/>
    </row>
    <row r="16">
      <c r="B16" s="50">
        <v>17.0</v>
      </c>
      <c r="C16" s="126">
        <v>14.815</v>
      </c>
      <c r="D16" s="50">
        <v>17.0</v>
      </c>
      <c r="E16" s="50">
        <v>15.725</v>
      </c>
      <c r="F16" s="4"/>
      <c r="G16" s="50">
        <v>17.0</v>
      </c>
      <c r="H16" s="4">
        <v>11.46</v>
      </c>
      <c r="I16" s="50">
        <v>17.0</v>
      </c>
      <c r="J16" s="50">
        <v>15.2845</v>
      </c>
      <c r="K16" s="50">
        <v>11.4772</v>
      </c>
      <c r="L16" s="4">
        <v>12.54</v>
      </c>
      <c r="M16" s="4"/>
      <c r="N16" s="4"/>
      <c r="O16" s="4"/>
      <c r="P16" s="4"/>
      <c r="Q16" s="4"/>
    </row>
    <row r="17">
      <c r="B17" s="50">
        <v>18.0</v>
      </c>
      <c r="C17" s="126">
        <v>16.052</v>
      </c>
      <c r="D17" s="50">
        <v>18.0</v>
      </c>
      <c r="E17" s="50">
        <v>16.873</v>
      </c>
      <c r="F17" s="4"/>
      <c r="G17" s="50">
        <v>18.0</v>
      </c>
      <c r="H17" s="4">
        <v>12.54</v>
      </c>
      <c r="I17" s="50">
        <v>18.0</v>
      </c>
      <c r="J17" s="50">
        <v>16.6358</v>
      </c>
      <c r="K17" s="50">
        <v>12.8173</v>
      </c>
      <c r="L17" s="4">
        <v>13.61</v>
      </c>
      <c r="M17" s="4"/>
      <c r="N17" s="4"/>
      <c r="O17" s="4"/>
      <c r="P17" s="4"/>
      <c r="Q17" s="4"/>
    </row>
    <row r="18">
      <c r="B18" s="50">
        <v>19.0</v>
      </c>
      <c r="C18" s="18">
        <v>16.861</v>
      </c>
      <c r="D18" s="50">
        <v>19.0</v>
      </c>
      <c r="E18" s="50">
        <v>17.966</v>
      </c>
      <c r="F18" s="4"/>
      <c r="G18" s="50">
        <v>19.0</v>
      </c>
      <c r="H18" s="4">
        <v>13.61</v>
      </c>
      <c r="I18" s="50">
        <v>19.0</v>
      </c>
      <c r="J18" s="50">
        <v>17.9292</v>
      </c>
      <c r="K18" s="50">
        <v>14.3117</v>
      </c>
      <c r="L18" s="4">
        <v>14.62</v>
      </c>
      <c r="M18" s="4"/>
      <c r="N18" s="4"/>
      <c r="O18" s="4"/>
      <c r="P18" s="4"/>
      <c r="Q18" s="4"/>
    </row>
    <row r="19">
      <c r="B19" s="50">
        <v>20.0</v>
      </c>
      <c r="C19" s="18">
        <v>17.739</v>
      </c>
      <c r="D19" s="50">
        <v>20.0</v>
      </c>
      <c r="E19" s="50">
        <v>19.012</v>
      </c>
      <c r="F19" s="4"/>
      <c r="G19" s="50">
        <v>20.0</v>
      </c>
      <c r="H19" s="4">
        <v>14.62</v>
      </c>
      <c r="I19" s="50">
        <v>20.0</v>
      </c>
      <c r="J19" s="50">
        <v>19.1672</v>
      </c>
      <c r="K19" s="4"/>
      <c r="L19" s="4">
        <v>15.7</v>
      </c>
      <c r="M19" s="4"/>
      <c r="N19" s="4"/>
      <c r="O19" s="4"/>
      <c r="P19" s="4"/>
      <c r="Q19" s="4"/>
    </row>
    <row r="20">
      <c r="B20" s="4"/>
      <c r="C20" s="4"/>
      <c r="D20" s="4"/>
      <c r="E20" s="4"/>
      <c r="F20" s="4"/>
      <c r="G20" s="4"/>
      <c r="H20" s="97"/>
      <c r="I20" s="4"/>
      <c r="J20" s="97"/>
      <c r="K20" s="4"/>
      <c r="L20" s="4"/>
      <c r="M20" s="4"/>
      <c r="N20" s="4"/>
      <c r="O20" s="4"/>
      <c r="P20" s="4"/>
      <c r="Q20" s="4"/>
    </row>
    <row r="21">
      <c r="B21" s="4"/>
      <c r="C21" s="4"/>
      <c r="D21" s="4"/>
      <c r="E21" s="4"/>
      <c r="F21" s="4"/>
      <c r="G21" s="4"/>
      <c r="H21" s="97"/>
      <c r="I21" s="4"/>
      <c r="J21" s="97"/>
      <c r="K21" s="4"/>
      <c r="L21" s="4"/>
      <c r="M21" s="4"/>
      <c r="N21" s="4"/>
      <c r="O21" s="4"/>
      <c r="P21" s="4"/>
      <c r="Q21" s="4"/>
    </row>
  </sheetData>
  <mergeCells count="8">
    <mergeCell ref="B2:H2"/>
    <mergeCell ref="L2:O2"/>
    <mergeCell ref="B3:E3"/>
    <mergeCell ref="G3:J3"/>
    <mergeCell ref="B4:C4"/>
    <mergeCell ref="D4:E4"/>
    <mergeCell ref="G4:H4"/>
    <mergeCell ref="I4:J4"/>
  </mergeCells>
  <drawing r:id="rId1"/>
</worksheet>
</file>