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D:\Users\Gary\ISO27001security dotcom\ISO27k toolkit\"/>
    </mc:Choice>
  </mc:AlternateContent>
  <xr:revisionPtr revIDLastSave="0" documentId="13_ncr:1_{9C010B2C-2BF5-4551-A5A1-1965906671B9}" xr6:coauthVersionLast="47" xr6:coauthVersionMax="47" xr10:uidLastSave="{00000000-0000-0000-0000-000000000000}"/>
  <bookViews>
    <workbookView xWindow="-120" yWindow="-120" windowWidth="29040" windowHeight="16440" tabRatio="573" activeTab="2" xr2:uid="{00000000-000D-0000-FFFF-FFFF00000000}"/>
  </bookViews>
  <sheets>
    <sheet name="Intro &amp; copyright" sheetId="1" r:id="rId1"/>
    <sheet name="Mandatory ISMS requirements" sheetId="2" r:id="rId2"/>
    <sheet name="Annex A controls" sheetId="3" r:id="rId3"/>
    <sheet name="Metrics" sheetId="5" r:id="rId4"/>
  </sheets>
  <definedNames>
    <definedName name="__xlnm._FilterDatabase" localSheetId="2">'Annex A controls'!$A$2:$E$99</definedName>
    <definedName name="__xlnm._FilterDatabase_1">'Annex A controls'!$A$2:$E$99</definedName>
    <definedName name="__xlnm.Print_Titles" localSheetId="2">'Annex A controls'!$A$2:$IQ$2</definedName>
    <definedName name="Applicability">Metrics!$B$14:$B$16</definedName>
    <definedName name="CMM">#REF!</definedName>
    <definedName name="ControlTotal">'Annex A controls'!$D$100</definedName>
    <definedName name="Excel_BuiltIn_Print_Area" localSheetId="1">'Mandatory ISMS requirements'!$B$1:$E$60</definedName>
    <definedName name="Excel_BuiltIn_Print_Titles" localSheetId="2">'Annex A controls'!$A$2:$IQ$2</definedName>
    <definedName name="_xlnm.Print_Area" localSheetId="2">'Annex A controls'!$B$1:$E$100</definedName>
    <definedName name="_xlnm.Print_Area" localSheetId="1">'Mandatory ISMS requirements'!$B$1:$E$61</definedName>
    <definedName name="_xlnm.Print_Area" localSheetId="3">Metrics!$B$2:$O$36</definedName>
    <definedName name="_xlnm.Print_Titles" localSheetId="2">'Annex A controls'!$1:$2</definedName>
    <definedName name="_xlnm.Print_Titles" localSheetId="1">'Mandatory ISMS requirements'!$1:$2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0" i="3" l="1"/>
  <c r="E9" i="5" s="1"/>
  <c r="D61" i="2"/>
  <c r="D10" i="5" s="1"/>
  <c r="D4" i="5" l="1"/>
  <c r="D6" i="5"/>
  <c r="D5" i="5"/>
  <c r="D7" i="5"/>
  <c r="D3" i="5"/>
  <c r="D8" i="5"/>
  <c r="D9" i="5"/>
  <c r="E4" i="5"/>
  <c r="E6" i="5"/>
  <c r="E10" i="5"/>
  <c r="E3" i="5"/>
  <c r="E5" i="5"/>
  <c r="E7" i="5"/>
  <c r="E8" i="5"/>
  <c r="A64" i="2"/>
  <c r="A65" i="2"/>
  <c r="A66" i="2"/>
  <c r="A67" i="2"/>
  <c r="A68" i="2"/>
  <c r="A69" i="2"/>
  <c r="A70" i="2"/>
  <c r="A71" i="2"/>
  <c r="E11" i="5" l="1"/>
  <c r="A72" i="2"/>
  <c r="D1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Gary@isect.com</author>
  </authors>
  <commentList>
    <comment ref="C2" authorId="0" shapeId="0" xr:uid="{00000000-0006-0000-0100-000001000000}">
      <text>
        <r>
          <rPr>
            <b/>
            <sz val="9"/>
            <color indexed="81"/>
            <rFont val="Tahoma"/>
            <family val="2"/>
          </rPr>
          <t xml:space="preserve">Gary@isect.com: </t>
        </r>
        <r>
          <rPr>
            <sz val="9"/>
            <color indexed="81"/>
            <rFont val="Tahoma"/>
            <family val="2"/>
          </rPr>
          <t xml:space="preserve">The wording here paraphrases the standard: refer to the standard for the official wording and additional explanations
</t>
        </r>
      </text>
    </comment>
    <comment ref="D2" authorId="0" shapeId="0" xr:uid="{00000000-0006-0000-0100-000002000000}">
      <text>
        <r>
          <rPr>
            <b/>
            <sz val="9"/>
            <color indexed="81"/>
            <rFont val="Tahoma"/>
            <family val="2"/>
          </rPr>
          <t xml:space="preserve">Gary@isect.com: </t>
        </r>
        <r>
          <rPr>
            <sz val="9"/>
            <color indexed="81"/>
            <rFont val="Tahoma"/>
            <family val="2"/>
          </rPr>
          <t>Use this column to record your progress towards implementing the ISMS.  See the metrics sheet for explanations of the levels</t>
        </r>
      </text>
    </comment>
    <comment ref="E2" authorId="0" shapeId="0" xr:uid="{00000000-0006-0000-0100-000003000000}">
      <text>
        <r>
          <rPr>
            <b/>
            <sz val="9"/>
            <color indexed="81"/>
            <rFont val="Tahoma"/>
            <family val="2"/>
          </rPr>
          <t>Gary@isect.com:</t>
        </r>
        <r>
          <rPr>
            <sz val="9"/>
            <color indexed="81"/>
            <rFont val="Tahoma"/>
            <family val="2"/>
          </rPr>
          <t xml:space="preserve">
Keep notes on the process, including references to any documentation that the auditors will probably want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b/>
            <sz val="14"/>
            <color indexed="8"/>
            <rFont val="Tahoma"/>
            <family val="2"/>
          </rPr>
          <t>Select from drop down box</t>
        </r>
      </text>
    </comment>
  </commentList>
</comments>
</file>

<file path=xl/sharedStrings.xml><?xml version="1.0" encoding="utf-8"?>
<sst xmlns="http://schemas.openxmlformats.org/spreadsheetml/2006/main" count="434" uniqueCount="309">
  <si>
    <t>Introduction</t>
  </si>
  <si>
    <t>Instructions</t>
  </si>
  <si>
    <t>Copyright</t>
  </si>
  <si>
    <t>www.ISO27001security.com</t>
  </si>
  <si>
    <t>Status</t>
  </si>
  <si>
    <t>4.2 (a)</t>
  </si>
  <si>
    <t>4.2 (b)</t>
  </si>
  <si>
    <t>Leadership</t>
  </si>
  <si>
    <t>Policy</t>
  </si>
  <si>
    <t>Planning</t>
  </si>
  <si>
    <t>6.1.1</t>
  </si>
  <si>
    <t>6.1.2</t>
  </si>
  <si>
    <t>Information security risk assessment</t>
  </si>
  <si>
    <t>6.1.3</t>
  </si>
  <si>
    <t>Information security risk treatment</t>
  </si>
  <si>
    <t>Support</t>
  </si>
  <si>
    <t>Resources</t>
  </si>
  <si>
    <t>Competence</t>
  </si>
  <si>
    <t>Awareness</t>
  </si>
  <si>
    <t>Communication</t>
  </si>
  <si>
    <t>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</si>
  <si>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</si>
  <si>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</si>
  <si>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</si>
  <si>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</si>
  <si>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</si>
  <si>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</si>
  <si>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</si>
  <si>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</si>
  <si>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</si>
  <si>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Meaning</t>
  </si>
  <si>
    <t>Initial</t>
  </si>
  <si>
    <t>Limited</t>
  </si>
  <si>
    <t>Defined</t>
  </si>
  <si>
    <t>Managed</t>
  </si>
  <si>
    <t>Optimized</t>
  </si>
  <si>
    <t>Total</t>
  </si>
  <si>
    <t>Nonexistent</t>
  </si>
  <si>
    <t>Notes</t>
  </si>
  <si>
    <t>Not applicable</t>
  </si>
  <si>
    <t>Please visit ISO27001security.com for further advice and guidance on the ISO27k standards, including the ISO27k Forum and many other useful documents and templates in the ISO27k Toolkit:</t>
  </si>
  <si>
    <r>
      <t xml:space="preserve">Define and apply an </t>
    </r>
    <r>
      <rPr>
        <b/>
        <sz val="10"/>
        <rFont val="Calibri"/>
        <family val="2"/>
        <scheme val="minor"/>
      </rPr>
      <t>information security risk assessment process</t>
    </r>
  </si>
  <si>
    <t>Interested parties</t>
  </si>
  <si>
    <t>Organisational context</t>
  </si>
  <si>
    <t>Context of the organisation</t>
  </si>
  <si>
    <t>ISMS scope</t>
  </si>
  <si>
    <t xml:space="preserve"> ISMS</t>
  </si>
  <si>
    <t>Leadership &amp; commitment</t>
  </si>
  <si>
    <t>Actions to address risks &amp; opportunities</t>
  </si>
  <si>
    <t>Organizational roles, responsibilities &amp; authorities</t>
  </si>
  <si>
    <t>Design/plan the ISMS to satisfy the requirements, addressing risks &amp; opportunities</t>
  </si>
  <si>
    <r>
      <t xml:space="preserve">Assign and communicate information security </t>
    </r>
    <r>
      <rPr>
        <b/>
        <sz val="10"/>
        <rFont val="Calibri"/>
        <family val="2"/>
        <scheme val="minor"/>
      </rPr>
      <t>rôles &amp; responsibilities</t>
    </r>
  </si>
  <si>
    <r>
      <t xml:space="preserve">Document and apply an </t>
    </r>
    <r>
      <rPr>
        <b/>
        <sz val="10"/>
        <rFont val="Calibri"/>
        <family val="2"/>
        <scheme val="minor"/>
      </rPr>
      <t xml:space="preserve">information security risk treatment process </t>
    </r>
  </si>
  <si>
    <t>Information security objectives &amp; plans</t>
  </si>
  <si>
    <r>
      <t xml:space="preserve">Establish and document the </t>
    </r>
    <r>
      <rPr>
        <b/>
        <sz val="10"/>
        <rFont val="Calibri"/>
        <family val="2"/>
        <scheme val="minor"/>
      </rPr>
      <t>information security objectives</t>
    </r>
    <r>
      <rPr>
        <sz val="10"/>
        <rFont val="Calibri"/>
        <family val="2"/>
        <scheme val="minor"/>
      </rPr>
      <t xml:space="preserve"> </t>
    </r>
    <r>
      <rPr>
        <b/>
        <sz val="10"/>
        <rFont val="Calibri"/>
        <family val="2"/>
        <scheme val="minor"/>
      </rPr>
      <t xml:space="preserve">and plans </t>
    </r>
  </si>
  <si>
    <r>
      <t xml:space="preserve">Determine the organization's </t>
    </r>
    <r>
      <rPr>
        <b/>
        <sz val="10"/>
        <rFont val="Calibri"/>
        <family val="2"/>
        <scheme val="minor"/>
      </rPr>
      <t xml:space="preserve">ISMS objectives </t>
    </r>
    <r>
      <rPr>
        <sz val="10"/>
        <rFont val="Calibri"/>
        <family val="2"/>
        <scheme val="minor"/>
      </rPr>
      <t>and any issues that might affect its effectiveness</t>
    </r>
  </si>
  <si>
    <r>
      <t xml:space="preserve">Determine and document the </t>
    </r>
    <r>
      <rPr>
        <b/>
        <sz val="10"/>
        <rFont val="Calibri"/>
        <family val="2"/>
        <scheme val="minor"/>
      </rPr>
      <t>ISMS scope</t>
    </r>
  </si>
  <si>
    <r>
      <t xml:space="preserve">Determine the need for </t>
    </r>
    <r>
      <rPr>
        <b/>
        <sz val="10"/>
        <rFont val="Calibri"/>
        <family val="2"/>
        <scheme val="minor"/>
      </rPr>
      <t xml:space="preserve">internal and external communications </t>
    </r>
    <r>
      <rPr>
        <sz val="10"/>
        <rFont val="Calibri"/>
        <family val="2"/>
        <scheme val="minor"/>
      </rPr>
      <t>relevant to the ISMS</t>
    </r>
  </si>
  <si>
    <r>
      <t xml:space="preserve">Determine, document and make available necessary </t>
    </r>
    <r>
      <rPr>
        <b/>
        <sz val="10"/>
        <rFont val="Calibri"/>
        <family val="2"/>
        <scheme val="minor"/>
      </rPr>
      <t xml:space="preserve">competences </t>
    </r>
  </si>
  <si>
    <r>
      <t xml:space="preserve">Determine and allocate necessary </t>
    </r>
    <r>
      <rPr>
        <b/>
        <sz val="10"/>
        <rFont val="Calibri"/>
        <family val="2"/>
        <scheme val="minor"/>
      </rPr>
      <t xml:space="preserve">resources </t>
    </r>
    <r>
      <rPr>
        <sz val="10"/>
        <rFont val="Calibri"/>
        <family val="2"/>
        <scheme val="minor"/>
      </rPr>
      <t>for the ISMS</t>
    </r>
  </si>
  <si>
    <t>7.5.1</t>
  </si>
  <si>
    <t>7.5.2</t>
  </si>
  <si>
    <t>7.5.3</t>
  </si>
  <si>
    <r>
      <t xml:space="preserve">Provide </t>
    </r>
    <r>
      <rPr>
        <b/>
        <sz val="10"/>
        <rFont val="Calibri"/>
        <family val="2"/>
        <scheme val="minor"/>
      </rPr>
      <t xml:space="preserve">documentation </t>
    </r>
    <r>
      <rPr>
        <sz val="10"/>
        <rFont val="Calibri"/>
        <family val="2"/>
        <scheme val="minor"/>
      </rPr>
      <t>required by the standard plus that required by the organization</t>
    </r>
  </si>
  <si>
    <r>
      <t>Establish a</t>
    </r>
    <r>
      <rPr>
        <b/>
        <sz val="10"/>
        <rFont val="Calibri"/>
        <family val="2"/>
        <scheme val="minor"/>
      </rPr>
      <t xml:space="preserve"> security awareness </t>
    </r>
    <r>
      <rPr>
        <sz val="10"/>
        <rFont val="Calibri"/>
        <family val="2"/>
        <scheme val="minor"/>
      </rPr>
      <t>program</t>
    </r>
  </si>
  <si>
    <t>Ed Hodgson updated the workbook for ISO/IEC 27001:2013.  Gary Hinson fiddled with the wording and formatting, splitting out the metrics and creating a simpler, generic version for the ISO27k Toolkit.</t>
  </si>
  <si>
    <r>
      <t xml:space="preserve">Determine their information security-relevant </t>
    </r>
    <r>
      <rPr>
        <b/>
        <sz val="10"/>
        <rFont val="Calibri"/>
        <family val="2"/>
        <scheme val="minor"/>
      </rPr>
      <t>requirements</t>
    </r>
    <r>
      <rPr>
        <sz val="10"/>
        <rFont val="Calibri"/>
        <family val="2"/>
        <scheme val="minor"/>
      </rPr>
      <t xml:space="preserve"> and obligations</t>
    </r>
  </si>
  <si>
    <r>
      <t>Implement the risk treatment plan</t>
    </r>
    <r>
      <rPr>
        <b/>
        <sz val="10"/>
        <rFont val="Calibri"/>
        <family val="2"/>
        <scheme val="minor"/>
      </rPr>
      <t xml:space="preserve"> (treat the risks!) </t>
    </r>
    <r>
      <rPr>
        <sz val="10"/>
        <rFont val="Calibri"/>
        <family val="2"/>
        <scheme val="minor"/>
      </rPr>
      <t>and document the results</t>
    </r>
  </si>
  <si>
    <r>
      <rPr>
        <b/>
        <sz val="10"/>
        <rFont val="Calibri"/>
        <family val="2"/>
        <scheme val="minor"/>
      </rPr>
      <t>Monitor, measure, analyze and evaluate</t>
    </r>
    <r>
      <rPr>
        <sz val="10"/>
        <rFont val="Calibri"/>
        <family val="2"/>
        <scheme val="minor"/>
      </rPr>
      <t xml:space="preserve"> the ISMS and the controls</t>
    </r>
  </si>
  <si>
    <r>
      <t xml:space="preserve">Plan &amp; conduct </t>
    </r>
    <r>
      <rPr>
        <b/>
        <sz val="10"/>
        <rFont val="Calibri"/>
        <family val="2"/>
        <scheme val="minor"/>
      </rPr>
      <t xml:space="preserve">internal audits </t>
    </r>
    <r>
      <rPr>
        <sz val="10"/>
        <rFont val="Calibri"/>
        <family val="2"/>
        <scheme val="minor"/>
      </rPr>
      <t>of the ISMS</t>
    </r>
  </si>
  <si>
    <r>
      <t xml:space="preserve">Undertake regular </t>
    </r>
    <r>
      <rPr>
        <b/>
        <sz val="10"/>
        <rFont val="Calibri"/>
        <family val="2"/>
        <scheme val="minor"/>
      </rPr>
      <t xml:space="preserve">management reviews </t>
    </r>
    <r>
      <rPr>
        <sz val="10"/>
        <rFont val="Calibri"/>
        <family val="2"/>
        <scheme val="minor"/>
      </rPr>
      <t>of the ISMS</t>
    </r>
  </si>
  <si>
    <r>
      <t xml:space="preserve">Top management must demonstrate </t>
    </r>
    <r>
      <rPr>
        <b/>
        <sz val="10"/>
        <rFont val="Calibri"/>
        <family val="2"/>
        <scheme val="minor"/>
      </rPr>
      <t xml:space="preserve">leadership &amp; commitment </t>
    </r>
    <r>
      <rPr>
        <sz val="10"/>
        <rFont val="Calibri"/>
        <family val="2"/>
        <scheme val="minor"/>
      </rPr>
      <t>to the ISMS</t>
    </r>
  </si>
  <si>
    <r>
      <t xml:space="preserve">Establish, implement, maintain and continually improve an </t>
    </r>
    <r>
      <rPr>
        <b/>
        <sz val="10"/>
        <rFont val="Calibri"/>
        <family val="2"/>
        <scheme val="minor"/>
      </rPr>
      <t xml:space="preserve">ISMS </t>
    </r>
    <r>
      <rPr>
        <sz val="10"/>
        <rFont val="Calibri"/>
        <family val="2"/>
        <scheme val="minor"/>
      </rPr>
      <t>according to the standard!</t>
    </r>
  </si>
  <si>
    <r>
      <t xml:space="preserve">Provide document </t>
    </r>
    <r>
      <rPr>
        <b/>
        <sz val="10"/>
        <rFont val="Calibri"/>
        <family val="2"/>
        <scheme val="minor"/>
      </rPr>
      <t>titles</t>
    </r>
    <r>
      <rPr>
        <sz val="10"/>
        <rFont val="Calibri"/>
        <family val="2"/>
        <scheme val="minor"/>
      </rPr>
      <t xml:space="preserve">, authors </t>
    </r>
    <r>
      <rPr>
        <i/>
        <sz val="10"/>
        <rFont val="Calibri"/>
        <family val="2"/>
        <scheme val="minor"/>
      </rPr>
      <t>etc</t>
    </r>
    <r>
      <rPr>
        <sz val="10"/>
        <rFont val="Calibri"/>
        <family val="2"/>
        <scheme val="minor"/>
      </rPr>
      <t xml:space="preserve">., </t>
    </r>
    <r>
      <rPr>
        <b/>
        <sz val="10"/>
        <rFont val="Calibri"/>
        <family val="2"/>
        <scheme val="minor"/>
      </rPr>
      <t>format</t>
    </r>
    <r>
      <rPr>
        <sz val="10"/>
        <rFont val="Calibri"/>
        <family val="2"/>
        <scheme val="minor"/>
      </rPr>
      <t xml:space="preserve"> them consistently, and </t>
    </r>
    <r>
      <rPr>
        <b/>
        <sz val="10"/>
        <rFont val="Calibri"/>
        <family val="2"/>
        <scheme val="minor"/>
      </rPr>
      <t xml:space="preserve">review &amp; approve </t>
    </r>
    <r>
      <rPr>
        <sz val="10"/>
        <rFont val="Calibri"/>
        <family val="2"/>
        <scheme val="minor"/>
      </rPr>
      <t>them</t>
    </r>
  </si>
  <si>
    <r>
      <rPr>
        <b/>
        <sz val="10"/>
        <rFont val="Calibri"/>
        <family val="2"/>
        <scheme val="minor"/>
      </rPr>
      <t xml:space="preserve">Control the documentation </t>
    </r>
    <r>
      <rPr>
        <sz val="10"/>
        <rFont val="Calibri"/>
        <family val="2"/>
        <scheme val="minor"/>
      </rPr>
      <t>properly</t>
    </r>
  </si>
  <si>
    <r>
      <t xml:space="preserve">Complete lack of recognizable policy, procedure, control </t>
    </r>
    <r>
      <rPr>
        <i/>
        <sz val="9"/>
        <rFont val="Calibri"/>
        <family val="2"/>
        <scheme val="minor"/>
      </rPr>
      <t>etc.</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</si>
  <si>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</si>
  <si>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</si>
  <si>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</si>
  <si>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Has not even been checked yet</t>
  </si>
  <si>
    <t>Section</t>
  </si>
  <si>
    <t>ISO/IEC 27001 requirement</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</si>
  <si>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</si>
  <si>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</si>
  <si>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ALL requirements in the main body of ISO/IEC 27001 are mandatory IF your ISMS is to be certified.  Otherwise, managemnent can ignore them.</t>
  </si>
  <si>
    <t>? Unknown</t>
  </si>
  <si>
    <t>Number of requirements</t>
  </si>
  <si>
    <r>
      <rPr>
        <b/>
        <sz val="10"/>
        <rFont val="Calibri"/>
        <family val="2"/>
        <scheme val="minor"/>
      </rPr>
      <t xml:space="preserve">(Re)assess &amp; document information security risks </t>
    </r>
    <r>
      <rPr>
        <sz val="10"/>
        <rFont val="Calibri"/>
        <family val="2"/>
        <scheme val="minor"/>
      </rPr>
      <t xml:space="preserve">regularly &amp; on changes </t>
    </r>
  </si>
  <si>
    <r>
      <t>Plan, implement, control &amp; document ISMS processes to manage risks (</t>
    </r>
    <r>
      <rPr>
        <i/>
        <sz val="10"/>
        <rFont val="Calibri"/>
        <family val="2"/>
        <scheme val="minor"/>
      </rPr>
      <t xml:space="preserve">i.e. </t>
    </r>
    <r>
      <rPr>
        <sz val="10"/>
        <rFont val="Calibri"/>
        <family val="2"/>
        <scheme val="minor"/>
      </rPr>
      <t xml:space="preserve">a </t>
    </r>
    <r>
      <rPr>
        <b/>
        <sz val="10"/>
        <rFont val="Calibri"/>
        <family val="2"/>
        <scheme val="minor"/>
      </rPr>
      <t>risk treatment plan</t>
    </r>
    <r>
      <rPr>
        <sz val="10"/>
        <rFont val="Calibri"/>
        <family val="2"/>
        <scheme val="minor"/>
      </rPr>
      <t>)</t>
    </r>
  </si>
  <si>
    <r>
      <t xml:space="preserve">Identify </t>
    </r>
    <r>
      <rPr>
        <b/>
        <sz val="10"/>
        <rFont val="Calibri"/>
        <family val="2"/>
        <scheme val="minor"/>
      </rPr>
      <t xml:space="preserve">interested parties </t>
    </r>
    <r>
      <rPr>
        <sz val="10"/>
        <rFont val="Calibri"/>
        <family val="2"/>
        <scheme val="minor"/>
      </rPr>
      <t>including applicable laws, regulations, contracts</t>
    </r>
    <r>
      <rPr>
        <i/>
        <sz val="10"/>
        <rFont val="Calibri"/>
        <family val="2"/>
        <scheme val="minor"/>
      </rPr>
      <t xml:space="preserve"> etc</t>
    </r>
    <r>
      <rPr>
        <sz val="10"/>
        <rFont val="Calibri"/>
        <family val="2"/>
        <scheme val="minor"/>
      </rPr>
      <t>.</t>
    </r>
  </si>
  <si>
    <t>A5</t>
  </si>
  <si>
    <t>A6</t>
  </si>
  <si>
    <t>Policies for information security</t>
  </si>
  <si>
    <t>Information security roles and responsibilities</t>
  </si>
  <si>
    <t>Segregation of duties</t>
  </si>
  <si>
    <t>Contact with authorities</t>
  </si>
  <si>
    <t>Contact with special interest groups</t>
  </si>
  <si>
    <t>A7</t>
  </si>
  <si>
    <t>Screening</t>
  </si>
  <si>
    <t>Terms and conditions of employment</t>
  </si>
  <si>
    <t>Management responsibilities</t>
  </si>
  <si>
    <t>A8</t>
  </si>
  <si>
    <t>Status of ISO/IEC 27001 implementation</t>
  </si>
  <si>
    <t>Information security awareness, education and training</t>
  </si>
  <si>
    <t>Disciplinary process</t>
  </si>
  <si>
    <t>Return of assets</t>
  </si>
  <si>
    <t>Classification of information</t>
  </si>
  <si>
    <t>Labelling of information</t>
  </si>
  <si>
    <t>Access control</t>
  </si>
  <si>
    <t>Information security control</t>
  </si>
  <si>
    <t>Information access restriction</t>
  </si>
  <si>
    <t>Use of privileged utility programs</t>
  </si>
  <si>
    <t>Securing offices, rooms and facilities</t>
  </si>
  <si>
    <t>Working in secure areas</t>
  </si>
  <si>
    <t>Equipment siting and protection</t>
  </si>
  <si>
    <t>Supporting utilities</t>
  </si>
  <si>
    <t>Cabling security</t>
  </si>
  <si>
    <t>Equipment maintenance</t>
  </si>
  <si>
    <t>Documented operating procedures</t>
  </si>
  <si>
    <t>Change management</t>
  </si>
  <si>
    <t>Capacity management</t>
  </si>
  <si>
    <t>Information backup</t>
  </si>
  <si>
    <t>Statement of Applicability and status of information security controls</t>
  </si>
  <si>
    <t>Installation of software on operational systems</t>
  </si>
  <si>
    <t>Management of technical vulnerabilities</t>
  </si>
  <si>
    <t>Security of network services</t>
  </si>
  <si>
    <t>Information transfer</t>
  </si>
  <si>
    <t>Outsourced development</t>
  </si>
  <si>
    <t>Information security in supplier relationships</t>
  </si>
  <si>
    <t>Response to information security incidents</t>
  </si>
  <si>
    <t>Learning from information security incidents</t>
  </si>
  <si>
    <t>Collection of evidence</t>
  </si>
  <si>
    <t>Intellectual property rights</t>
  </si>
  <si>
    <t>Protection of records</t>
  </si>
  <si>
    <t>Independent review of information security</t>
  </si>
  <si>
    <t>Proportion of ISMS requirements</t>
  </si>
  <si>
    <t>Proportion of information security controls</t>
  </si>
  <si>
    <t>Number of controls</t>
  </si>
  <si>
    <t xml:space="preserve">This spreadsheet is used to record and track the status of your organization as you implement the mandatory and discretionary elements of ISO/IEC 27001.   </t>
  </si>
  <si>
    <t>ISO/IEC 27001:2022 ISMS Status, 
Statement of Applicability (SoA) and
Controls Status (gap analysis) workbook</t>
  </si>
  <si>
    <r>
      <t xml:space="preserve">Establish the </t>
    </r>
    <r>
      <rPr>
        <b/>
        <sz val="10"/>
        <rFont val="Calibri"/>
        <family val="2"/>
        <scheme val="minor"/>
      </rPr>
      <t>information security policy</t>
    </r>
  </si>
  <si>
    <r>
      <t xml:space="preserve">Continually </t>
    </r>
    <r>
      <rPr>
        <b/>
        <sz val="10"/>
        <rFont val="Calibri"/>
        <family val="2"/>
        <scheme val="minor"/>
      </rPr>
      <t>improve</t>
    </r>
    <r>
      <rPr>
        <sz val="10"/>
        <rFont val="Calibri"/>
        <family val="2"/>
        <scheme val="minor"/>
      </rPr>
      <t xml:space="preserve"> the ISMS</t>
    </r>
  </si>
  <si>
    <t>Identify, fix and take action to prevent recurrence of nonconformities, documenting the actions</t>
  </si>
  <si>
    <t>Planning of changes</t>
  </si>
  <si>
    <t>Substantial changes to the ISMS shall be carried out in a planned manner</t>
  </si>
  <si>
    <t>Organizational controls</t>
  </si>
  <si>
    <t>People controls</t>
  </si>
  <si>
    <t>Physical controls</t>
  </si>
  <si>
    <t>Technological controls</t>
  </si>
  <si>
    <t>A.5.1</t>
  </si>
  <si>
    <t>A.5.2</t>
  </si>
  <si>
    <t>A.5.3</t>
  </si>
  <si>
    <t>A.5.4</t>
  </si>
  <si>
    <t>A.5.5</t>
  </si>
  <si>
    <t>A.5.6</t>
  </si>
  <si>
    <t>A.5.7</t>
  </si>
  <si>
    <t>Threat intelligence</t>
  </si>
  <si>
    <t>A.5.8</t>
  </si>
  <si>
    <t>Information security in projectmanagement</t>
  </si>
  <si>
    <t>A.5.9</t>
  </si>
  <si>
    <t>Inventory of information and other associated assets</t>
  </si>
  <si>
    <t>A.5.10</t>
  </si>
  <si>
    <t>Acceptable use of information and other associated assets</t>
  </si>
  <si>
    <t>A.5.11</t>
  </si>
  <si>
    <t>A.5.12</t>
  </si>
  <si>
    <t>A.5.13</t>
  </si>
  <si>
    <t>A.5.14</t>
  </si>
  <si>
    <t>A.5.15</t>
  </si>
  <si>
    <t>A.5.16</t>
  </si>
  <si>
    <t>Identity management</t>
  </si>
  <si>
    <t>A.5.17</t>
  </si>
  <si>
    <t>Authentication information</t>
  </si>
  <si>
    <t>A.5.18</t>
  </si>
  <si>
    <t>Access rights</t>
  </si>
  <si>
    <t>A.5.19</t>
  </si>
  <si>
    <t>A.5.20</t>
  </si>
  <si>
    <t>Addressing information security within supplier agreements</t>
  </si>
  <si>
    <t>A.5.21</t>
  </si>
  <si>
    <t>A.5.22</t>
  </si>
  <si>
    <t>Monitoring, review and change management of supplier services</t>
  </si>
  <si>
    <t>A.5.23</t>
  </si>
  <si>
    <t>Information security for use of cloud services</t>
  </si>
  <si>
    <t>A.5.24</t>
  </si>
  <si>
    <t>Information security incident management planning and preparation</t>
  </si>
  <si>
    <t>A.5.25</t>
  </si>
  <si>
    <t>Assessment and decision on information security events</t>
  </si>
  <si>
    <t>A.5.26</t>
  </si>
  <si>
    <t>A.5.27</t>
  </si>
  <si>
    <t>A.5.28</t>
  </si>
  <si>
    <t>A.5.29</t>
  </si>
  <si>
    <t>Information security during disruption</t>
  </si>
  <si>
    <t>A.5.30</t>
  </si>
  <si>
    <t>ICT readiness for business continuity</t>
  </si>
  <si>
    <t>A.5.31</t>
  </si>
  <si>
    <t>Legal, statutory, regulatory and contractual requirements</t>
  </si>
  <si>
    <t>A.5.32</t>
  </si>
  <si>
    <t>A.5.33</t>
  </si>
  <si>
    <t>A.5.34</t>
  </si>
  <si>
    <t>Privacy and protection of personal identifiable information (PII)</t>
  </si>
  <si>
    <t>A.5.35</t>
  </si>
  <si>
    <t>A.5.36</t>
  </si>
  <si>
    <t>Compliance with policies, rules and standards for information security</t>
  </si>
  <si>
    <t>A.5.37</t>
  </si>
  <si>
    <t>A.6.1</t>
  </si>
  <si>
    <t>A.6.2</t>
  </si>
  <si>
    <t>A.6.3</t>
  </si>
  <si>
    <t>A.6.4</t>
  </si>
  <si>
    <t>A.6.5</t>
  </si>
  <si>
    <t>Responsibilities after termination or change of employment</t>
  </si>
  <si>
    <t>A.6.6</t>
  </si>
  <si>
    <t>Confidentiality or non-disclosure agreements</t>
  </si>
  <si>
    <t>A.6.7</t>
  </si>
  <si>
    <t>Remote working</t>
  </si>
  <si>
    <t>A.6.8</t>
  </si>
  <si>
    <t>Information security event reporting</t>
  </si>
  <si>
    <t>Secure disposal or re-use of equipment</t>
  </si>
  <si>
    <t>A.7.14</t>
  </si>
  <si>
    <t>A.7.13</t>
  </si>
  <si>
    <t>A.7.12</t>
  </si>
  <si>
    <t>A.7.11</t>
  </si>
  <si>
    <t>Storage media</t>
  </si>
  <si>
    <t>A.7.10</t>
  </si>
  <si>
    <t>Security of assets off-premises</t>
  </si>
  <si>
    <t>A.7.9</t>
  </si>
  <si>
    <t>A.7.8</t>
  </si>
  <si>
    <t>Clear desk and clear screen</t>
  </si>
  <si>
    <t>A.7.7</t>
  </si>
  <si>
    <t>A.7.6</t>
  </si>
  <si>
    <t>Protecting against physical and environmental threats</t>
  </si>
  <si>
    <t>A.7.5</t>
  </si>
  <si>
    <t>Physical security monitoring</t>
  </si>
  <si>
    <t>A.7.4</t>
  </si>
  <si>
    <t>A.7.3</t>
  </si>
  <si>
    <t>Physical entry</t>
  </si>
  <si>
    <t>A.7.2</t>
  </si>
  <si>
    <t>Physical security perimeters</t>
  </si>
  <si>
    <t>A.7.1</t>
  </si>
  <si>
    <t>A.8.1</t>
  </si>
  <si>
    <t>User end point devices</t>
  </si>
  <si>
    <t>A.8.2</t>
  </si>
  <si>
    <t>Privileged access rights</t>
  </si>
  <si>
    <t>A.8.3</t>
  </si>
  <si>
    <t>A.8.4</t>
  </si>
  <si>
    <t>Access to source code</t>
  </si>
  <si>
    <t>A.8.5</t>
  </si>
  <si>
    <t>Secure authentication</t>
  </si>
  <si>
    <t>A.8.6</t>
  </si>
  <si>
    <t>A.8.7</t>
  </si>
  <si>
    <t>Protection against malware</t>
  </si>
  <si>
    <t>A.8.8</t>
  </si>
  <si>
    <t>A.8.9</t>
  </si>
  <si>
    <t>Configuration management</t>
  </si>
  <si>
    <t>A.8.10</t>
  </si>
  <si>
    <t>Information deletion</t>
  </si>
  <si>
    <t>A.8.11</t>
  </si>
  <si>
    <t>Data masking</t>
  </si>
  <si>
    <t>A.8.12</t>
  </si>
  <si>
    <t>Data leakage prevention</t>
  </si>
  <si>
    <t>A.8.13</t>
  </si>
  <si>
    <t>A.8.14</t>
  </si>
  <si>
    <t>Redundancy of information processing facilities</t>
  </si>
  <si>
    <t>A.8.15</t>
  </si>
  <si>
    <t>Logging</t>
  </si>
  <si>
    <t>A.8.16</t>
  </si>
  <si>
    <t>Monitoring activities</t>
  </si>
  <si>
    <t>A.8.17</t>
  </si>
  <si>
    <t>Clock synchronization</t>
  </si>
  <si>
    <t>A.8.18</t>
  </si>
  <si>
    <t>A.8.19</t>
  </si>
  <si>
    <t>A.8.20</t>
  </si>
  <si>
    <t>Networks security</t>
  </si>
  <si>
    <t>A.8.21</t>
  </si>
  <si>
    <t>A.8.22</t>
  </si>
  <si>
    <t>Segregation of networks</t>
  </si>
  <si>
    <t>A.8.23</t>
  </si>
  <si>
    <t>Web filtering</t>
  </si>
  <si>
    <t>A.8.24</t>
  </si>
  <si>
    <t>Use of cryptography</t>
  </si>
  <si>
    <t>A.8.25</t>
  </si>
  <si>
    <t>Secure development life cycle</t>
  </si>
  <si>
    <t>A.8.26</t>
  </si>
  <si>
    <t>Application security requirements</t>
  </si>
  <si>
    <t>A.8.27</t>
  </si>
  <si>
    <t>Secure system architecture and engineering principles</t>
  </si>
  <si>
    <t>A.8.28</t>
  </si>
  <si>
    <t>Secure coding</t>
  </si>
  <si>
    <t>A.8.29</t>
  </si>
  <si>
    <t>Security testing in development and acceptance</t>
  </si>
  <si>
    <t>A.8.30</t>
  </si>
  <si>
    <t>A.8.31</t>
  </si>
  <si>
    <t>Separation of development, test and production environments</t>
  </si>
  <si>
    <t>A.8.32</t>
  </si>
  <si>
    <t>A.8.33</t>
  </si>
  <si>
    <t>Test information</t>
  </si>
  <si>
    <t>A.8.34</t>
  </si>
  <si>
    <t>Protection of information systems during audit testing</t>
  </si>
  <si>
    <t>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</si>
  <si>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t>Managing information security in the information 
and communication technology (ICT) supply-chain</t>
  </si>
  <si>
    <r>
      <t xml:space="preserve">1.  Design and implement an ISMS complying with all the mandatory elements specified in the main body of ISO/IEC 27001, using the drop-down selectors on the status column of the </t>
    </r>
    <r>
      <rPr>
        <b/>
        <sz val="12"/>
        <rFont val="Calibri"/>
        <family val="2"/>
        <scheme val="minor"/>
      </rPr>
      <t xml:space="preserve">mandatory ISMS requirements sheet </t>
    </r>
    <r>
      <rPr>
        <sz val="12"/>
        <rFont val="Calibri"/>
        <family val="2"/>
        <scheme val="minor"/>
      </rPr>
      <t>to track and record your status against each of the requirements.</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</si>
  <si>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2"/>
        <rFont val="Calibri"/>
        <family val="2"/>
        <scheme val="minor"/>
      </rPr>
      <t>annex A controls sheet</t>
    </r>
    <r>
      <rPr>
        <sz val="12"/>
        <rFont val="Calibri"/>
        <family val="2"/>
        <scheme val="minor"/>
      </rPr>
      <t xml:space="preserve">.  Note: </t>
    </r>
    <r>
      <rPr>
        <b/>
        <sz val="12"/>
        <rFont val="Calibri"/>
        <family val="2"/>
        <scheme val="minor"/>
      </rPr>
      <t xml:space="preserve">do not feel constrained by Annex A!  </t>
    </r>
    <r>
      <rPr>
        <sz val="12"/>
        <rFont val="Calibri"/>
        <family val="2"/>
        <scheme val="minor"/>
      </rPr>
      <t>Adapt the sheet, modifying the wording and adding-in additional rows if you determine that other security controls are needed to treat your information security risks and obligations (</t>
    </r>
    <r>
      <rPr>
        <i/>
        <sz val="12"/>
        <rFont val="Calibri"/>
        <family val="2"/>
        <scheme val="minor"/>
      </rPr>
      <t xml:space="preserve">e.g. </t>
    </r>
    <r>
      <rPr>
        <sz val="12"/>
        <rFont val="Calibri"/>
        <family val="2"/>
        <scheme val="minor"/>
      </rPr>
      <t xml:space="preserve">ISO 22301, privacy laws, PCI-DSS </t>
    </r>
    <r>
      <rPr>
        <i/>
        <sz val="12"/>
        <rFont val="Calibri"/>
        <family val="2"/>
        <scheme val="minor"/>
      </rPr>
      <t>etc</t>
    </r>
    <r>
      <rPr>
        <sz val="12"/>
        <rFont val="Calibri"/>
        <family val="2"/>
        <scheme val="minor"/>
      </rPr>
      <t xml:space="preserve">.).  </t>
    </r>
    <r>
      <rPr>
        <b/>
        <sz val="12"/>
        <rFont val="Calibri"/>
        <family val="2"/>
        <scheme val="minor"/>
      </rPr>
      <t>Annex A is merely a guide, a starting point.</t>
    </r>
  </si>
  <si>
    <r>
      <t xml:space="preserve">3.  Systematically check and record the status of your security risks and controls, updating the status column of </t>
    </r>
    <r>
      <rPr>
        <b/>
        <sz val="12"/>
        <rFont val="Calibri"/>
        <family val="2"/>
        <scheme val="minor"/>
      </rPr>
      <t>Annex A sheet</t>
    </r>
    <r>
      <rPr>
        <sz val="12"/>
        <rFont val="Calibri"/>
        <family val="2"/>
        <scheme val="minor"/>
      </rPr>
      <t xml:space="preserve"> accordingly.</t>
    </r>
  </si>
  <si>
    <r>
      <t xml:space="preserve">4.  Once your ISMS is operating normally, the </t>
    </r>
    <r>
      <rPr>
        <b/>
        <sz val="12"/>
        <rFont val="Calibri"/>
        <family val="2"/>
        <scheme val="minor"/>
      </rPr>
      <t xml:space="preserve">metrics </t>
    </r>
    <r>
      <rPr>
        <sz val="12"/>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2"/>
        <rFont val="Calibri"/>
        <family val="2"/>
        <scheme val="minor"/>
      </rPr>
      <t xml:space="preserve">i.e. </t>
    </r>
    <r>
      <rPr>
        <sz val="12"/>
        <rFont val="Calibri"/>
        <family val="2"/>
        <scheme val="minor"/>
      </rPr>
      <t xml:space="preserve">updated when the information security risks or controls change, and periodically reviewed/audited.  </t>
    </r>
  </si>
  <si>
    <r>
      <t>Note: you need licensed copies of both ISO/IEC 27001 and 27002 to make much sense of this</t>
    </r>
    <r>
      <rPr>
        <sz val="12"/>
        <rFont val="Calibri"/>
        <family val="2"/>
        <scheme val="minor"/>
      </rPr>
      <t xml:space="preserve">, and other ISO27k standards are also highly recommended.  </t>
    </r>
    <r>
      <rPr>
        <b/>
        <sz val="12"/>
        <rFont val="Calibri"/>
        <family val="2"/>
        <scheme val="minor"/>
      </rPr>
      <t xml:space="preserve">This workbook alone is not sufficient!  </t>
    </r>
    <r>
      <rPr>
        <sz val="12"/>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</si>
  <si>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t>Document history and acknowledgements</t>
  </si>
  <si>
    <t>Bala Ramanan donated the original ISO/IEC 27001:2005 version of the 27001 requirements worksheet.   Joel Cort added the SoA worksheet.  Gary Hinson hacked it about for publication in the ISO27k Toolkit.</t>
  </si>
  <si>
    <t>Christian Breitenstrom updated the workbook to reflect ISO/IEC 27001:2022 and ISO/IEC 27002:2022.  Gary tidied it up a bit, ready for publication in the ISO27k Toolkit once ISO/IEC 27001:2022 is published.</t>
  </si>
  <si>
    <r>
      <t xml:space="preserve">The main body of ISO/IEC 27001 formally specifies a number of mandatory requirements that </t>
    </r>
    <r>
      <rPr>
        <i/>
        <sz val="12"/>
        <rFont val="Calibri"/>
        <family val="2"/>
        <scheme val="minor"/>
      </rPr>
      <t>must</t>
    </r>
    <r>
      <rPr>
        <sz val="12"/>
        <rFont val="Calibri"/>
        <family val="2"/>
        <scheme val="minor"/>
      </rPr>
      <t xml:space="preserve"> be fulfilled in order for an </t>
    </r>
    <r>
      <rPr>
        <b/>
        <sz val="12"/>
        <rFont val="Calibri"/>
        <family val="2"/>
        <scheme val="minor"/>
      </rPr>
      <t>I</t>
    </r>
    <r>
      <rPr>
        <sz val="12"/>
        <rFont val="Calibri"/>
        <family val="2"/>
        <scheme val="minor"/>
      </rPr>
      <t xml:space="preserve">nformation </t>
    </r>
    <r>
      <rPr>
        <b/>
        <sz val="12"/>
        <rFont val="Calibri"/>
        <family val="2"/>
        <scheme val="minor"/>
      </rPr>
      <t>S</t>
    </r>
    <r>
      <rPr>
        <sz val="12"/>
        <rFont val="Calibri"/>
        <family val="2"/>
        <scheme val="minor"/>
      </rPr>
      <t xml:space="preserve">ecurity </t>
    </r>
    <r>
      <rPr>
        <b/>
        <sz val="12"/>
        <rFont val="Calibri"/>
        <family val="2"/>
        <scheme val="minor"/>
      </rPr>
      <t>M</t>
    </r>
    <r>
      <rPr>
        <sz val="12"/>
        <rFont val="Calibri"/>
        <family val="2"/>
        <scheme val="minor"/>
      </rPr>
      <t xml:space="preserve">anagement </t>
    </r>
    <r>
      <rPr>
        <b/>
        <sz val="12"/>
        <rFont val="Calibri"/>
        <family val="2"/>
        <scheme val="minor"/>
      </rPr>
      <t>S</t>
    </r>
    <r>
      <rPr>
        <sz val="12"/>
        <rFont val="Calibri"/>
        <family val="2"/>
        <scheme val="minor"/>
      </rPr>
      <t xml:space="preserve">ystem to be certified against the standard.   </t>
    </r>
    <r>
      <rPr>
        <b/>
        <sz val="12"/>
        <rFont val="Calibri"/>
        <family val="2"/>
        <scheme val="minor"/>
      </rPr>
      <t xml:space="preserve">All the mandatory requirements for certification concern the management system rather than the information risks and the security controls being managed.  </t>
    </r>
    <r>
      <rPr>
        <sz val="12"/>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</si>
  <si>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t xml:space="preserve">However, Annex A to '27001 outlines a suite of information security controls that the management system would </t>
    </r>
    <r>
      <rPr>
        <i/>
        <sz val="12"/>
        <rFont val="Calibri"/>
        <family val="2"/>
        <scheme val="minor"/>
      </rPr>
      <t xml:space="preserve">typically </t>
    </r>
    <r>
      <rPr>
        <sz val="12"/>
        <rFont val="Calibri"/>
        <family val="2"/>
        <scheme val="minor"/>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sz val="12"/>
        <rFont val="Calibri"/>
        <family val="2"/>
        <scheme val="minor"/>
      </rPr>
      <t>etc.</t>
    </r>
  </si>
  <si>
    <t>New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</si>
</sst>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amily val="2"/>
    </font>
    <font>
      <u/>
      <sz val="10"/>
      <color indexed="12"/>
      <name val="Arial"/>
      <family val="2"/>
    </font>
    <font>
      <b/>
      <sz val="12"/>
      <color indexed="9"/>
      <name val="Arial"/>
      <family val="2"/>
    </font>
    <font>
      <b/>
      <sz val="14"/>
      <color indexed="8"/>
      <name val="Tahoma"/>
      <family val="2"/>
    </font>
    <font>
      <sz val="10"/>
      <name val="Arial"/>
      <family val="2"/>
    </font>
    <font>
      <sz val="12"/>
      <name val="Calibri"/>
      <family val="2"/>
      <scheme val="minor"/>
    </font>
    <font>
      <b/>
      <sz val="14"/>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u/>
      <sz val="14"/>
      <color indexed="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9"/>
      <color indexed="81"/>
      <name val="Tahoma"/>
      <family val="2"/>
    </font>
    <font>
      <b/>
      <sz val="9"/>
      <color indexed="81"/>
      <name val="Tahoma"/>
      <family val="2"/>
    </font>
    <font>
      <sz val="12"/>
      <name val="Calibri"/>
      <family val="2"/>
    </font>
    <font>
      <sz val="16"/>
      <name val="Calibri"/>
      <family val="2"/>
      <scheme val="minor"/>
    </font>
    <font>
      <i/>
      <sz val="9"/>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sz val="12"/>
      <color theme="0" tint="-0.14999847407452621"/>
      <name val="Calibri"/>
      <family val="2"/>
      <scheme val="minor"/>
    </font>
    <font>
      <i/>
      <sz val="12"/>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6">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
      <left/>
      <right/>
      <top style="hair">
        <color indexed="8"/>
      </top>
      <bottom style="hair">
        <color indexed="8"/>
      </bottom>
      <diagonal/>
    </border>
    <border>
      <left/>
      <right style="medium">
        <color indexed="64"/>
      </right>
      <top style="hair">
        <color indexed="8"/>
      </top>
      <bottom style="hair">
        <color indexed="8"/>
      </bottom>
      <diagonal/>
    </border>
  </borders>
  <cellStyleXfs count="7">
    <xf numFmtId="0" fontId="0" fillId="0" borderId="0"/>
    <xf numFmtId="0" fontId="1" fillId="0" borderId="0"/>
    <xf numFmtId="0" fontId="4" fillId="2" borderId="0" applyNumberFormat="0" applyBorder="0" applyAlignment="0" applyProtection="0"/>
    <xf numFmtId="0" fontId="4" fillId="0" borderId="0"/>
    <xf numFmtId="0" fontId="2" fillId="3" borderId="0" applyNumberFormat="0" applyBorder="0" applyProtection="0">
      <alignment horizontal="center" vertical="center"/>
    </xf>
    <xf numFmtId="0" fontId="2" fillId="4" borderId="0">
      <alignment horizontal="center" vertical="center"/>
    </xf>
    <xf numFmtId="0" fontId="29" fillId="0" borderId="0">
      <alignment horizontal="center" vertical="center" shrinkToFit="1"/>
    </xf>
  </cellStyleXfs>
  <cellXfs count="98">
    <xf numFmtId="0" fontId="0" fillId="0" borderId="0" xfId="0"/>
    <xf numFmtId="0" fontId="7" fillId="0" borderId="3" xfId="3" applyFont="1" applyBorder="1" applyAlignment="1">
      <alignment horizontal="center" vertical="top"/>
    </xf>
    <xf numFmtId="0" fontId="7" fillId="0" borderId="0" xfId="3" applyFont="1" applyAlignment="1">
      <alignment wrapText="1"/>
    </xf>
    <xf numFmtId="0" fontId="7" fillId="0" borderId="0" xfId="3" applyFont="1" applyAlignment="1">
      <alignment horizontal="center" wrapText="1"/>
    </xf>
    <xf numFmtId="0" fontId="12" fillId="0" borderId="0" xfId="1" applyFont="1" applyAlignment="1">
      <alignment horizontal="center" wrapText="1"/>
    </xf>
    <xf numFmtId="0" fontId="13" fillId="0" borderId="0" xfId="3" applyFont="1" applyAlignment="1">
      <alignment horizontal="center" vertical="center" wrapText="1"/>
    </xf>
    <xf numFmtId="0" fontId="6" fillId="0" borderId="0" xfId="3" applyFont="1" applyAlignment="1">
      <alignment wrapText="1"/>
    </xf>
    <xf numFmtId="0" fontId="16" fillId="0" borderId="0" xfId="3" applyFont="1" applyAlignment="1">
      <alignment vertical="center"/>
    </xf>
    <xf numFmtId="0" fontId="5" fillId="0" borderId="0" xfId="3" applyFont="1" applyAlignment="1">
      <alignment horizontal="center" vertical="center"/>
    </xf>
    <xf numFmtId="0" fontId="7" fillId="0" borderId="0" xfId="3" applyFont="1" applyAlignment="1">
      <alignment horizontal="center" vertical="center"/>
    </xf>
    <xf numFmtId="0" fontId="7" fillId="0" borderId="0" xfId="0" applyFont="1" applyAlignment="1">
      <alignment vertical="center"/>
    </xf>
    <xf numFmtId="0" fontId="5" fillId="0" borderId="0" xfId="3" applyFont="1" applyAlignment="1">
      <alignment vertical="center"/>
    </xf>
    <xf numFmtId="0" fontId="11" fillId="0" borderId="0" xfId="3" applyFont="1" applyAlignment="1">
      <alignment horizontal="center" vertical="center" wrapText="1"/>
    </xf>
    <xf numFmtId="0" fontId="7" fillId="0" borderId="0" xfId="3" applyFont="1" applyAlignment="1">
      <alignment vertical="center"/>
    </xf>
    <xf numFmtId="0" fontId="19" fillId="0" borderId="0" xfId="3" applyFont="1" applyAlignment="1">
      <alignment horizontal="center" vertical="center" wrapText="1"/>
    </xf>
    <xf numFmtId="0" fontId="20" fillId="5" borderId="1" xfId="3" applyFont="1" applyFill="1" applyBorder="1" applyAlignment="1" applyProtection="1">
      <alignment wrapText="1"/>
      <protection locked="0"/>
    </xf>
    <xf numFmtId="0" fontId="21" fillId="0" borderId="0" xfId="3" applyFont="1" applyAlignment="1" applyProtection="1">
      <alignment wrapText="1"/>
      <protection locked="0"/>
    </xf>
    <xf numFmtId="0" fontId="20" fillId="5" borderId="1" xfId="3" applyFont="1" applyFill="1" applyBorder="1" applyAlignment="1" applyProtection="1">
      <alignment horizontal="left" wrapText="1"/>
      <protection locked="0"/>
    </xf>
    <xf numFmtId="0" fontId="22" fillId="0" borderId="0" xfId="0" applyFont="1" applyAlignment="1" applyProtection="1">
      <alignment wrapText="1"/>
      <protection locked="0"/>
    </xf>
    <xf numFmtId="0" fontId="22" fillId="0" borderId="0" xfId="3" applyFont="1" applyAlignment="1" applyProtection="1">
      <alignment wrapText="1"/>
      <protection locked="0"/>
    </xf>
    <xf numFmtId="0" fontId="5" fillId="0" borderId="0" xfId="3" applyFont="1" applyAlignment="1" applyProtection="1">
      <alignment horizontal="center" wrapText="1"/>
      <protection locked="0"/>
    </xf>
    <xf numFmtId="0" fontId="7" fillId="0" borderId="0" xfId="3" applyFont="1" applyAlignment="1" applyProtection="1">
      <alignment wrapText="1"/>
      <protection locked="0"/>
    </xf>
    <xf numFmtId="0" fontId="8" fillId="0" borderId="0" xfId="4" applyNumberFormat="1" applyFont="1" applyFill="1" applyBorder="1" applyProtection="1">
      <alignment horizontal="center" vertical="center"/>
      <protection locked="0"/>
    </xf>
    <xf numFmtId="0" fontId="7" fillId="0" borderId="2" xfId="3" applyFont="1" applyBorder="1" applyAlignment="1" applyProtection="1">
      <alignment wrapText="1"/>
      <protection locked="0"/>
    </xf>
    <xf numFmtId="0" fontId="5" fillId="0" borderId="0" xfId="3" applyFont="1" applyAlignment="1">
      <alignment horizontal="center" wrapText="1"/>
    </xf>
    <xf numFmtId="9" fontId="10" fillId="0" borderId="0" xfId="3" applyNumberFormat="1" applyFont="1" applyAlignment="1">
      <alignment horizontal="center" vertical="top" wrapText="1"/>
    </xf>
    <xf numFmtId="0" fontId="10" fillId="0" borderId="4" xfId="3" applyFont="1" applyBorder="1" applyAlignment="1">
      <alignment horizontal="center" vertical="top"/>
    </xf>
    <xf numFmtId="0" fontId="5" fillId="0" borderId="5" xfId="3" applyFont="1" applyBorder="1" applyAlignment="1" applyProtection="1">
      <alignment horizontal="center" wrapText="1"/>
      <protection locked="0"/>
    </xf>
    <xf numFmtId="0" fontId="7" fillId="0" borderId="5" xfId="3" applyFont="1" applyBorder="1" applyAlignment="1" applyProtection="1">
      <alignment wrapText="1"/>
      <protection locked="0"/>
    </xf>
    <xf numFmtId="0" fontId="7" fillId="0" borderId="0" xfId="0" applyFont="1"/>
    <xf numFmtId="0" fontId="7" fillId="0" borderId="0" xfId="3" applyFont="1" applyAlignment="1" applyProtection="1">
      <alignment vertical="center" wrapText="1"/>
      <protection locked="0"/>
    </xf>
    <xf numFmtId="0" fontId="7" fillId="0" borderId="1" xfId="3" applyFont="1" applyBorder="1" applyAlignment="1" applyProtection="1">
      <alignment horizontal="right" vertical="center" wrapText="1"/>
      <protection locked="0"/>
    </xf>
    <xf numFmtId="0" fontId="5" fillId="0" borderId="0" xfId="3" applyFont="1" applyAlignment="1" applyProtection="1">
      <alignment wrapText="1"/>
      <protection locked="0"/>
    </xf>
    <xf numFmtId="0" fontId="5" fillId="0" borderId="0" xfId="0" applyFont="1" applyAlignment="1" applyProtection="1">
      <alignment wrapText="1"/>
      <protection locked="0"/>
    </xf>
    <xf numFmtId="0" fontId="16" fillId="0" borderId="0" xfId="3" applyFont="1" applyAlignment="1" applyProtection="1">
      <alignment vertical="center" wrapText="1"/>
      <protection locked="0"/>
    </xf>
    <xf numFmtId="0" fontId="18" fillId="0" borderId="1" xfId="3" applyFont="1" applyBorder="1" applyAlignment="1">
      <alignment horizontal="center" vertical="center" wrapText="1"/>
    </xf>
    <xf numFmtId="0" fontId="33" fillId="0" borderId="0" xfId="4" applyNumberFormat="1" applyFont="1" applyFill="1" applyBorder="1" applyProtection="1">
      <alignment horizontal="center" vertical="center"/>
      <protection locked="0"/>
    </xf>
    <xf numFmtId="9" fontId="9" fillId="0" borderId="6" xfId="3" applyNumberFormat="1" applyFont="1" applyBorder="1" applyAlignment="1">
      <alignment horizontal="center" vertical="center" wrapText="1"/>
    </xf>
    <xf numFmtId="0" fontId="15" fillId="0" borderId="0" xfId="0" applyFont="1"/>
    <xf numFmtId="0" fontId="7" fillId="0" borderId="0" xfId="0" applyFont="1" applyAlignment="1">
      <alignment horizontal="center" vertical="center"/>
    </xf>
    <xf numFmtId="0" fontId="7" fillId="0" borderId="0" xfId="0" applyFont="1" applyAlignment="1">
      <alignment horizontal="right" vertical="center"/>
    </xf>
    <xf numFmtId="9" fontId="7" fillId="0" borderId="0" xfId="0" applyNumberFormat="1" applyFont="1" applyAlignment="1">
      <alignment horizontal="center" vertical="center"/>
    </xf>
    <xf numFmtId="0" fontId="23" fillId="8" borderId="1" xfId="3" applyFont="1" applyFill="1" applyBorder="1" applyAlignment="1" applyProtection="1">
      <alignment horizontal="center" wrapText="1"/>
      <protection locked="0"/>
    </xf>
    <xf numFmtId="0" fontId="23" fillId="8" borderId="1" xfId="3" applyFont="1" applyFill="1" applyBorder="1" applyAlignment="1" applyProtection="1">
      <alignment horizontal="left" wrapText="1"/>
      <protection locked="0"/>
    </xf>
    <xf numFmtId="0" fontId="5" fillId="0" borderId="1" xfId="3" applyFont="1" applyBorder="1" applyAlignment="1">
      <alignment horizontal="center" vertical="center" shrinkToFit="1"/>
    </xf>
    <xf numFmtId="0" fontId="23" fillId="8" borderId="1" xfId="3" applyFont="1" applyFill="1" applyBorder="1" applyAlignment="1" applyProtection="1">
      <alignment horizontal="left" shrinkToFit="1"/>
      <protection locked="0"/>
    </xf>
    <xf numFmtId="0" fontId="20" fillId="5" borderId="1" xfId="3" applyFont="1" applyFill="1" applyBorder="1" applyAlignment="1" applyProtection="1">
      <alignment horizontal="center" shrinkToFit="1"/>
      <protection locked="0"/>
    </xf>
    <xf numFmtId="0" fontId="30" fillId="0" borderId="0" xfId="0" applyFont="1" applyAlignment="1">
      <alignment horizontal="center" vertical="center"/>
    </xf>
    <xf numFmtId="0" fontId="32" fillId="6" borderId="8" xfId="3" applyFont="1" applyFill="1" applyBorder="1" applyAlignment="1" applyProtection="1">
      <alignment horizontal="center" wrapText="1"/>
      <protection locked="0"/>
    </xf>
    <xf numFmtId="0" fontId="25" fillId="6" borderId="9" xfId="3" applyFont="1" applyFill="1" applyBorder="1" applyAlignment="1" applyProtection="1">
      <alignment horizontal="center" wrapText="1"/>
      <protection locked="0"/>
    </xf>
    <xf numFmtId="0" fontId="25" fillId="6" borderId="10" xfId="3" applyFont="1" applyFill="1" applyBorder="1" applyAlignment="1" applyProtection="1">
      <alignment horizontal="center" wrapText="1"/>
      <protection locked="0"/>
    </xf>
    <xf numFmtId="0" fontId="20" fillId="5" borderId="11" xfId="3" applyFont="1" applyFill="1" applyBorder="1" applyAlignment="1" applyProtection="1">
      <alignment horizontal="center" wrapText="1"/>
      <protection locked="0"/>
    </xf>
    <xf numFmtId="0" fontId="20" fillId="5" borderId="12" xfId="3" applyFont="1" applyFill="1" applyBorder="1" applyAlignment="1" applyProtection="1">
      <alignment wrapText="1"/>
      <protection locked="0"/>
    </xf>
    <xf numFmtId="0" fontId="23" fillId="8" borderId="11" xfId="3" applyFont="1" applyFill="1" applyBorder="1" applyAlignment="1" applyProtection="1">
      <alignment horizontal="center" wrapText="1"/>
      <protection locked="0"/>
    </xf>
    <xf numFmtId="0" fontId="23" fillId="8" borderId="12" xfId="3" applyFont="1" applyFill="1" applyBorder="1" applyAlignment="1" applyProtection="1">
      <alignment horizontal="left" wrapText="1"/>
      <protection locked="0"/>
    </xf>
    <xf numFmtId="0" fontId="7" fillId="0" borderId="11" xfId="3" applyFont="1" applyBorder="1" applyAlignment="1" applyProtection="1">
      <alignment horizontal="center" vertical="center" wrapText="1"/>
      <protection locked="0"/>
    </xf>
    <xf numFmtId="0" fontId="7" fillId="0" borderId="12" xfId="3" applyFont="1" applyBorder="1" applyAlignment="1" applyProtection="1">
      <alignment vertical="center" wrapText="1"/>
      <protection locked="0"/>
    </xf>
    <xf numFmtId="0" fontId="20" fillId="5" borderId="12" xfId="3" applyFont="1" applyFill="1" applyBorder="1" applyAlignment="1" applyProtection="1">
      <alignment horizontal="center" wrapText="1"/>
      <protection locked="0"/>
    </xf>
    <xf numFmtId="0" fontId="7" fillId="0" borderId="13" xfId="3" applyFont="1" applyBorder="1" applyAlignment="1" applyProtection="1">
      <alignment horizontal="center" vertical="center" wrapText="1"/>
      <protection locked="0"/>
    </xf>
    <xf numFmtId="0" fontId="7" fillId="0" borderId="14" xfId="3" applyFont="1" applyBorder="1" applyAlignment="1" applyProtection="1">
      <alignment horizontal="right" vertical="center" wrapText="1"/>
      <protection locked="0"/>
    </xf>
    <xf numFmtId="0" fontId="7" fillId="0" borderId="15" xfId="3" applyFont="1" applyBorder="1" applyAlignment="1" applyProtection="1">
      <alignment vertical="center" wrapText="1"/>
      <protection locked="0"/>
    </xf>
    <xf numFmtId="0" fontId="34" fillId="0" borderId="0" xfId="3" applyFont="1" applyAlignment="1" applyProtection="1">
      <alignment wrapText="1"/>
      <protection locked="0"/>
    </xf>
    <xf numFmtId="0" fontId="24" fillId="6" borderId="8" xfId="3" applyFont="1" applyFill="1" applyBorder="1" applyAlignment="1" applyProtection="1">
      <alignment horizontal="center" wrapText="1"/>
      <protection locked="0"/>
    </xf>
    <xf numFmtId="0" fontId="13" fillId="0" borderId="1" xfId="3" applyFont="1" applyBorder="1" applyAlignment="1">
      <alignment horizontal="center" vertical="center"/>
    </xf>
    <xf numFmtId="0" fontId="25" fillId="6" borderId="9" xfId="3" applyFont="1" applyFill="1" applyBorder="1" applyAlignment="1" applyProtection="1">
      <alignment horizontal="center" shrinkToFit="1"/>
      <protection locked="0"/>
    </xf>
    <xf numFmtId="0" fontId="17" fillId="0" borderId="0" xfId="3" applyFont="1" applyAlignment="1">
      <alignment horizontal="center" vertical="center" shrinkToFit="1"/>
    </xf>
    <xf numFmtId="0" fontId="5" fillId="0" borderId="0" xfId="3" applyFont="1" applyAlignment="1">
      <alignment horizontal="center" vertical="center" shrinkToFit="1"/>
    </xf>
    <xf numFmtId="0" fontId="7" fillId="0" borderId="0" xfId="3" applyFont="1" applyAlignment="1">
      <alignment horizontal="center" vertical="center" shrinkToFit="1"/>
    </xf>
    <xf numFmtId="9" fontId="9" fillId="0" borderId="12" xfId="3" applyNumberFormat="1" applyFont="1" applyBorder="1" applyAlignment="1">
      <alignment horizontal="center" vertical="center" wrapText="1"/>
    </xf>
    <xf numFmtId="0" fontId="18" fillId="0" borderId="14" xfId="3" applyFont="1" applyBorder="1" applyAlignment="1">
      <alignment horizontal="center" vertical="center" wrapText="1"/>
    </xf>
    <xf numFmtId="9" fontId="9" fillId="0" borderId="19" xfId="3" applyNumberFormat="1" applyFont="1" applyBorder="1" applyAlignment="1">
      <alignment horizontal="center" vertical="center" wrapText="1"/>
    </xf>
    <xf numFmtId="9" fontId="9" fillId="0" borderId="15" xfId="3" applyNumberFormat="1" applyFont="1" applyBorder="1" applyAlignment="1">
      <alignment horizontal="center" vertical="center" wrapText="1"/>
    </xf>
    <xf numFmtId="0" fontId="32" fillId="7" borderId="20" xfId="3" applyFont="1" applyFill="1" applyBorder="1" applyAlignment="1">
      <alignment horizontal="center" wrapText="1"/>
    </xf>
    <xf numFmtId="0" fontId="32" fillId="7" borderId="21" xfId="3" applyFont="1" applyFill="1" applyBorder="1" applyAlignment="1">
      <alignment horizontal="center" wrapText="1"/>
    </xf>
    <xf numFmtId="0" fontId="26" fillId="7" borderId="21" xfId="3" applyFont="1" applyFill="1" applyBorder="1" applyAlignment="1">
      <alignment horizontal="center" wrapText="1" shrinkToFit="1"/>
    </xf>
    <xf numFmtId="0" fontId="35" fillId="7" borderId="22" xfId="3" applyFont="1" applyFill="1" applyBorder="1" applyAlignment="1">
      <alignment horizontal="center" wrapText="1" shrinkToFit="1"/>
    </xf>
    <xf numFmtId="0" fontId="21" fillId="0" borderId="8" xfId="3" applyFont="1" applyBorder="1" applyAlignment="1">
      <alignment horizontal="center" vertical="center" shrinkToFit="1"/>
    </xf>
    <xf numFmtId="0" fontId="18" fillId="0" borderId="9" xfId="3" applyFont="1" applyBorder="1" applyAlignment="1">
      <alignment horizontal="center" vertical="center" wrapText="1"/>
    </xf>
    <xf numFmtId="9" fontId="9" fillId="0" borderId="23" xfId="3" applyNumberFormat="1" applyFont="1" applyBorder="1" applyAlignment="1">
      <alignment horizontal="center" vertical="center" wrapText="1"/>
    </xf>
    <xf numFmtId="9" fontId="9" fillId="0" borderId="10" xfId="3" applyNumberFormat="1" applyFont="1" applyBorder="1" applyAlignment="1">
      <alignment horizontal="center" vertical="center" wrapText="1"/>
    </xf>
    <xf numFmtId="0" fontId="21" fillId="0" borderId="11" xfId="3" applyFont="1" applyBorder="1" applyAlignment="1">
      <alignment horizontal="center" vertical="center" shrinkToFit="1"/>
    </xf>
    <xf numFmtId="0" fontId="9" fillId="0" borderId="13" xfId="3" applyFont="1" applyBorder="1" applyAlignment="1">
      <alignment horizontal="center" vertical="center" shrinkToFit="1"/>
    </xf>
    <xf numFmtId="0" fontId="5" fillId="0" borderId="11" xfId="3" applyFont="1" applyBorder="1" applyAlignment="1" applyProtection="1">
      <alignment horizontal="center" vertical="center" wrapText="1"/>
      <protection locked="0"/>
    </xf>
    <xf numFmtId="0" fontId="5" fillId="0" borderId="1" xfId="3" applyFont="1" applyBorder="1" applyAlignment="1" applyProtection="1">
      <alignment horizontal="right" vertical="center" shrinkToFit="1"/>
      <protection locked="0"/>
    </xf>
    <xf numFmtId="0" fontId="5" fillId="0" borderId="12" xfId="3" applyFont="1" applyBorder="1" applyAlignment="1" applyProtection="1">
      <alignment vertical="center" wrapText="1"/>
      <protection locked="0"/>
    </xf>
    <xf numFmtId="0" fontId="5" fillId="0" borderId="1" xfId="3" applyFont="1" applyBorder="1" applyAlignment="1" applyProtection="1">
      <alignment horizontal="right" vertical="center" wrapText="1" shrinkToFit="1"/>
      <protection locked="0"/>
    </xf>
    <xf numFmtId="0" fontId="5" fillId="0" borderId="0" xfId="3" applyFont="1" applyAlignment="1" applyProtection="1">
      <alignment vertical="center" wrapText="1"/>
      <protection locked="0"/>
    </xf>
    <xf numFmtId="0" fontId="11" fillId="0" borderId="1" xfId="3" applyFont="1" applyBorder="1" applyAlignment="1">
      <alignment horizontal="center" vertical="center" wrapText="1"/>
    </xf>
    <xf numFmtId="0" fontId="36" fillId="0" borderId="0" xfId="3" applyFont="1" applyAlignment="1" applyProtection="1">
      <alignment wrapText="1"/>
      <protection locked="0"/>
    </xf>
    <xf numFmtId="0" fontId="5" fillId="0" borderId="0" xfId="3" applyFont="1" applyAlignment="1">
      <alignment wrapText="1"/>
    </xf>
    <xf numFmtId="0" fontId="11" fillId="0" borderId="0" xfId="3" applyFont="1" applyAlignment="1">
      <alignment wrapText="1"/>
    </xf>
    <xf numFmtId="0" fontId="13" fillId="0" borderId="7" xfId="3" applyFont="1" applyBorder="1" applyAlignment="1" applyProtection="1">
      <alignment horizontal="center" vertical="center" wrapText="1"/>
      <protection locked="0"/>
    </xf>
    <xf numFmtId="0" fontId="13" fillId="0" borderId="16" xfId="3" applyFont="1" applyBorder="1" applyAlignment="1">
      <alignment horizontal="center" vertical="center"/>
    </xf>
    <xf numFmtId="0" fontId="13" fillId="0" borderId="17" xfId="3" applyFont="1" applyBorder="1" applyAlignment="1">
      <alignment horizontal="center" vertical="center"/>
    </xf>
    <xf numFmtId="0" fontId="13" fillId="0" borderId="18" xfId="3" applyFont="1" applyBorder="1" applyAlignment="1">
      <alignment horizontal="center" vertical="center"/>
    </xf>
    <xf numFmtId="0" fontId="20" fillId="5" borderId="2" xfId="3" applyFont="1" applyFill="1" applyBorder="1" applyAlignment="1" applyProtection="1">
      <alignment horizontal="left" shrinkToFit="1"/>
      <protection locked="0"/>
    </xf>
    <xf numFmtId="0" fontId="20" fillId="5" borderId="24" xfId="3" applyFont="1" applyFill="1" applyBorder="1" applyAlignment="1" applyProtection="1">
      <alignment horizontal="left" shrinkToFit="1"/>
      <protection locked="0"/>
    </xf>
    <xf numFmtId="0" fontId="20" fillId="5" borderId="25" xfId="3" applyFont="1" applyFill="1" applyBorder="1" applyAlignment="1" applyProtection="1">
      <alignment horizontal="left" shrinkToFit="1"/>
      <protection locked="0"/>
    </xf>
  </cellXfs>
  <cellStyles count="7">
    <cellStyle name="_state_yes" xfId="2" xr:uid="{00000000-0005-0000-0000-000000000000}"/>
    <cellStyle name="ConditionalStyle_0" xfId="5" xr:uid="{00000000-0005-0000-0000-000001000000}"/>
    <cellStyle name="ConditionalStyle_2" xfId="4" xr:uid="{00000000-0005-0000-0000-000002000000}"/>
    <cellStyle name="Excel Built-in Normal" xfId="3" xr:uid="{00000000-0005-0000-0000-000003000000}"/>
    <cellStyle name="Hyperlink" xfId="1" builtinId="8"/>
    <cellStyle name="Normal" xfId="0" builtinId="0"/>
    <cellStyle name="Status" xfId="6" xr:uid="{00000000-0005-0000-0000-000006000000}"/>
  </cellStyles>
  <dxfs count="330">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41D6-4134-B9E9-7FB100522A93}"/>
              </c:ext>
            </c:extLst>
          </c:dPt>
          <c:dPt>
            <c:idx val="1"/>
            <c:bubble3D val="0"/>
            <c:spPr>
              <a:solidFill>
                <a:srgbClr val="FF0000"/>
              </a:solidFill>
            </c:spPr>
            <c:extLst>
              <c:ext xmlns:c16="http://schemas.microsoft.com/office/drawing/2014/chart" uri="{C3380CC4-5D6E-409C-BE32-E72D297353CC}">
                <c16:uniqueId val="{00000003-41D6-4134-B9E9-7FB100522A93}"/>
              </c:ext>
            </c:extLst>
          </c:dPt>
          <c:dPt>
            <c:idx val="2"/>
            <c:bubble3D val="0"/>
            <c:spPr>
              <a:solidFill>
                <a:srgbClr val="8E0000"/>
              </a:solidFill>
            </c:spPr>
            <c:extLst>
              <c:ext xmlns:c16="http://schemas.microsoft.com/office/drawing/2014/chart" uri="{C3380CC4-5D6E-409C-BE32-E72D297353CC}">
                <c16:uniqueId val="{00000005-41D6-4134-B9E9-7FB100522A93}"/>
              </c:ext>
            </c:extLst>
          </c:dPt>
          <c:dPt>
            <c:idx val="3"/>
            <c:bubble3D val="0"/>
            <c:spPr>
              <a:solidFill>
                <a:schemeClr val="bg2">
                  <a:lumMod val="50000"/>
                </a:schemeClr>
              </a:solidFill>
            </c:spPr>
            <c:extLst>
              <c:ext xmlns:c16="http://schemas.microsoft.com/office/drawing/2014/chart" uri="{C3380CC4-5D6E-409C-BE32-E72D297353CC}">
                <c16:uniqueId val="{00000007-41D6-4134-B9E9-7FB100522A93}"/>
              </c:ext>
            </c:extLst>
          </c:dPt>
          <c:dPt>
            <c:idx val="4"/>
            <c:bubble3D val="0"/>
            <c:spPr>
              <a:solidFill>
                <a:srgbClr val="FFC000"/>
              </a:solidFill>
            </c:spPr>
            <c:extLst>
              <c:ext xmlns:c16="http://schemas.microsoft.com/office/drawing/2014/chart" uri="{C3380CC4-5D6E-409C-BE32-E72D297353CC}">
                <c16:uniqueId val="{00000009-41D6-4134-B9E9-7FB100522A93}"/>
              </c:ext>
            </c:extLst>
          </c:dPt>
          <c:dPt>
            <c:idx val="5"/>
            <c:bubble3D val="0"/>
            <c:spPr>
              <a:solidFill>
                <a:srgbClr val="92D050"/>
              </a:solidFill>
            </c:spPr>
            <c:extLst>
              <c:ext xmlns:c16="http://schemas.microsoft.com/office/drawing/2014/chart" uri="{C3380CC4-5D6E-409C-BE32-E72D297353CC}">
                <c16:uniqueId val="{0000000B-41D6-4134-B9E9-7FB100522A93}"/>
              </c:ext>
            </c:extLst>
          </c:dPt>
          <c:dPt>
            <c:idx val="6"/>
            <c:bubble3D val="0"/>
            <c:spPr>
              <a:solidFill>
                <a:srgbClr val="336600"/>
              </a:solidFill>
            </c:spPr>
            <c:extLst>
              <c:ext xmlns:c16="http://schemas.microsoft.com/office/drawing/2014/chart" uri="{C3380CC4-5D6E-409C-BE32-E72D297353CC}">
                <c16:uniqueId val="{0000000D-41D6-4134-B9E9-7FB100522A93}"/>
              </c:ext>
            </c:extLst>
          </c:dPt>
          <c:dPt>
            <c:idx val="7"/>
            <c:bubble3D val="0"/>
            <c:spPr>
              <a:solidFill>
                <a:schemeClr val="bg1">
                  <a:lumMod val="65000"/>
                </a:schemeClr>
              </a:solidFill>
            </c:spPr>
            <c:extLst>
              <c:ext xmlns:c16="http://schemas.microsoft.com/office/drawing/2014/chart" uri="{C3380CC4-5D6E-409C-BE32-E72D297353CC}">
                <c16:uniqueId val="{0000000F-41D6-4134-B9E9-7FB100522A93}"/>
              </c:ext>
            </c:extLst>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c:v>
                </c:pt>
                <c:pt idx="1">
                  <c:v>7.1428571428571425E-2</c:v>
                </c:pt>
                <c:pt idx="2">
                  <c:v>0.7857142857142857</c:v>
                </c:pt>
                <c:pt idx="3">
                  <c:v>7.1428571428571425E-2</c:v>
                </c:pt>
                <c:pt idx="4">
                  <c:v>3.5714285714285712E-2</c:v>
                </c:pt>
                <c:pt idx="5">
                  <c:v>0</c:v>
                </c:pt>
                <c:pt idx="6">
                  <c:v>0</c:v>
                </c:pt>
                <c:pt idx="7">
                  <c:v>3.5714285714285712E-2</c:v>
                </c:pt>
              </c:numCache>
            </c:numRef>
          </c:val>
          <c:extLst>
            <c:ext xmlns:c16="http://schemas.microsoft.com/office/drawing/2014/chart" uri="{C3380CC4-5D6E-409C-BE32-E72D297353CC}">
              <c16:uniqueId val="{00000010-41D6-4134-B9E9-7FB100522A9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Metrics!$E$2</c:f>
              <c:strCache>
                <c:ptCount val="1"/>
                <c:pt idx="0">
                  <c:v>Proportion of information security controls</c:v>
                </c:pt>
              </c:strCache>
            </c:strRef>
          </c:tx>
          <c:dPt>
            <c:idx val="0"/>
            <c:bubble3D val="0"/>
            <c:spPr>
              <a:solidFill>
                <a:schemeClr val="bg1">
                  <a:lumMod val="95000"/>
                </a:schemeClr>
              </a:solidFill>
            </c:spPr>
            <c:extLst>
              <c:ext xmlns:c16="http://schemas.microsoft.com/office/drawing/2014/chart" uri="{C3380CC4-5D6E-409C-BE32-E72D297353CC}">
                <c16:uniqueId val="{00000001-9A48-4B28-B12D-3141B14A27A9}"/>
              </c:ext>
            </c:extLst>
          </c:dPt>
          <c:dPt>
            <c:idx val="1"/>
            <c:bubble3D val="0"/>
            <c:spPr>
              <a:solidFill>
                <a:srgbClr val="FF0000"/>
              </a:solidFill>
            </c:spPr>
            <c:extLst>
              <c:ext xmlns:c16="http://schemas.microsoft.com/office/drawing/2014/chart" uri="{C3380CC4-5D6E-409C-BE32-E72D297353CC}">
                <c16:uniqueId val="{00000003-9A48-4B28-B12D-3141B14A27A9}"/>
              </c:ext>
            </c:extLst>
          </c:dPt>
          <c:dPt>
            <c:idx val="2"/>
            <c:bubble3D val="0"/>
            <c:spPr>
              <a:solidFill>
                <a:srgbClr val="8E0000"/>
              </a:solidFill>
            </c:spPr>
            <c:extLst>
              <c:ext xmlns:c16="http://schemas.microsoft.com/office/drawing/2014/chart" uri="{C3380CC4-5D6E-409C-BE32-E72D297353CC}">
                <c16:uniqueId val="{00000005-9A48-4B28-B12D-3141B14A27A9}"/>
              </c:ext>
            </c:extLst>
          </c:dPt>
          <c:dPt>
            <c:idx val="3"/>
            <c:bubble3D val="0"/>
            <c:spPr>
              <a:solidFill>
                <a:schemeClr val="bg2">
                  <a:lumMod val="50000"/>
                </a:schemeClr>
              </a:solidFill>
            </c:spPr>
            <c:extLst>
              <c:ext xmlns:c16="http://schemas.microsoft.com/office/drawing/2014/chart" uri="{C3380CC4-5D6E-409C-BE32-E72D297353CC}">
                <c16:uniqueId val="{00000007-9A48-4B28-B12D-3141B14A27A9}"/>
              </c:ext>
            </c:extLst>
          </c:dPt>
          <c:dPt>
            <c:idx val="4"/>
            <c:bubble3D val="0"/>
            <c:spPr>
              <a:solidFill>
                <a:srgbClr val="FFC000"/>
              </a:solidFill>
            </c:spPr>
            <c:extLst>
              <c:ext xmlns:c16="http://schemas.microsoft.com/office/drawing/2014/chart" uri="{C3380CC4-5D6E-409C-BE32-E72D297353CC}">
                <c16:uniqueId val="{00000009-9A48-4B28-B12D-3141B14A27A9}"/>
              </c:ext>
            </c:extLst>
          </c:dPt>
          <c:dPt>
            <c:idx val="5"/>
            <c:bubble3D val="0"/>
            <c:spPr>
              <a:solidFill>
                <a:srgbClr val="92D050"/>
              </a:solidFill>
            </c:spPr>
            <c:extLst>
              <c:ext xmlns:c16="http://schemas.microsoft.com/office/drawing/2014/chart" uri="{C3380CC4-5D6E-409C-BE32-E72D297353CC}">
                <c16:uniqueId val="{0000000B-9A48-4B28-B12D-3141B14A27A9}"/>
              </c:ext>
            </c:extLst>
          </c:dPt>
          <c:dPt>
            <c:idx val="6"/>
            <c:bubble3D val="0"/>
            <c:spPr>
              <a:solidFill>
                <a:srgbClr val="336600"/>
              </a:solidFill>
            </c:spPr>
            <c:extLst>
              <c:ext xmlns:c16="http://schemas.microsoft.com/office/drawing/2014/chart" uri="{C3380CC4-5D6E-409C-BE32-E72D297353CC}">
                <c16:uniqueId val="{0000000D-9A48-4B28-B12D-3141B14A27A9}"/>
              </c:ext>
            </c:extLst>
          </c:dPt>
          <c:dPt>
            <c:idx val="7"/>
            <c:bubble3D val="0"/>
            <c:spPr>
              <a:solidFill>
                <a:schemeClr val="bg1">
                  <a:lumMod val="65000"/>
                </a:schemeClr>
              </a:solidFill>
            </c:spPr>
            <c:extLst>
              <c:ext xmlns:c16="http://schemas.microsoft.com/office/drawing/2014/chart" uri="{C3380CC4-5D6E-409C-BE32-E72D297353CC}">
                <c16:uniqueId val="{0000000F-9A48-4B28-B12D-3141B14A27A9}"/>
              </c:ext>
            </c:extLst>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0.92473118279569888</c:v>
                </c:pt>
                <c:pt idx="1">
                  <c:v>1.0752688172043012E-2</c:v>
                </c:pt>
                <c:pt idx="2">
                  <c:v>1.0752688172043012E-2</c:v>
                </c:pt>
                <c:pt idx="3">
                  <c:v>1.0752688172043012E-2</c:v>
                </c:pt>
                <c:pt idx="4">
                  <c:v>1.0752688172043012E-2</c:v>
                </c:pt>
                <c:pt idx="5">
                  <c:v>1.0752688172043012E-2</c:v>
                </c:pt>
                <c:pt idx="6">
                  <c:v>1.0752688172043012E-2</c:v>
                </c:pt>
                <c:pt idx="7">
                  <c:v>1.0752688172043012E-2</c:v>
                </c:pt>
              </c:numCache>
            </c:numRef>
          </c:val>
          <c:extLst>
            <c:ext xmlns:c16="http://schemas.microsoft.com/office/drawing/2014/chart" uri="{C3380CC4-5D6E-409C-BE32-E72D297353CC}">
              <c16:uniqueId val="{00000010-9A48-4B28-B12D-3141B14A27A9}"/>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1025" name="Picture 1">
          <a:hlinkClick xmlns:r="http://schemas.openxmlformats.org/officeDocument/2006/relationships" r:id="rId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23825"/>
          <a:ext cx="1400175" cy="1238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0</xdr:row>
      <xdr:rowOff>152400</xdr:rowOff>
    </xdr:from>
    <xdr:to>
      <xdr:col>14</xdr:col>
      <xdr:colOff>333375</xdr:colOff>
      <xdr:row>7</xdr:row>
      <xdr:rowOff>733425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ISMS implementation status</a:t>
          </a:r>
        </a:p>
      </cdr:txBody>
    </cdr:sp>
  </cdr:relSizeAnchor>
</c:userShapes>
</file>

<file path=xl/drawings/drawing4.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Infosec controls status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so27001security.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9"/>
  <sheetViews>
    <sheetView zoomScaleNormal="100" workbookViewId="0">
      <selection activeCell="B8" sqref="B8"/>
    </sheetView>
  </sheetViews>
  <sheetFormatPr defaultColWidth="9.140625" defaultRowHeight="12.75" x14ac:dyDescent="0.2"/>
  <cols>
    <col min="1" max="1" width="2.140625" style="2" customWidth="1"/>
    <col min="2" max="2" width="255.5703125" style="2" customWidth="1"/>
    <col min="3" max="16384" width="9.140625" style="2"/>
  </cols>
  <sheetData>
    <row r="1" spans="2:2" s="3" customFormat="1" ht="103.5" customHeight="1" x14ac:dyDescent="0.2">
      <c r="B1" s="5" t="s">
        <v>139</v>
      </c>
    </row>
    <row r="2" spans="2:2" ht="39" customHeight="1" x14ac:dyDescent="0.3">
      <c r="B2" s="6" t="s">
        <v>0</v>
      </c>
    </row>
    <row r="3" spans="2:2" s="89" customFormat="1" ht="15.75" x14ac:dyDescent="0.25">
      <c r="B3" s="89" t="s">
        <v>138</v>
      </c>
    </row>
    <row r="4" spans="2:2" s="89" customFormat="1" ht="47.25" x14ac:dyDescent="0.25">
      <c r="B4" s="89" t="s">
        <v>306</v>
      </c>
    </row>
    <row r="5" spans="2:2" s="89" customFormat="1" ht="31.5" x14ac:dyDescent="0.25">
      <c r="B5" s="89" t="s">
        <v>307</v>
      </c>
    </row>
    <row r="6" spans="2:2" ht="39" customHeight="1" x14ac:dyDescent="0.3">
      <c r="B6" s="6" t="s">
        <v>1</v>
      </c>
    </row>
    <row r="7" spans="2:2" s="89" customFormat="1" ht="31.5" x14ac:dyDescent="0.25">
      <c r="B7" s="89" t="s">
        <v>298</v>
      </c>
    </row>
    <row r="8" spans="2:2" s="89" customFormat="1" ht="47.25" x14ac:dyDescent="0.25">
      <c r="B8" s="89" t="s">
        <v>299</v>
      </c>
    </row>
    <row r="9" spans="2:2" s="89" customFormat="1" ht="15.75" x14ac:dyDescent="0.25">
      <c r="B9" s="89" t="s">
        <v>300</v>
      </c>
    </row>
    <row r="10" spans="2:2" s="89" customFormat="1" ht="47.25" x14ac:dyDescent="0.25">
      <c r="B10" s="89" t="s">
        <v>301</v>
      </c>
    </row>
    <row r="11" spans="2:2" ht="39" customHeight="1" x14ac:dyDescent="0.3">
      <c r="B11" s="6" t="s">
        <v>303</v>
      </c>
    </row>
    <row r="12" spans="2:2" s="89" customFormat="1" ht="15.75" x14ac:dyDescent="0.25">
      <c r="B12" s="89" t="s">
        <v>304</v>
      </c>
    </row>
    <row r="13" spans="2:2" s="89" customFormat="1" ht="15.75" x14ac:dyDescent="0.25">
      <c r="B13" s="89" t="s">
        <v>65</v>
      </c>
    </row>
    <row r="14" spans="2:2" s="89" customFormat="1" ht="15.75" x14ac:dyDescent="0.25">
      <c r="B14" s="89" t="s">
        <v>305</v>
      </c>
    </row>
    <row r="15" spans="2:2" ht="39" customHeight="1" x14ac:dyDescent="0.3">
      <c r="B15" s="6" t="s">
        <v>2</v>
      </c>
    </row>
    <row r="16" spans="2:2" s="89" customFormat="1" ht="31.5" x14ac:dyDescent="0.25">
      <c r="B16" s="89" t="s">
        <v>296</v>
      </c>
    </row>
    <row r="17" spans="2:2" s="89" customFormat="1" ht="31.5" x14ac:dyDescent="0.25">
      <c r="B17" s="90" t="s">
        <v>302</v>
      </c>
    </row>
    <row r="18" spans="2:2" s="89" customFormat="1" ht="15.75" x14ac:dyDescent="0.25">
      <c r="B18" s="89" t="s">
        <v>40</v>
      </c>
    </row>
    <row r="19" spans="2:2" ht="18.75" x14ac:dyDescent="0.3">
      <c r="B19" s="4" t="s">
        <v>3</v>
      </c>
    </row>
  </sheetData>
  <sheetProtection selectLockedCells="1" selectUnlockedCells="1"/>
  <hyperlinks>
    <hyperlink ref="B19" r:id="rId1" xr:uid="{00000000-0004-0000-0000-000000000000}"/>
  </hyperlinks>
  <pageMargins left="0.75" right="0.75" top="1" bottom="1" header="0.51180555555555551" footer="0.51180555555555551"/>
  <pageSetup paperSize="9" firstPageNumber="0"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74"/>
  <sheetViews>
    <sheetView zoomScaleNormal="100" workbookViewId="0">
      <pane ySplit="2" topLeftCell="A24" activePane="bottomLeft" state="frozen"/>
      <selection pane="bottomLeft" activeCell="E17" sqref="E17"/>
    </sheetView>
  </sheetViews>
  <sheetFormatPr defaultColWidth="8.7109375" defaultRowHeight="18.2" customHeight="1" x14ac:dyDescent="0.25"/>
  <cols>
    <col min="1" max="1" width="1.140625" style="21" customWidth="1"/>
    <col min="2" max="2" width="10.28515625" style="20" customWidth="1"/>
    <col min="3" max="3" width="75.7109375" style="21" customWidth="1"/>
    <col min="4" max="4" width="12.28515625" style="21" customWidth="1"/>
    <col min="5" max="5" width="65.7109375" style="21" customWidth="1"/>
    <col min="6" max="16384" width="8.7109375" style="21"/>
  </cols>
  <sheetData>
    <row r="1" spans="2:32" s="34" customFormat="1" ht="45.75" customHeight="1" thickBot="1" x14ac:dyDescent="0.25">
      <c r="B1" s="91" t="s">
        <v>102</v>
      </c>
      <c r="C1" s="91"/>
      <c r="D1" s="91"/>
      <c r="E1" s="91"/>
    </row>
    <row r="2" spans="2:32" s="20" customFormat="1" ht="21.75" customHeight="1" x14ac:dyDescent="0.35">
      <c r="B2" s="48" t="s">
        <v>80</v>
      </c>
      <c r="C2" s="49" t="s">
        <v>81</v>
      </c>
      <c r="D2" s="49" t="s">
        <v>4</v>
      </c>
      <c r="E2" s="50" t="s">
        <v>38</v>
      </c>
    </row>
    <row r="3" spans="2:32" s="16" customFormat="1" ht="39.6" customHeight="1" x14ac:dyDescent="0.35">
      <c r="B3" s="51">
        <v>4</v>
      </c>
      <c r="C3" s="15" t="s">
        <v>44</v>
      </c>
      <c r="D3" s="15"/>
      <c r="E3" s="52"/>
    </row>
    <row r="4" spans="2:32" s="32" customFormat="1" ht="22.5" customHeight="1" x14ac:dyDescent="0.25">
      <c r="B4" s="53">
        <v>4.0999999999999996</v>
      </c>
      <c r="C4" s="42" t="s">
        <v>43</v>
      </c>
      <c r="D4" s="43"/>
      <c r="E4" s="54"/>
      <c r="F4" s="33"/>
      <c r="G4" s="33"/>
      <c r="H4" s="33"/>
      <c r="I4" s="33"/>
      <c r="J4" s="33"/>
      <c r="K4" s="33"/>
      <c r="L4" s="33"/>
      <c r="M4" s="33"/>
      <c r="N4" s="33"/>
      <c r="O4" s="33"/>
      <c r="P4" s="33"/>
      <c r="Q4" s="33"/>
      <c r="R4" s="33"/>
      <c r="S4" s="33"/>
      <c r="T4" s="33"/>
      <c r="U4" s="33"/>
      <c r="V4" s="33"/>
      <c r="W4" s="33"/>
      <c r="X4" s="33"/>
      <c r="Y4" s="33"/>
      <c r="Z4" s="33"/>
      <c r="AA4" s="33"/>
      <c r="AB4" s="33"/>
      <c r="AC4" s="33"/>
      <c r="AD4" s="33"/>
      <c r="AE4" s="33"/>
      <c r="AF4" s="33"/>
    </row>
    <row r="5" spans="2:32" s="30" customFormat="1" ht="22.5" customHeight="1" x14ac:dyDescent="0.2">
      <c r="B5" s="55">
        <v>4.0999999999999996</v>
      </c>
      <c r="C5" s="31" t="s">
        <v>55</v>
      </c>
      <c r="D5" s="44" t="s">
        <v>31</v>
      </c>
      <c r="E5" s="56"/>
    </row>
    <row r="6" spans="2:32" s="32" customFormat="1" ht="22.5" customHeight="1" x14ac:dyDescent="0.25">
      <c r="B6" s="53">
        <v>4.2</v>
      </c>
      <c r="C6" s="42" t="s">
        <v>42</v>
      </c>
      <c r="D6" s="45"/>
      <c r="E6" s="54"/>
      <c r="F6" s="33"/>
      <c r="G6" s="33"/>
      <c r="H6" s="33"/>
      <c r="I6" s="33"/>
      <c r="J6" s="33"/>
      <c r="K6" s="33"/>
      <c r="L6" s="33"/>
      <c r="M6" s="33"/>
      <c r="N6" s="33"/>
      <c r="O6" s="33"/>
      <c r="P6" s="33"/>
      <c r="Q6" s="33"/>
      <c r="R6" s="33"/>
      <c r="S6" s="33"/>
      <c r="T6" s="33"/>
      <c r="U6" s="33"/>
      <c r="V6" s="33"/>
      <c r="W6" s="33"/>
      <c r="X6" s="33"/>
      <c r="Y6" s="33"/>
      <c r="Z6" s="33"/>
      <c r="AA6" s="33"/>
      <c r="AB6" s="33"/>
      <c r="AC6" s="33"/>
      <c r="AD6" s="33"/>
      <c r="AE6" s="33"/>
      <c r="AF6" s="33"/>
    </row>
    <row r="7" spans="2:32" s="30" customFormat="1" ht="22.5" customHeight="1" x14ac:dyDescent="0.2">
      <c r="B7" s="55" t="s">
        <v>5</v>
      </c>
      <c r="C7" s="31" t="s">
        <v>89</v>
      </c>
      <c r="D7" s="44" t="s">
        <v>32</v>
      </c>
      <c r="E7" s="56"/>
    </row>
    <row r="8" spans="2:32" s="30" customFormat="1" ht="22.5" customHeight="1" x14ac:dyDescent="0.2">
      <c r="B8" s="55" t="s">
        <v>6</v>
      </c>
      <c r="C8" s="31" t="s">
        <v>66</v>
      </c>
      <c r="D8" s="44" t="s">
        <v>31</v>
      </c>
      <c r="E8" s="56"/>
    </row>
    <row r="9" spans="2:32" s="32" customFormat="1" ht="22.5" customHeight="1" x14ac:dyDescent="0.25">
      <c r="B9" s="53">
        <v>4.3</v>
      </c>
      <c r="C9" s="42" t="s">
        <v>45</v>
      </c>
      <c r="D9" s="45"/>
      <c r="E9" s="54"/>
      <c r="F9" s="33"/>
      <c r="G9" s="33"/>
      <c r="H9" s="33"/>
      <c r="I9" s="33"/>
      <c r="J9" s="33"/>
      <c r="K9" s="33"/>
      <c r="L9" s="33"/>
      <c r="M9" s="33"/>
      <c r="N9" s="33"/>
      <c r="O9" s="33"/>
      <c r="P9" s="33"/>
      <c r="Q9" s="33"/>
      <c r="R9" s="33"/>
      <c r="S9" s="33"/>
      <c r="T9" s="33"/>
      <c r="U9" s="33"/>
      <c r="V9" s="33"/>
      <c r="W9" s="33"/>
      <c r="X9" s="33"/>
      <c r="Y9" s="33"/>
      <c r="Z9" s="33"/>
      <c r="AA9" s="33"/>
      <c r="AB9" s="33"/>
      <c r="AC9" s="33"/>
      <c r="AD9" s="33"/>
      <c r="AE9" s="33"/>
      <c r="AF9" s="33"/>
    </row>
    <row r="10" spans="2:32" s="30" customFormat="1" ht="22.5" customHeight="1" x14ac:dyDescent="0.2">
      <c r="B10" s="55">
        <v>4.3</v>
      </c>
      <c r="C10" s="31" t="s">
        <v>56</v>
      </c>
      <c r="D10" s="44" t="s">
        <v>32</v>
      </c>
      <c r="E10" s="56"/>
    </row>
    <row r="11" spans="2:32" s="32" customFormat="1" ht="22.5" customHeight="1" x14ac:dyDescent="0.25">
      <c r="B11" s="53">
        <v>4.4000000000000004</v>
      </c>
      <c r="C11" s="42" t="s">
        <v>46</v>
      </c>
      <c r="D11" s="45"/>
      <c r="E11" s="54"/>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row>
    <row r="12" spans="2:32" s="30" customFormat="1" ht="22.5" customHeight="1" x14ac:dyDescent="0.2">
      <c r="B12" s="55">
        <v>4.4000000000000004</v>
      </c>
      <c r="C12" s="31" t="s">
        <v>72</v>
      </c>
      <c r="D12" s="44" t="s">
        <v>37</v>
      </c>
      <c r="E12" s="56"/>
    </row>
    <row r="13" spans="2:32" s="16" customFormat="1" ht="39.6" customHeight="1" x14ac:dyDescent="0.35">
      <c r="B13" s="51">
        <v>5</v>
      </c>
      <c r="C13" s="17" t="s">
        <v>7</v>
      </c>
      <c r="D13" s="46"/>
      <c r="E13" s="57"/>
    </row>
    <row r="14" spans="2:32" s="32" customFormat="1" ht="22.5" customHeight="1" x14ac:dyDescent="0.25">
      <c r="B14" s="53">
        <v>5.0999999999999996</v>
      </c>
      <c r="C14" s="42" t="s">
        <v>47</v>
      </c>
      <c r="D14" s="45"/>
      <c r="E14" s="54"/>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row>
    <row r="15" spans="2:32" s="30" customFormat="1" ht="22.5" customHeight="1" x14ac:dyDescent="0.2">
      <c r="B15" s="55">
        <v>5.0999999999999996</v>
      </c>
      <c r="C15" s="31" t="s">
        <v>71</v>
      </c>
      <c r="D15" s="44" t="s">
        <v>33</v>
      </c>
      <c r="E15" s="56"/>
    </row>
    <row r="16" spans="2:32" s="32" customFormat="1" ht="22.5" customHeight="1" x14ac:dyDescent="0.25">
      <c r="B16" s="53">
        <v>5.2</v>
      </c>
      <c r="C16" s="42" t="s">
        <v>8</v>
      </c>
      <c r="D16" s="45"/>
      <c r="E16" s="54"/>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row>
    <row r="17" spans="2:32" s="30" customFormat="1" ht="22.5" customHeight="1" x14ac:dyDescent="0.2">
      <c r="B17" s="55">
        <v>5.2</v>
      </c>
      <c r="C17" s="31" t="s">
        <v>140</v>
      </c>
      <c r="D17" s="44" t="s">
        <v>37</v>
      </c>
      <c r="E17" s="56"/>
    </row>
    <row r="18" spans="2:32" s="32" customFormat="1" ht="22.5" customHeight="1" x14ac:dyDescent="0.25">
      <c r="B18" s="53">
        <v>5.3</v>
      </c>
      <c r="C18" s="42" t="s">
        <v>49</v>
      </c>
      <c r="D18" s="45"/>
      <c r="E18" s="54"/>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row>
    <row r="19" spans="2:32" s="30" customFormat="1" ht="22.5" customHeight="1" x14ac:dyDescent="0.2">
      <c r="B19" s="55">
        <v>5.3</v>
      </c>
      <c r="C19" s="31" t="s">
        <v>51</v>
      </c>
      <c r="D19" s="44" t="s">
        <v>39</v>
      </c>
      <c r="E19" s="56"/>
    </row>
    <row r="20" spans="2:32" s="16" customFormat="1" ht="39.6" customHeight="1" x14ac:dyDescent="0.35">
      <c r="B20" s="51">
        <v>6</v>
      </c>
      <c r="C20" s="17" t="s">
        <v>9</v>
      </c>
      <c r="D20" s="46"/>
      <c r="E20" s="57"/>
    </row>
    <row r="21" spans="2:32" s="32" customFormat="1" ht="22.5" customHeight="1" x14ac:dyDescent="0.25">
      <c r="B21" s="53">
        <v>6.1</v>
      </c>
      <c r="C21" s="42" t="s">
        <v>48</v>
      </c>
      <c r="D21" s="45"/>
      <c r="E21" s="54"/>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row>
    <row r="22" spans="2:32" s="30" customFormat="1" ht="22.5" customHeight="1" collapsed="1" x14ac:dyDescent="0.2">
      <c r="B22" s="55" t="s">
        <v>10</v>
      </c>
      <c r="C22" s="31" t="s">
        <v>50</v>
      </c>
      <c r="D22" s="44" t="s">
        <v>31</v>
      </c>
      <c r="E22" s="56"/>
    </row>
    <row r="23" spans="2:32" s="30" customFormat="1" ht="22.5" customHeight="1" collapsed="1" x14ac:dyDescent="0.2">
      <c r="B23" s="55" t="s">
        <v>11</v>
      </c>
      <c r="C23" s="31" t="s">
        <v>41</v>
      </c>
      <c r="D23" s="44" t="s">
        <v>31</v>
      </c>
      <c r="E23" s="56"/>
    </row>
    <row r="24" spans="2:32" s="30" customFormat="1" ht="22.5" customHeight="1" collapsed="1" x14ac:dyDescent="0.2">
      <c r="B24" s="55" t="s">
        <v>13</v>
      </c>
      <c r="C24" s="31" t="s">
        <v>52</v>
      </c>
      <c r="D24" s="44" t="s">
        <v>31</v>
      </c>
      <c r="E24" s="56"/>
    </row>
    <row r="25" spans="2:32" s="32" customFormat="1" ht="22.5" customHeight="1" x14ac:dyDescent="0.25">
      <c r="B25" s="53">
        <v>6.2</v>
      </c>
      <c r="C25" s="42" t="s">
        <v>53</v>
      </c>
      <c r="D25" s="45"/>
      <c r="E25" s="54"/>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row>
    <row r="26" spans="2:32" s="32" customFormat="1" ht="22.5" customHeight="1" x14ac:dyDescent="0.25">
      <c r="B26" s="55">
        <v>6.2</v>
      </c>
      <c r="C26" s="31" t="s">
        <v>54</v>
      </c>
      <c r="D26" s="44" t="s">
        <v>31</v>
      </c>
      <c r="E26" s="56"/>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row>
    <row r="27" spans="2:32" s="32" customFormat="1" ht="22.5" customHeight="1" x14ac:dyDescent="0.25">
      <c r="B27" s="53">
        <v>6.3</v>
      </c>
      <c r="C27" s="42" t="s">
        <v>143</v>
      </c>
      <c r="D27" s="45"/>
      <c r="E27" s="54"/>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row>
    <row r="28" spans="2:32" s="30" customFormat="1" ht="22.5" customHeight="1" collapsed="1" x14ac:dyDescent="0.2">
      <c r="B28" s="55">
        <v>6.3</v>
      </c>
      <c r="C28" s="31" t="s">
        <v>144</v>
      </c>
      <c r="D28" s="44" t="s">
        <v>31</v>
      </c>
      <c r="E28" s="56" t="s">
        <v>308</v>
      </c>
    </row>
    <row r="29" spans="2:32" s="19" customFormat="1" ht="39.6" customHeight="1" x14ac:dyDescent="0.35">
      <c r="B29" s="51">
        <v>7</v>
      </c>
      <c r="C29" s="17" t="s">
        <v>15</v>
      </c>
      <c r="D29" s="46"/>
      <c r="E29" s="57"/>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row>
    <row r="30" spans="2:32" s="32" customFormat="1" ht="22.5" customHeight="1" x14ac:dyDescent="0.25">
      <c r="B30" s="53">
        <v>7.1</v>
      </c>
      <c r="C30" s="42" t="s">
        <v>16</v>
      </c>
      <c r="D30" s="45"/>
      <c r="E30" s="54"/>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row>
    <row r="31" spans="2:32" s="30" customFormat="1" ht="22.5" customHeight="1" collapsed="1" x14ac:dyDescent="0.2">
      <c r="B31" s="55">
        <v>7.1</v>
      </c>
      <c r="C31" s="31" t="s">
        <v>59</v>
      </c>
      <c r="D31" s="44" t="s">
        <v>31</v>
      </c>
      <c r="E31" s="56"/>
    </row>
    <row r="32" spans="2:32" s="32" customFormat="1" ht="22.5" customHeight="1" x14ac:dyDescent="0.25">
      <c r="B32" s="53">
        <v>7.2</v>
      </c>
      <c r="C32" s="42" t="s">
        <v>17</v>
      </c>
      <c r="D32" s="45"/>
      <c r="E32" s="54"/>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row>
    <row r="33" spans="2:32" s="30" customFormat="1" ht="22.5" customHeight="1" collapsed="1" x14ac:dyDescent="0.2">
      <c r="B33" s="55">
        <v>7.2</v>
      </c>
      <c r="C33" s="31" t="s">
        <v>58</v>
      </c>
      <c r="D33" s="44" t="s">
        <v>31</v>
      </c>
      <c r="E33" s="56"/>
    </row>
    <row r="34" spans="2:32" s="32" customFormat="1" ht="22.5" customHeight="1" x14ac:dyDescent="0.25">
      <c r="B34" s="53">
        <v>7.3</v>
      </c>
      <c r="C34" s="42" t="s">
        <v>18</v>
      </c>
      <c r="D34" s="45"/>
      <c r="E34" s="54"/>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row>
    <row r="35" spans="2:32" s="30" customFormat="1" ht="22.5" customHeight="1" collapsed="1" x14ac:dyDescent="0.2">
      <c r="B35" s="55">
        <v>7.3</v>
      </c>
      <c r="C35" s="31" t="s">
        <v>64</v>
      </c>
      <c r="D35" s="44" t="s">
        <v>31</v>
      </c>
      <c r="E35" s="56"/>
    </row>
    <row r="36" spans="2:32" s="32" customFormat="1" ht="22.5" customHeight="1" x14ac:dyDescent="0.25">
      <c r="B36" s="53">
        <v>7.4</v>
      </c>
      <c r="C36" s="42" t="s">
        <v>19</v>
      </c>
      <c r="D36" s="45"/>
      <c r="E36" s="54"/>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row>
    <row r="37" spans="2:32" s="30" customFormat="1" ht="22.5" customHeight="1" collapsed="1" x14ac:dyDescent="0.2">
      <c r="B37" s="55">
        <v>7.4</v>
      </c>
      <c r="C37" s="31" t="s">
        <v>57</v>
      </c>
      <c r="D37" s="44" t="s">
        <v>31</v>
      </c>
      <c r="E37" s="56"/>
    </row>
    <row r="38" spans="2:32" s="32" customFormat="1" ht="22.5" customHeight="1" x14ac:dyDescent="0.25">
      <c r="B38" s="53">
        <v>7.5</v>
      </c>
      <c r="C38" s="42" t="s">
        <v>20</v>
      </c>
      <c r="D38" s="45"/>
      <c r="E38" s="54"/>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row>
    <row r="39" spans="2:32" s="30" customFormat="1" ht="22.5" customHeight="1" collapsed="1" x14ac:dyDescent="0.2">
      <c r="B39" s="55" t="s">
        <v>60</v>
      </c>
      <c r="C39" s="31" t="s">
        <v>63</v>
      </c>
      <c r="D39" s="44" t="s">
        <v>31</v>
      </c>
      <c r="E39" s="56"/>
    </row>
    <row r="40" spans="2:32" s="30" customFormat="1" ht="22.5" customHeight="1" collapsed="1" x14ac:dyDescent="0.2">
      <c r="B40" s="55" t="s">
        <v>61</v>
      </c>
      <c r="C40" s="31" t="s">
        <v>73</v>
      </c>
      <c r="D40" s="44" t="s">
        <v>31</v>
      </c>
      <c r="E40" s="56"/>
    </row>
    <row r="41" spans="2:32" s="30" customFormat="1" ht="22.5" customHeight="1" collapsed="1" x14ac:dyDescent="0.2">
      <c r="B41" s="55" t="s">
        <v>62</v>
      </c>
      <c r="C41" s="31" t="s">
        <v>74</v>
      </c>
      <c r="D41" s="44" t="s">
        <v>31</v>
      </c>
      <c r="E41" s="56"/>
    </row>
    <row r="42" spans="2:32" s="19" customFormat="1" ht="39.6" customHeight="1" x14ac:dyDescent="0.35">
      <c r="B42" s="51">
        <v>8</v>
      </c>
      <c r="C42" s="17" t="s">
        <v>21</v>
      </c>
      <c r="D42" s="46"/>
      <c r="E42" s="57"/>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row>
    <row r="43" spans="2:32" s="32" customFormat="1" ht="22.5" customHeight="1" x14ac:dyDescent="0.25">
      <c r="B43" s="53">
        <v>8.1</v>
      </c>
      <c r="C43" s="42" t="s">
        <v>22</v>
      </c>
      <c r="D43" s="45"/>
      <c r="E43" s="54"/>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row>
    <row r="44" spans="2:32" s="30" customFormat="1" ht="22.5" customHeight="1" collapsed="1" x14ac:dyDescent="0.2">
      <c r="B44" s="55">
        <v>8.1</v>
      </c>
      <c r="C44" s="31" t="s">
        <v>88</v>
      </c>
      <c r="D44" s="44" t="s">
        <v>31</v>
      </c>
      <c r="E44" s="56"/>
    </row>
    <row r="45" spans="2:32" s="32" customFormat="1" ht="22.5" customHeight="1" x14ac:dyDescent="0.25">
      <c r="B45" s="53">
        <v>8.1999999999999993</v>
      </c>
      <c r="C45" s="42" t="s">
        <v>12</v>
      </c>
      <c r="D45" s="45"/>
      <c r="E45" s="54"/>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row>
    <row r="46" spans="2:32" s="30" customFormat="1" ht="22.5" customHeight="1" collapsed="1" x14ac:dyDescent="0.2">
      <c r="B46" s="55">
        <v>8.1999999999999993</v>
      </c>
      <c r="C46" s="31" t="s">
        <v>87</v>
      </c>
      <c r="D46" s="44" t="s">
        <v>31</v>
      </c>
      <c r="E46" s="56"/>
    </row>
    <row r="47" spans="2:32" s="32" customFormat="1" ht="22.5" customHeight="1" x14ac:dyDescent="0.25">
      <c r="B47" s="53">
        <v>8.3000000000000007</v>
      </c>
      <c r="C47" s="42" t="s">
        <v>14</v>
      </c>
      <c r="D47" s="45"/>
      <c r="E47" s="54"/>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row>
    <row r="48" spans="2:32" s="30" customFormat="1" ht="22.5" customHeight="1" collapsed="1" x14ac:dyDescent="0.2">
      <c r="B48" s="55">
        <v>8.3000000000000007</v>
      </c>
      <c r="C48" s="31" t="s">
        <v>67</v>
      </c>
      <c r="D48" s="44" t="s">
        <v>31</v>
      </c>
      <c r="E48" s="56"/>
    </row>
    <row r="49" spans="1:32" s="19" customFormat="1" ht="39.6" customHeight="1" x14ac:dyDescent="0.35">
      <c r="B49" s="51">
        <v>9</v>
      </c>
      <c r="C49" s="17" t="s">
        <v>23</v>
      </c>
      <c r="D49" s="46"/>
      <c r="E49" s="57"/>
    </row>
    <row r="50" spans="1:32" s="32" customFormat="1" ht="22.5" customHeight="1" x14ac:dyDescent="0.25">
      <c r="B50" s="53">
        <v>9.1</v>
      </c>
      <c r="C50" s="42" t="s">
        <v>24</v>
      </c>
      <c r="D50" s="45"/>
      <c r="E50" s="54"/>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row>
    <row r="51" spans="1:32" s="30" customFormat="1" ht="22.5" customHeight="1" collapsed="1" x14ac:dyDescent="0.2">
      <c r="B51" s="55">
        <v>9.1</v>
      </c>
      <c r="C51" s="31" t="s">
        <v>68</v>
      </c>
      <c r="D51" s="44" t="s">
        <v>31</v>
      </c>
      <c r="E51" s="56"/>
    </row>
    <row r="52" spans="1:32" s="32" customFormat="1" ht="22.5" customHeight="1" x14ac:dyDescent="0.25">
      <c r="B52" s="53">
        <v>9.1999999999999993</v>
      </c>
      <c r="C52" s="42" t="s">
        <v>25</v>
      </c>
      <c r="D52" s="45"/>
      <c r="E52" s="54"/>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row>
    <row r="53" spans="1:32" s="30" customFormat="1" ht="22.5" customHeight="1" collapsed="1" x14ac:dyDescent="0.2">
      <c r="B53" s="55">
        <v>9.1999999999999993</v>
      </c>
      <c r="C53" s="31" t="s">
        <v>69</v>
      </c>
      <c r="D53" s="44" t="s">
        <v>31</v>
      </c>
      <c r="E53" s="56"/>
    </row>
    <row r="54" spans="1:32" s="32" customFormat="1" ht="22.5" customHeight="1" x14ac:dyDescent="0.25">
      <c r="B54" s="53">
        <v>9.3000000000000007</v>
      </c>
      <c r="C54" s="42" t="s">
        <v>26</v>
      </c>
      <c r="D54" s="45"/>
      <c r="E54" s="54"/>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row>
    <row r="55" spans="1:32" s="30" customFormat="1" ht="22.5" customHeight="1" collapsed="1" x14ac:dyDescent="0.2">
      <c r="B55" s="55">
        <v>9.3000000000000007</v>
      </c>
      <c r="C55" s="31" t="s">
        <v>70</v>
      </c>
      <c r="D55" s="44" t="s">
        <v>31</v>
      </c>
      <c r="E55" s="56"/>
    </row>
    <row r="56" spans="1:32" s="19" customFormat="1" ht="39.6" customHeight="1" x14ac:dyDescent="0.35">
      <c r="B56" s="51">
        <v>10</v>
      </c>
      <c r="C56" s="17" t="s">
        <v>27</v>
      </c>
      <c r="D56" s="46"/>
      <c r="E56" s="57"/>
    </row>
    <row r="57" spans="1:32" s="32" customFormat="1" ht="22.5" customHeight="1" x14ac:dyDescent="0.25">
      <c r="B57" s="53">
        <v>10.1</v>
      </c>
      <c r="C57" s="42" t="s">
        <v>29</v>
      </c>
      <c r="D57" s="45"/>
      <c r="E57" s="54"/>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row>
    <row r="58" spans="1:32" s="30" customFormat="1" ht="22.5" customHeight="1" collapsed="1" x14ac:dyDescent="0.2">
      <c r="B58" s="55">
        <v>10.1</v>
      </c>
      <c r="C58" s="31" t="s">
        <v>141</v>
      </c>
      <c r="D58" s="44" t="s">
        <v>31</v>
      </c>
      <c r="E58" s="56"/>
    </row>
    <row r="59" spans="1:32" s="32" customFormat="1" ht="22.5" customHeight="1" x14ac:dyDescent="0.25">
      <c r="B59" s="53">
        <v>10.199999999999999</v>
      </c>
      <c r="C59" s="42" t="s">
        <v>28</v>
      </c>
      <c r="D59" s="45"/>
      <c r="E59" s="54"/>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row>
    <row r="60" spans="1:32" s="30" customFormat="1" ht="22.5" customHeight="1" collapsed="1" thickBot="1" x14ac:dyDescent="0.25">
      <c r="B60" s="58">
        <v>10.199999999999999</v>
      </c>
      <c r="C60" s="59" t="s">
        <v>142</v>
      </c>
      <c r="D60" s="44" t="s">
        <v>31</v>
      </c>
      <c r="E60" s="60"/>
    </row>
    <row r="61" spans="1:32" ht="18.2" customHeight="1" x14ac:dyDescent="0.25">
      <c r="D61" s="36">
        <f>COUNTA(D5:D60)</f>
        <v>28</v>
      </c>
      <c r="E61" s="61" t="s">
        <v>86</v>
      </c>
    </row>
    <row r="62" spans="1:32" ht="18.2" customHeight="1" x14ac:dyDescent="0.25">
      <c r="D62" s="22"/>
    </row>
    <row r="63" spans="1:32" ht="18.2" customHeight="1" x14ac:dyDescent="0.25">
      <c r="A63" s="23"/>
      <c r="B63" s="21"/>
      <c r="D63" s="24"/>
    </row>
    <row r="64" spans="1:32" ht="38.65" customHeight="1" x14ac:dyDescent="0.2">
      <c r="A64" s="1">
        <f>COUNTIF($D$5:$D$60,"Non Existent")</f>
        <v>0</v>
      </c>
      <c r="B64" s="21"/>
      <c r="D64" s="25"/>
    </row>
    <row r="65" spans="1:4" ht="38.65" customHeight="1" x14ac:dyDescent="0.2">
      <c r="A65" s="1">
        <f>COUNTIF($D$5:$D$60,"Initial")</f>
        <v>22</v>
      </c>
      <c r="B65" s="21"/>
      <c r="D65" s="25"/>
    </row>
    <row r="66" spans="1:4" ht="38.65" customHeight="1" x14ac:dyDescent="0.2">
      <c r="A66" s="1">
        <f>COUNTIF($D$5:$D$60,"Limited")</f>
        <v>2</v>
      </c>
      <c r="B66" s="21"/>
      <c r="D66" s="25"/>
    </row>
    <row r="67" spans="1:4" ht="38.65" customHeight="1" x14ac:dyDescent="0.2">
      <c r="A67" s="1">
        <f>COUNTIF($D$5:$D$58,"Defined")</f>
        <v>1</v>
      </c>
      <c r="B67" s="21"/>
      <c r="D67" s="25"/>
    </row>
    <row r="68" spans="1:4" ht="38.65" customHeight="1" x14ac:dyDescent="0.2">
      <c r="A68" s="1">
        <f>COUNTIF($D$5:$D$60,"managed")</f>
        <v>0</v>
      </c>
      <c r="B68" s="21"/>
      <c r="D68" s="25"/>
    </row>
    <row r="69" spans="1:4" ht="38.65" customHeight="1" x14ac:dyDescent="0.2">
      <c r="A69" s="1">
        <f>COUNTIF($D$5:$D$60,"Optimized")</f>
        <v>0</v>
      </c>
      <c r="B69" s="21"/>
      <c r="D69" s="25"/>
    </row>
    <row r="70" spans="1:4" ht="38.65" customHeight="1" x14ac:dyDescent="0.2">
      <c r="A70" s="1">
        <f>COUNTIF($D$5:$D$58,"Not Applicable")</f>
        <v>1</v>
      </c>
      <c r="B70" s="21"/>
      <c r="D70" s="25"/>
    </row>
    <row r="71" spans="1:4" ht="38.65" customHeight="1" x14ac:dyDescent="0.2">
      <c r="A71" s="1">
        <f>COUNTIF($D$5:$D$60,"Not Checked")</f>
        <v>0</v>
      </c>
      <c r="B71" s="21"/>
      <c r="D71" s="25"/>
    </row>
    <row r="72" spans="1:4" ht="18.2" customHeight="1" x14ac:dyDescent="0.25">
      <c r="A72" s="26">
        <f>SUM(A64:A71)</f>
        <v>26</v>
      </c>
      <c r="B72" s="27"/>
      <c r="C72" s="28"/>
    </row>
    <row r="74" spans="1:4" ht="18.2" customHeight="1" x14ac:dyDescent="0.2">
      <c r="A74" s="29"/>
      <c r="B74" s="29"/>
    </row>
  </sheetData>
  <sheetProtection selectLockedCells="1" selectUnlockedCells="1"/>
  <mergeCells count="1">
    <mergeCell ref="B1:E1"/>
  </mergeCells>
  <conditionalFormatting sqref="F42:AF42">
    <cfRule type="expression" dxfId="329" priority="959" stopIfTrue="1">
      <formula>#N/A</formula>
    </cfRule>
  </conditionalFormatting>
  <conditionalFormatting sqref="D7:D8">
    <cfRule type="containsText" dxfId="328" priority="339" operator="containsText" text="Initial">
      <formula>NOT(ISERROR(SEARCH("Initial",D7)))</formula>
    </cfRule>
    <cfRule type="containsText" dxfId="327" priority="340" operator="containsText" text="Nonexistent">
      <formula>NOT(ISERROR(SEARCH("Nonexistent",D7)))</formula>
    </cfRule>
  </conditionalFormatting>
  <conditionalFormatting sqref="D10">
    <cfRule type="containsText" dxfId="326" priority="328" operator="containsText" text="Initial">
      <formula>NOT(ISERROR(SEARCH("Initial",D10)))</formula>
    </cfRule>
    <cfRule type="containsText" dxfId="325" priority="329" operator="containsText" text="Nonexistent">
      <formula>NOT(ISERROR(SEARCH("Nonexistent",D10)))</formula>
    </cfRule>
  </conditionalFormatting>
  <conditionalFormatting sqref="D12">
    <cfRule type="containsText" dxfId="324" priority="317" operator="containsText" text="Initial">
      <formula>NOT(ISERROR(SEARCH("Initial",D12)))</formula>
    </cfRule>
    <cfRule type="containsText" dxfId="323" priority="318" operator="containsText" text="Nonexistent">
      <formula>NOT(ISERROR(SEARCH("Nonexistent",D12)))</formula>
    </cfRule>
  </conditionalFormatting>
  <conditionalFormatting sqref="D15">
    <cfRule type="containsText" dxfId="322" priority="306" operator="containsText" text="Initial">
      <formula>NOT(ISERROR(SEARCH("Initial",D15)))</formula>
    </cfRule>
    <cfRule type="containsText" dxfId="321" priority="307" operator="containsText" text="Nonexistent">
      <formula>NOT(ISERROR(SEARCH("Nonexistent",D15)))</formula>
    </cfRule>
  </conditionalFormatting>
  <conditionalFormatting sqref="D17">
    <cfRule type="containsText" dxfId="320" priority="295" operator="containsText" text="Initial">
      <formula>NOT(ISERROR(SEARCH("Initial",D17)))</formula>
    </cfRule>
    <cfRule type="containsText" dxfId="319" priority="296" operator="containsText" text="Nonexistent">
      <formula>NOT(ISERROR(SEARCH("Nonexistent",D17)))</formula>
    </cfRule>
  </conditionalFormatting>
  <conditionalFormatting sqref="D19">
    <cfRule type="containsText" dxfId="318" priority="284" operator="containsText" text="Initial">
      <formula>NOT(ISERROR(SEARCH("Initial",D19)))</formula>
    </cfRule>
    <cfRule type="containsText" dxfId="317" priority="285" operator="containsText" text="Nonexistent">
      <formula>NOT(ISERROR(SEARCH("Nonexistent",D19)))</formula>
    </cfRule>
  </conditionalFormatting>
  <conditionalFormatting sqref="D7:D8">
    <cfRule type="expression" dxfId="316" priority="341" stopIfTrue="1">
      <formula>_xludf.STYLE(VLOOKUP(D7,#REF!,2,0))</formula>
    </cfRule>
  </conditionalFormatting>
  <conditionalFormatting sqref="D10">
    <cfRule type="expression" dxfId="315" priority="330" stopIfTrue="1">
      <formula>_xludf.STYLE(VLOOKUP(D10,#REF!,2,0))</formula>
    </cfRule>
  </conditionalFormatting>
  <conditionalFormatting sqref="D12">
    <cfRule type="expression" dxfId="314" priority="319" stopIfTrue="1">
      <formula>_xludf.STYLE(VLOOKUP(D12,#REF!,2,0))</formula>
    </cfRule>
  </conditionalFormatting>
  <conditionalFormatting sqref="D15">
    <cfRule type="expression" dxfId="313" priority="308" stopIfTrue="1">
      <formula>_xludf.STYLE(VLOOKUP(D15,#REF!,2,0))</formula>
    </cfRule>
  </conditionalFormatting>
  <conditionalFormatting sqref="D17">
    <cfRule type="expression" dxfId="312" priority="297" stopIfTrue="1">
      <formula>_xludf.STYLE(VLOOKUP(D17,#REF!,2,0))</formula>
    </cfRule>
  </conditionalFormatting>
  <conditionalFormatting sqref="D19">
    <cfRule type="expression" dxfId="311" priority="286" stopIfTrue="1">
      <formula>_xludf.STYLE(VLOOKUP(D19,#REF!,2,0))</formula>
    </cfRule>
  </conditionalFormatting>
  <conditionalFormatting sqref="D5">
    <cfRule type="containsText" dxfId="310" priority="185" operator="containsText" text="Initial">
      <formula>NOT(ISERROR(SEARCH("Initial",D5)))</formula>
    </cfRule>
    <cfRule type="containsText" dxfId="309" priority="186" operator="containsText" text="Nonexistent">
      <formula>NOT(ISERROR(SEARCH("Nonexistent",D5)))</formula>
    </cfRule>
  </conditionalFormatting>
  <conditionalFormatting sqref="D5">
    <cfRule type="expression" dxfId="308" priority="187" stopIfTrue="1">
      <formula>_xludf.STYLE(VLOOKUP(D5,#REF!,2,0))</formula>
    </cfRule>
  </conditionalFormatting>
  <conditionalFormatting sqref="D22:D24">
    <cfRule type="containsText" dxfId="307" priority="174" operator="containsText" text="Initial">
      <formula>NOT(ISERROR(SEARCH("Initial",D22)))</formula>
    </cfRule>
    <cfRule type="containsText" dxfId="306" priority="175" operator="containsText" text="Nonexistent">
      <formula>NOT(ISERROR(SEARCH("Nonexistent",D22)))</formula>
    </cfRule>
  </conditionalFormatting>
  <conditionalFormatting sqref="D22:D24">
    <cfRule type="expression" dxfId="305" priority="176" stopIfTrue="1">
      <formula>_xludf.STYLE(VLOOKUP(D22,#REF!,2,0))</formula>
    </cfRule>
  </conditionalFormatting>
  <conditionalFormatting sqref="D26">
    <cfRule type="containsText" dxfId="304" priority="163" operator="containsText" text="Initial">
      <formula>NOT(ISERROR(SEARCH("Initial",D26)))</formula>
    </cfRule>
    <cfRule type="containsText" dxfId="303" priority="164" operator="containsText" text="Nonexistent">
      <formula>NOT(ISERROR(SEARCH("Nonexistent",D26)))</formula>
    </cfRule>
  </conditionalFormatting>
  <conditionalFormatting sqref="D26">
    <cfRule type="expression" dxfId="302" priority="165" stopIfTrue="1">
      <formula>_xludf.STYLE(VLOOKUP(D26,#REF!,2,0))</formula>
    </cfRule>
  </conditionalFormatting>
  <conditionalFormatting sqref="D28">
    <cfRule type="containsText" dxfId="301" priority="152" operator="containsText" text="Initial">
      <formula>NOT(ISERROR(SEARCH("Initial",D28)))</formula>
    </cfRule>
    <cfRule type="containsText" dxfId="300" priority="153" operator="containsText" text="Nonexistent">
      <formula>NOT(ISERROR(SEARCH("Nonexistent",D28)))</formula>
    </cfRule>
  </conditionalFormatting>
  <conditionalFormatting sqref="D28">
    <cfRule type="expression" dxfId="299" priority="154" stopIfTrue="1">
      <formula>_xludf.STYLE(VLOOKUP(D28,#REF!,2,0))</formula>
    </cfRule>
  </conditionalFormatting>
  <conditionalFormatting sqref="D31">
    <cfRule type="containsText" dxfId="298" priority="141" operator="containsText" text="Initial">
      <formula>NOT(ISERROR(SEARCH("Initial",D31)))</formula>
    </cfRule>
    <cfRule type="containsText" dxfId="297" priority="142" operator="containsText" text="Nonexistent">
      <formula>NOT(ISERROR(SEARCH("Nonexistent",D31)))</formula>
    </cfRule>
  </conditionalFormatting>
  <conditionalFormatting sqref="D31">
    <cfRule type="expression" dxfId="296" priority="143" stopIfTrue="1">
      <formula>_xludf.STYLE(VLOOKUP(D31,#REF!,2,0))</formula>
    </cfRule>
  </conditionalFormatting>
  <conditionalFormatting sqref="D33">
    <cfRule type="containsText" dxfId="295" priority="130" operator="containsText" text="Initial">
      <formula>NOT(ISERROR(SEARCH("Initial",D33)))</formula>
    </cfRule>
    <cfRule type="containsText" dxfId="294" priority="131" operator="containsText" text="Nonexistent">
      <formula>NOT(ISERROR(SEARCH("Nonexistent",D33)))</formula>
    </cfRule>
  </conditionalFormatting>
  <conditionalFormatting sqref="D33">
    <cfRule type="expression" dxfId="293" priority="132" stopIfTrue="1">
      <formula>_xludf.STYLE(VLOOKUP(D33,#REF!,2,0))</formula>
    </cfRule>
  </conditionalFormatting>
  <conditionalFormatting sqref="D35">
    <cfRule type="containsText" dxfId="292" priority="119" operator="containsText" text="Initial">
      <formula>NOT(ISERROR(SEARCH("Initial",D35)))</formula>
    </cfRule>
    <cfRule type="containsText" dxfId="291" priority="120" operator="containsText" text="Nonexistent">
      <formula>NOT(ISERROR(SEARCH("Nonexistent",D35)))</formula>
    </cfRule>
  </conditionalFormatting>
  <conditionalFormatting sqref="D35">
    <cfRule type="expression" dxfId="290" priority="121" stopIfTrue="1">
      <formula>_xludf.STYLE(VLOOKUP(D35,#REF!,2,0))</formula>
    </cfRule>
  </conditionalFormatting>
  <conditionalFormatting sqref="D37">
    <cfRule type="containsText" dxfId="289" priority="108" operator="containsText" text="Initial">
      <formula>NOT(ISERROR(SEARCH("Initial",D37)))</formula>
    </cfRule>
    <cfRule type="containsText" dxfId="288" priority="109" operator="containsText" text="Nonexistent">
      <formula>NOT(ISERROR(SEARCH("Nonexistent",D37)))</formula>
    </cfRule>
  </conditionalFormatting>
  <conditionalFormatting sqref="D37">
    <cfRule type="expression" dxfId="287" priority="110" stopIfTrue="1">
      <formula>_xludf.STYLE(VLOOKUP(D37,#REF!,2,0))</formula>
    </cfRule>
  </conditionalFormatting>
  <conditionalFormatting sqref="D39:D41">
    <cfRule type="containsText" dxfId="286" priority="97" operator="containsText" text="Initial">
      <formula>NOT(ISERROR(SEARCH("Initial",D39)))</formula>
    </cfRule>
    <cfRule type="containsText" dxfId="285" priority="98" operator="containsText" text="Nonexistent">
      <formula>NOT(ISERROR(SEARCH("Nonexistent",D39)))</formula>
    </cfRule>
  </conditionalFormatting>
  <conditionalFormatting sqref="D39:D41">
    <cfRule type="expression" dxfId="284" priority="99" stopIfTrue="1">
      <formula>_xludf.STYLE(VLOOKUP(D39,#REF!,2,0))</formula>
    </cfRule>
  </conditionalFormatting>
  <conditionalFormatting sqref="D44">
    <cfRule type="containsText" dxfId="283" priority="86" operator="containsText" text="Initial">
      <formula>NOT(ISERROR(SEARCH("Initial",D44)))</formula>
    </cfRule>
    <cfRule type="containsText" dxfId="282" priority="87" operator="containsText" text="Nonexistent">
      <formula>NOT(ISERROR(SEARCH("Nonexistent",D44)))</formula>
    </cfRule>
  </conditionalFormatting>
  <conditionalFormatting sqref="D44">
    <cfRule type="expression" dxfId="281" priority="88" stopIfTrue="1">
      <formula>_xludf.STYLE(VLOOKUP(D44,#REF!,2,0))</formula>
    </cfRule>
  </conditionalFormatting>
  <conditionalFormatting sqref="D46">
    <cfRule type="containsText" dxfId="280" priority="75" operator="containsText" text="Initial">
      <formula>NOT(ISERROR(SEARCH("Initial",D46)))</formula>
    </cfRule>
    <cfRule type="containsText" dxfId="279" priority="76" operator="containsText" text="Nonexistent">
      <formula>NOT(ISERROR(SEARCH("Nonexistent",D46)))</formula>
    </cfRule>
  </conditionalFormatting>
  <conditionalFormatting sqref="D46">
    <cfRule type="expression" dxfId="278" priority="77" stopIfTrue="1">
      <formula>_xludf.STYLE(VLOOKUP(D46,#REF!,2,0))</formula>
    </cfRule>
  </conditionalFormatting>
  <conditionalFormatting sqref="D48">
    <cfRule type="containsText" dxfId="277" priority="64" operator="containsText" text="Initial">
      <formula>NOT(ISERROR(SEARCH("Initial",D48)))</formula>
    </cfRule>
    <cfRule type="containsText" dxfId="276" priority="65" operator="containsText" text="Nonexistent">
      <formula>NOT(ISERROR(SEARCH("Nonexistent",D48)))</formula>
    </cfRule>
  </conditionalFormatting>
  <conditionalFormatting sqref="D48">
    <cfRule type="expression" dxfId="275" priority="66" stopIfTrue="1">
      <formula>_xludf.STYLE(VLOOKUP(D48,#REF!,2,0))</formula>
    </cfRule>
  </conditionalFormatting>
  <conditionalFormatting sqref="D51">
    <cfRule type="containsText" dxfId="274" priority="53" operator="containsText" text="Initial">
      <formula>NOT(ISERROR(SEARCH("Initial",D51)))</formula>
    </cfRule>
    <cfRule type="containsText" dxfId="273" priority="54" operator="containsText" text="Nonexistent">
      <formula>NOT(ISERROR(SEARCH("Nonexistent",D51)))</formula>
    </cfRule>
  </conditionalFormatting>
  <conditionalFormatting sqref="D51">
    <cfRule type="expression" dxfId="272" priority="55" stopIfTrue="1">
      <formula>_xludf.STYLE(VLOOKUP(D51,#REF!,2,0))</formula>
    </cfRule>
  </conditionalFormatting>
  <conditionalFormatting sqref="D53">
    <cfRule type="containsText" dxfId="271" priority="42" operator="containsText" text="Initial">
      <formula>NOT(ISERROR(SEARCH("Initial",D53)))</formula>
    </cfRule>
    <cfRule type="containsText" dxfId="270" priority="43" operator="containsText" text="Nonexistent">
      <formula>NOT(ISERROR(SEARCH("Nonexistent",D53)))</formula>
    </cfRule>
  </conditionalFormatting>
  <conditionalFormatting sqref="D53">
    <cfRule type="expression" dxfId="269" priority="44" stopIfTrue="1">
      <formula>_xludf.STYLE(VLOOKUP(D53,#REF!,2,0))</formula>
    </cfRule>
  </conditionalFormatting>
  <conditionalFormatting sqref="D55">
    <cfRule type="containsText" dxfId="268" priority="31" operator="containsText" text="Initial">
      <formula>NOT(ISERROR(SEARCH("Initial",D55)))</formula>
    </cfRule>
    <cfRule type="containsText" dxfId="267" priority="32" operator="containsText" text="Nonexistent">
      <formula>NOT(ISERROR(SEARCH("Nonexistent",D55)))</formula>
    </cfRule>
  </conditionalFormatting>
  <conditionalFormatting sqref="D55">
    <cfRule type="expression" dxfId="266" priority="33" stopIfTrue="1">
      <formula>_xludf.STYLE(VLOOKUP(D55,#REF!,2,0))</formula>
    </cfRule>
  </conditionalFormatting>
  <conditionalFormatting sqref="D58">
    <cfRule type="containsText" dxfId="265" priority="20" operator="containsText" text="Initial">
      <formula>NOT(ISERROR(SEARCH("Initial",D58)))</formula>
    </cfRule>
    <cfRule type="containsText" dxfId="264" priority="21" operator="containsText" text="Nonexistent">
      <formula>NOT(ISERROR(SEARCH("Nonexistent",D58)))</formula>
    </cfRule>
  </conditionalFormatting>
  <conditionalFormatting sqref="D58">
    <cfRule type="expression" dxfId="263" priority="22" stopIfTrue="1">
      <formula>_xludf.STYLE(VLOOKUP(D58,#REF!,2,0))</formula>
    </cfRule>
  </conditionalFormatting>
  <conditionalFormatting sqref="D60">
    <cfRule type="containsText" dxfId="262" priority="9" operator="containsText" text="Initial">
      <formula>NOT(ISERROR(SEARCH("Initial",D60)))</formula>
    </cfRule>
    <cfRule type="containsText" dxfId="261" priority="10" operator="containsText" text="Nonexistent">
      <formula>NOT(ISERROR(SEARCH("Nonexistent",D60)))</formula>
    </cfRule>
  </conditionalFormatting>
  <conditionalFormatting sqref="D60">
    <cfRule type="expression" dxfId="260" priority="11" stopIfTrue="1">
      <formula>_xludf.STYLE(VLOOKUP(D60,#REF!,2,0))</formula>
    </cfRule>
  </conditionalFormatting>
  <dataValidations count="1">
    <dataValidation operator="equal" allowBlank="1" showInputMessage="1" showErrorMessage="1" promptTitle="Select Control Scope" sqref="D30:E30 D32:E32 D34:E34 D36:E36 D38:E38 D43:E43 D45:E45 D47:E47 D50:E50 D52:E52 D54:E54 D59:E59"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32" operator="equal" id="{AA87DB84-46AC-4BB5-987D-C941979D7AEF}">
            <xm:f>Metrics!$B$9</xm:f>
            <x14:dxf>
              <font>
                <color theme="0"/>
              </font>
              <fill>
                <patternFill>
                  <bgColor rgb="FF336600"/>
                </patternFill>
              </fill>
            </x14:dxf>
          </x14:cfRule>
          <x14:cfRule type="cellIs" priority="333" operator="equal" id="{212C68B7-1F8B-4628-B0A3-AB106603E4F1}">
            <xm:f>Metrics!$B$8</xm:f>
            <x14:dxf>
              <font>
                <color theme="0"/>
              </font>
              <fill>
                <patternFill>
                  <bgColor rgb="FF92D050"/>
                </patternFill>
              </fill>
            </x14:dxf>
          </x14:cfRule>
          <x14:cfRule type="cellIs" priority="334" operator="equal" id="{FF30B0E8-3B0C-4327-9575-A8E7A395309B}">
            <xm:f>Metrics!$B$7</xm:f>
            <x14:dxf>
              <font>
                <color theme="0"/>
              </font>
              <fill>
                <patternFill>
                  <bgColor rgb="FFFFC000"/>
                </patternFill>
              </fill>
            </x14:dxf>
          </x14:cfRule>
          <x14:cfRule type="cellIs" priority="335" operator="equal" id="{29EC7B99-CD24-4AC0-85E2-75FCC617E187}">
            <xm:f>Metrics!$B$6</xm:f>
            <x14:dxf>
              <font>
                <color theme="0"/>
              </font>
              <fill>
                <patternFill>
                  <bgColor theme="2" tint="-0.499984740745262"/>
                </patternFill>
              </fill>
            </x14:dxf>
          </x14:cfRule>
          <x14:cfRule type="cellIs" priority="336" operator="equal" id="{2CC020C6-8C40-41A5-A8FB-CA0088575E86}">
            <xm:f>Metrics!$B$5</xm:f>
            <x14:dxf>
              <font>
                <color theme="0"/>
              </font>
              <fill>
                <patternFill>
                  <bgColor rgb="FFC00000"/>
                </patternFill>
              </fill>
            </x14:dxf>
          </x14:cfRule>
          <x14:cfRule type="cellIs" priority="337" operator="equal" id="{74CF91B1-F629-4205-9D72-5C2061C57A80}">
            <xm:f>Metrics!$B$4</xm:f>
            <x14:dxf>
              <font>
                <color theme="0"/>
              </font>
              <fill>
                <patternFill>
                  <bgColor rgb="FFFF0000"/>
                </patternFill>
              </fill>
            </x14:dxf>
          </x14:cfRule>
          <x14:cfRule type="cellIs" priority="338" operator="equal" id="{5FAA6519-F1A3-45FB-A1EF-043F9754F047}">
            <xm:f>Metrics!$B$3</xm:f>
            <x14:dxf>
              <font>
                <color theme="0" tint="-0.14996795556505021"/>
              </font>
              <fill>
                <patternFill>
                  <bgColor theme="0"/>
                </patternFill>
              </fill>
            </x14:dxf>
          </x14:cfRule>
          <xm:sqref>D7:D8</xm:sqref>
        </x14:conditionalFormatting>
        <x14:conditionalFormatting xmlns:xm="http://schemas.microsoft.com/office/excel/2006/main">
          <x14:cfRule type="cellIs" priority="331" operator="equal" id="{87CA746E-6D4E-4B1F-B941-FA645191D79C}">
            <xm:f>Metrics!$B$10</xm:f>
            <x14:dxf>
              <font>
                <color theme="0"/>
              </font>
              <fill>
                <patternFill>
                  <bgColor theme="0" tint="-0.34998626667073579"/>
                </patternFill>
              </fill>
            </x14:dxf>
          </x14:cfRule>
          <xm:sqref>D7:D8</xm:sqref>
        </x14:conditionalFormatting>
        <x14:conditionalFormatting xmlns:xm="http://schemas.microsoft.com/office/excel/2006/main">
          <x14:cfRule type="cellIs" priority="321" operator="equal" id="{97EA1C6B-00C5-4D6D-9E1C-4C4FE05883DA}">
            <xm:f>Metrics!$B$9</xm:f>
            <x14:dxf>
              <font>
                <color theme="0"/>
              </font>
              <fill>
                <patternFill>
                  <bgColor rgb="FF336600"/>
                </patternFill>
              </fill>
            </x14:dxf>
          </x14:cfRule>
          <x14:cfRule type="cellIs" priority="322" operator="equal" id="{B3D6B008-C7EE-49A7-9BE0-F67A41D87DD6}">
            <xm:f>Metrics!$B$8</xm:f>
            <x14:dxf>
              <font>
                <color theme="0"/>
              </font>
              <fill>
                <patternFill>
                  <bgColor rgb="FF92D050"/>
                </patternFill>
              </fill>
            </x14:dxf>
          </x14:cfRule>
          <x14:cfRule type="cellIs" priority="323" operator="equal" id="{550D2AA6-3AF9-4617-8EB2-57C85F189928}">
            <xm:f>Metrics!$B$7</xm:f>
            <x14:dxf>
              <font>
                <color theme="0"/>
              </font>
              <fill>
                <patternFill>
                  <bgColor rgb="FFFFC000"/>
                </patternFill>
              </fill>
            </x14:dxf>
          </x14:cfRule>
          <x14:cfRule type="cellIs" priority="324" operator="equal" id="{968DCB5D-D8EB-42AB-A65A-88EE2E611592}">
            <xm:f>Metrics!$B$6</xm:f>
            <x14:dxf>
              <font>
                <color theme="0"/>
              </font>
              <fill>
                <patternFill>
                  <bgColor theme="2" tint="-0.499984740745262"/>
                </patternFill>
              </fill>
            </x14:dxf>
          </x14:cfRule>
          <x14:cfRule type="cellIs" priority="325" operator="equal" id="{92CF8524-4252-4D4F-9C92-731A2430B334}">
            <xm:f>Metrics!$B$5</xm:f>
            <x14:dxf>
              <font>
                <color theme="0"/>
              </font>
              <fill>
                <patternFill>
                  <bgColor rgb="FFC00000"/>
                </patternFill>
              </fill>
            </x14:dxf>
          </x14:cfRule>
          <x14:cfRule type="cellIs" priority="326" operator="equal" id="{3E1377EF-8744-46B0-B09A-5CA9CFB7B484}">
            <xm:f>Metrics!$B$4</xm:f>
            <x14:dxf>
              <font>
                <color theme="0"/>
              </font>
              <fill>
                <patternFill>
                  <bgColor rgb="FFFF0000"/>
                </patternFill>
              </fill>
            </x14:dxf>
          </x14:cfRule>
          <x14:cfRule type="cellIs" priority="327" operator="equal" id="{BFEAF241-1CA1-48C1-B14D-E0042A8D6C44}">
            <xm:f>Metrics!$B$3</xm:f>
            <x14:dxf>
              <font>
                <color theme="0" tint="-0.14996795556505021"/>
              </font>
              <fill>
                <patternFill>
                  <bgColor theme="0"/>
                </patternFill>
              </fill>
            </x14:dxf>
          </x14:cfRule>
          <xm:sqref>D10</xm:sqref>
        </x14:conditionalFormatting>
        <x14:conditionalFormatting xmlns:xm="http://schemas.microsoft.com/office/excel/2006/main">
          <x14:cfRule type="cellIs" priority="320" operator="equal" id="{557F765E-334D-496D-9D56-F111A1EC7E0A}">
            <xm:f>Metrics!$B$10</xm:f>
            <x14:dxf>
              <font>
                <color theme="0"/>
              </font>
              <fill>
                <patternFill>
                  <bgColor theme="0" tint="-0.34998626667073579"/>
                </patternFill>
              </fill>
            </x14:dxf>
          </x14:cfRule>
          <xm:sqref>D10</xm:sqref>
        </x14:conditionalFormatting>
        <x14:conditionalFormatting xmlns:xm="http://schemas.microsoft.com/office/excel/2006/main">
          <x14:cfRule type="cellIs" priority="310" operator="equal" id="{FF3DD9CF-7286-4D5E-97C2-5790D4229956}">
            <xm:f>Metrics!$B$9</xm:f>
            <x14:dxf>
              <font>
                <color theme="0"/>
              </font>
              <fill>
                <patternFill>
                  <bgColor rgb="FF336600"/>
                </patternFill>
              </fill>
            </x14:dxf>
          </x14:cfRule>
          <x14:cfRule type="cellIs" priority="311" operator="equal" id="{B53D7886-E337-4930-8DBC-6A37EA6F46C8}">
            <xm:f>Metrics!$B$8</xm:f>
            <x14:dxf>
              <font>
                <color theme="0"/>
              </font>
              <fill>
                <patternFill>
                  <bgColor rgb="FF92D050"/>
                </patternFill>
              </fill>
            </x14:dxf>
          </x14:cfRule>
          <x14:cfRule type="cellIs" priority="312" operator="equal" id="{0A49A2A2-26F4-4D6F-B01E-DC8BF8DA876C}">
            <xm:f>Metrics!$B$7</xm:f>
            <x14:dxf>
              <font>
                <color theme="0"/>
              </font>
              <fill>
                <patternFill>
                  <bgColor rgb="FFFFC000"/>
                </patternFill>
              </fill>
            </x14:dxf>
          </x14:cfRule>
          <x14:cfRule type="cellIs" priority="313" operator="equal" id="{2D2DBE74-D12C-42FC-AFA3-0D60B2024C09}">
            <xm:f>Metrics!$B$6</xm:f>
            <x14:dxf>
              <font>
                <color theme="0"/>
              </font>
              <fill>
                <patternFill>
                  <bgColor theme="2" tint="-0.499984740745262"/>
                </patternFill>
              </fill>
            </x14:dxf>
          </x14:cfRule>
          <x14:cfRule type="cellIs" priority="314" operator="equal" id="{9A276552-3BCD-4FE2-A1EF-C1B9266F481F}">
            <xm:f>Metrics!$B$5</xm:f>
            <x14:dxf>
              <font>
                <color theme="0"/>
              </font>
              <fill>
                <patternFill>
                  <bgColor rgb="FFC00000"/>
                </patternFill>
              </fill>
            </x14:dxf>
          </x14:cfRule>
          <x14:cfRule type="cellIs" priority="315" operator="equal" id="{FF896517-72FA-4D71-9D2B-4662F8F785E2}">
            <xm:f>Metrics!$B$4</xm:f>
            <x14:dxf>
              <font>
                <color theme="0"/>
              </font>
              <fill>
                <patternFill>
                  <bgColor rgb="FFFF0000"/>
                </patternFill>
              </fill>
            </x14:dxf>
          </x14:cfRule>
          <x14:cfRule type="cellIs" priority="316" operator="equal" id="{955AF9A4-FE2F-4C7F-BA97-D3E162DD56EB}">
            <xm:f>Metrics!$B$3</xm:f>
            <x14:dxf>
              <font>
                <color theme="0" tint="-0.14996795556505021"/>
              </font>
              <fill>
                <patternFill>
                  <bgColor theme="0"/>
                </patternFill>
              </fill>
            </x14:dxf>
          </x14:cfRule>
          <xm:sqref>D12</xm:sqref>
        </x14:conditionalFormatting>
        <x14:conditionalFormatting xmlns:xm="http://schemas.microsoft.com/office/excel/2006/main">
          <x14:cfRule type="cellIs" priority="309" operator="equal" id="{E2C26510-B62A-4B0E-A18B-6385ADEBEC5E}">
            <xm:f>Metrics!$B$10</xm:f>
            <x14:dxf>
              <font>
                <color theme="0"/>
              </font>
              <fill>
                <patternFill>
                  <bgColor theme="0" tint="-0.34998626667073579"/>
                </patternFill>
              </fill>
            </x14:dxf>
          </x14:cfRule>
          <xm:sqref>D12</xm:sqref>
        </x14:conditionalFormatting>
        <x14:conditionalFormatting xmlns:xm="http://schemas.microsoft.com/office/excel/2006/main">
          <x14:cfRule type="cellIs" priority="299" operator="equal" id="{29E4B5CD-91C0-4A11-9CAB-F8A3C19589EB}">
            <xm:f>Metrics!$B$9</xm:f>
            <x14:dxf>
              <font>
                <color theme="0"/>
              </font>
              <fill>
                <patternFill>
                  <bgColor rgb="FF336600"/>
                </patternFill>
              </fill>
            </x14:dxf>
          </x14:cfRule>
          <x14:cfRule type="cellIs" priority="300" operator="equal" id="{7340A021-5FFE-495E-B298-0D5FB1C05CCD}">
            <xm:f>Metrics!$B$8</xm:f>
            <x14:dxf>
              <font>
                <color theme="0"/>
              </font>
              <fill>
                <patternFill>
                  <bgColor rgb="FF92D050"/>
                </patternFill>
              </fill>
            </x14:dxf>
          </x14:cfRule>
          <x14:cfRule type="cellIs" priority="301" operator="equal" id="{A0E57F26-4AC4-4D38-A586-9B9BE996CBE7}">
            <xm:f>Metrics!$B$7</xm:f>
            <x14:dxf>
              <font>
                <color theme="0"/>
              </font>
              <fill>
                <patternFill>
                  <bgColor rgb="FFFFC000"/>
                </patternFill>
              </fill>
            </x14:dxf>
          </x14:cfRule>
          <x14:cfRule type="cellIs" priority="302" operator="equal" id="{675E6C0E-D662-4AEB-A73A-E67D9AF707F9}">
            <xm:f>Metrics!$B$6</xm:f>
            <x14:dxf>
              <font>
                <color theme="0"/>
              </font>
              <fill>
                <patternFill>
                  <bgColor theme="2" tint="-0.499984740745262"/>
                </patternFill>
              </fill>
            </x14:dxf>
          </x14:cfRule>
          <x14:cfRule type="cellIs" priority="303" operator="equal" id="{E777ED44-DC4A-40B4-A1EE-DB7D930A5795}">
            <xm:f>Metrics!$B$5</xm:f>
            <x14:dxf>
              <font>
                <color theme="0"/>
              </font>
              <fill>
                <patternFill>
                  <bgColor rgb="FFC00000"/>
                </patternFill>
              </fill>
            </x14:dxf>
          </x14:cfRule>
          <x14:cfRule type="cellIs" priority="304" operator="equal" id="{F05A83EA-156A-47DF-8121-3A440F549847}">
            <xm:f>Metrics!$B$4</xm:f>
            <x14:dxf>
              <font>
                <color theme="0"/>
              </font>
              <fill>
                <patternFill>
                  <bgColor rgb="FFFF0000"/>
                </patternFill>
              </fill>
            </x14:dxf>
          </x14:cfRule>
          <x14:cfRule type="cellIs" priority="305" operator="equal" id="{5661108E-2F66-48CF-BF97-C8242373B595}">
            <xm:f>Metrics!$B$3</xm:f>
            <x14:dxf>
              <font>
                <color theme="0" tint="-0.14996795556505021"/>
              </font>
              <fill>
                <patternFill>
                  <bgColor theme="0"/>
                </patternFill>
              </fill>
            </x14:dxf>
          </x14:cfRule>
          <xm:sqref>D15</xm:sqref>
        </x14:conditionalFormatting>
        <x14:conditionalFormatting xmlns:xm="http://schemas.microsoft.com/office/excel/2006/main">
          <x14:cfRule type="cellIs" priority="298" operator="equal" id="{C3B7773B-487F-49C9-84D6-29FCEE563268}">
            <xm:f>Metrics!$B$10</xm:f>
            <x14:dxf>
              <font>
                <color theme="0"/>
              </font>
              <fill>
                <patternFill>
                  <bgColor theme="0" tint="-0.34998626667073579"/>
                </patternFill>
              </fill>
            </x14:dxf>
          </x14:cfRule>
          <xm:sqref>D15</xm:sqref>
        </x14:conditionalFormatting>
        <x14:conditionalFormatting xmlns:xm="http://schemas.microsoft.com/office/excel/2006/main">
          <x14:cfRule type="cellIs" priority="288" operator="equal" id="{0702F538-24F5-43DE-AAE7-A0542711F3FA}">
            <xm:f>Metrics!$B$9</xm:f>
            <x14:dxf>
              <font>
                <color theme="0"/>
              </font>
              <fill>
                <patternFill>
                  <bgColor rgb="FF336600"/>
                </patternFill>
              </fill>
            </x14:dxf>
          </x14:cfRule>
          <x14:cfRule type="cellIs" priority="289" operator="equal" id="{297FD432-F9E0-47E0-A74C-CBF9B51870A8}">
            <xm:f>Metrics!$B$8</xm:f>
            <x14:dxf>
              <font>
                <color theme="0"/>
              </font>
              <fill>
                <patternFill>
                  <bgColor rgb="FF92D050"/>
                </patternFill>
              </fill>
            </x14:dxf>
          </x14:cfRule>
          <x14:cfRule type="cellIs" priority="290" operator="equal" id="{7A7E1434-915B-41EA-B6AE-5EECAA08B399}">
            <xm:f>Metrics!$B$7</xm:f>
            <x14:dxf>
              <font>
                <color theme="0"/>
              </font>
              <fill>
                <patternFill>
                  <bgColor rgb="FFFFC000"/>
                </patternFill>
              </fill>
            </x14:dxf>
          </x14:cfRule>
          <x14:cfRule type="cellIs" priority="291" operator="equal" id="{BA75591B-DDF7-4F12-BCF5-DAE386D326EA}">
            <xm:f>Metrics!$B$6</xm:f>
            <x14:dxf>
              <font>
                <color theme="0"/>
              </font>
              <fill>
                <patternFill>
                  <bgColor theme="2" tint="-0.499984740745262"/>
                </patternFill>
              </fill>
            </x14:dxf>
          </x14:cfRule>
          <x14:cfRule type="cellIs" priority="292" operator="equal" id="{E906EB04-1A37-431B-A5D5-4D3D813898AC}">
            <xm:f>Metrics!$B$5</xm:f>
            <x14:dxf>
              <font>
                <color theme="0"/>
              </font>
              <fill>
                <patternFill>
                  <bgColor rgb="FFC00000"/>
                </patternFill>
              </fill>
            </x14:dxf>
          </x14:cfRule>
          <x14:cfRule type="cellIs" priority="293" operator="equal" id="{CAFE404E-E371-475E-9444-AC1825582AF2}">
            <xm:f>Metrics!$B$4</xm:f>
            <x14:dxf>
              <font>
                <color theme="0"/>
              </font>
              <fill>
                <patternFill>
                  <bgColor rgb="FFFF0000"/>
                </patternFill>
              </fill>
            </x14:dxf>
          </x14:cfRule>
          <x14:cfRule type="cellIs" priority="294" operator="equal" id="{6673EF10-1C6B-41D3-ABD8-A833E40A8430}">
            <xm:f>Metrics!$B$3</xm:f>
            <x14:dxf>
              <font>
                <color theme="0" tint="-0.14996795556505021"/>
              </font>
              <fill>
                <patternFill>
                  <bgColor theme="0"/>
                </patternFill>
              </fill>
            </x14:dxf>
          </x14:cfRule>
          <xm:sqref>D17</xm:sqref>
        </x14:conditionalFormatting>
        <x14:conditionalFormatting xmlns:xm="http://schemas.microsoft.com/office/excel/2006/main">
          <x14:cfRule type="cellIs" priority="287" operator="equal" id="{44286043-7993-40D9-92B2-C3E434EA5EA7}">
            <xm:f>Metrics!$B$10</xm:f>
            <x14:dxf>
              <font>
                <color theme="0"/>
              </font>
              <fill>
                <patternFill>
                  <bgColor theme="0" tint="-0.34998626667073579"/>
                </patternFill>
              </fill>
            </x14:dxf>
          </x14:cfRule>
          <xm:sqref>D17</xm:sqref>
        </x14:conditionalFormatting>
        <x14:conditionalFormatting xmlns:xm="http://schemas.microsoft.com/office/excel/2006/main">
          <x14:cfRule type="cellIs" priority="277" operator="equal" id="{46B7369B-E8FE-4452-9EDC-F942C0189985}">
            <xm:f>Metrics!$B$9</xm:f>
            <x14:dxf>
              <font>
                <color theme="0"/>
              </font>
              <fill>
                <patternFill>
                  <bgColor rgb="FF336600"/>
                </patternFill>
              </fill>
            </x14:dxf>
          </x14:cfRule>
          <x14:cfRule type="cellIs" priority="278" operator="equal" id="{45F541EC-697A-44BE-B7EF-0DBBEFCA2B8F}">
            <xm:f>Metrics!$B$8</xm:f>
            <x14:dxf>
              <font>
                <color theme="0"/>
              </font>
              <fill>
                <patternFill>
                  <bgColor rgb="FF92D050"/>
                </patternFill>
              </fill>
            </x14:dxf>
          </x14:cfRule>
          <x14:cfRule type="cellIs" priority="279" operator="equal" id="{BC51E68A-FEB1-48B1-A58A-13588892BC5C}">
            <xm:f>Metrics!$B$7</xm:f>
            <x14:dxf>
              <font>
                <color theme="0"/>
              </font>
              <fill>
                <patternFill>
                  <bgColor rgb="FFFFC000"/>
                </patternFill>
              </fill>
            </x14:dxf>
          </x14:cfRule>
          <x14:cfRule type="cellIs" priority="280" operator="equal" id="{2DAC0539-2075-4CBE-8FD1-3F64264DF29D}">
            <xm:f>Metrics!$B$6</xm:f>
            <x14:dxf>
              <font>
                <color theme="0"/>
              </font>
              <fill>
                <patternFill>
                  <bgColor theme="2" tint="-0.499984740745262"/>
                </patternFill>
              </fill>
            </x14:dxf>
          </x14:cfRule>
          <x14:cfRule type="cellIs" priority="281" operator="equal" id="{77F78266-F8CB-44C9-9482-058C12D2534A}">
            <xm:f>Metrics!$B$5</xm:f>
            <x14:dxf>
              <font>
                <color theme="0"/>
              </font>
              <fill>
                <patternFill>
                  <bgColor rgb="FFC00000"/>
                </patternFill>
              </fill>
            </x14:dxf>
          </x14:cfRule>
          <x14:cfRule type="cellIs" priority="282" operator="equal" id="{4DEA5D7B-50B1-4198-BEBC-8C9ABF7B774A}">
            <xm:f>Metrics!$B$4</xm:f>
            <x14:dxf>
              <font>
                <color theme="0"/>
              </font>
              <fill>
                <patternFill>
                  <bgColor rgb="FFFF0000"/>
                </patternFill>
              </fill>
            </x14:dxf>
          </x14:cfRule>
          <x14:cfRule type="cellIs" priority="283" operator="equal" id="{E1816410-9F86-4AAF-998D-AF937FD6BBD9}">
            <xm:f>Metrics!$B$3</xm:f>
            <x14:dxf>
              <font>
                <color theme="0" tint="-0.14996795556505021"/>
              </font>
              <fill>
                <patternFill>
                  <bgColor theme="0"/>
                </patternFill>
              </fill>
            </x14:dxf>
          </x14:cfRule>
          <xm:sqref>D19</xm:sqref>
        </x14:conditionalFormatting>
        <x14:conditionalFormatting xmlns:xm="http://schemas.microsoft.com/office/excel/2006/main">
          <x14:cfRule type="cellIs" priority="276" operator="equal" id="{6AFB2071-E402-416F-9034-D0E15B5E0B57}">
            <xm:f>Metrics!$B$10</xm:f>
            <x14:dxf>
              <font>
                <color theme="0"/>
              </font>
              <fill>
                <patternFill>
                  <bgColor theme="0" tint="-0.34998626667073579"/>
                </patternFill>
              </fill>
            </x14:dxf>
          </x14:cfRule>
          <xm:sqref>D19</xm:sqref>
        </x14:conditionalFormatting>
        <x14:conditionalFormatting xmlns:xm="http://schemas.microsoft.com/office/excel/2006/main">
          <x14:cfRule type="cellIs" priority="178" operator="equal" id="{EC867714-C159-49F0-8EEC-60965E71AE06}">
            <xm:f>Metrics!$B$9</xm:f>
            <x14:dxf>
              <font>
                <color theme="0"/>
              </font>
              <fill>
                <patternFill>
                  <bgColor rgb="FF336600"/>
                </patternFill>
              </fill>
            </x14:dxf>
          </x14:cfRule>
          <x14:cfRule type="cellIs" priority="179" operator="equal" id="{A8A2A1AD-1525-4672-8045-EE397AAA184E}">
            <xm:f>Metrics!$B$8</xm:f>
            <x14:dxf>
              <font>
                <color theme="0"/>
              </font>
              <fill>
                <patternFill>
                  <bgColor rgb="FF92D050"/>
                </patternFill>
              </fill>
            </x14:dxf>
          </x14:cfRule>
          <x14:cfRule type="cellIs" priority="180" operator="equal" id="{4475B486-36CF-46CB-A6C0-5BC7D2664D48}">
            <xm:f>Metrics!$B$7</xm:f>
            <x14:dxf>
              <font>
                <color theme="0"/>
              </font>
              <fill>
                <patternFill>
                  <bgColor rgb="FFFFC000"/>
                </patternFill>
              </fill>
            </x14:dxf>
          </x14:cfRule>
          <x14:cfRule type="cellIs" priority="181" operator="equal" id="{C2C24BE2-C325-48EE-8A0D-6572F2D3F8A7}">
            <xm:f>Metrics!$B$6</xm:f>
            <x14:dxf>
              <font>
                <color theme="0"/>
              </font>
              <fill>
                <patternFill>
                  <bgColor theme="2" tint="-0.499984740745262"/>
                </patternFill>
              </fill>
            </x14:dxf>
          </x14:cfRule>
          <x14:cfRule type="cellIs" priority="182" operator="equal" id="{435D4A6A-3CB3-40F7-B09A-7ED5E083C9FE}">
            <xm:f>Metrics!$B$5</xm:f>
            <x14:dxf>
              <font>
                <color theme="0"/>
              </font>
              <fill>
                <patternFill>
                  <bgColor rgb="FFC00000"/>
                </patternFill>
              </fill>
            </x14:dxf>
          </x14:cfRule>
          <x14:cfRule type="cellIs" priority="183" operator="equal" id="{1AEBA041-03CA-45AE-9F60-EBCC4AD381A1}">
            <xm:f>Metrics!$B$4</xm:f>
            <x14:dxf>
              <font>
                <color theme="0"/>
              </font>
              <fill>
                <patternFill>
                  <bgColor rgb="FFFF0000"/>
                </patternFill>
              </fill>
            </x14:dxf>
          </x14:cfRule>
          <x14:cfRule type="cellIs" priority="184" operator="equal" id="{C3EAC254-F062-495B-8D8C-8087172DBE83}">
            <xm:f>Metrics!$B$3</xm:f>
            <x14:dxf>
              <font>
                <color theme="0" tint="-0.14996795556505021"/>
              </font>
              <fill>
                <patternFill>
                  <bgColor theme="0"/>
                </patternFill>
              </fill>
            </x14:dxf>
          </x14:cfRule>
          <xm:sqref>D5</xm:sqref>
        </x14:conditionalFormatting>
        <x14:conditionalFormatting xmlns:xm="http://schemas.microsoft.com/office/excel/2006/main">
          <x14:cfRule type="cellIs" priority="177" operator="equal" id="{FBBBC112-8128-47DF-A04E-509050B1A748}">
            <xm:f>Metrics!$B$10</xm:f>
            <x14:dxf>
              <font>
                <color theme="0"/>
              </font>
              <fill>
                <patternFill>
                  <bgColor theme="0" tint="-0.34998626667073579"/>
                </patternFill>
              </fill>
            </x14:dxf>
          </x14:cfRule>
          <xm:sqref>D5</xm:sqref>
        </x14:conditionalFormatting>
        <x14:conditionalFormatting xmlns:xm="http://schemas.microsoft.com/office/excel/2006/main">
          <x14:cfRule type="cellIs" priority="167" operator="equal" id="{AD9CDCCA-4D04-4549-BCEB-482DB7AA2C6D}">
            <xm:f>Metrics!$B$9</xm:f>
            <x14:dxf>
              <font>
                <color theme="0"/>
              </font>
              <fill>
                <patternFill>
                  <bgColor rgb="FF336600"/>
                </patternFill>
              </fill>
            </x14:dxf>
          </x14:cfRule>
          <x14:cfRule type="cellIs" priority="168" operator="equal" id="{9CA4E724-839A-47A4-8CF0-D1B33D644C2D}">
            <xm:f>Metrics!$B$8</xm:f>
            <x14:dxf>
              <font>
                <color theme="0"/>
              </font>
              <fill>
                <patternFill>
                  <bgColor rgb="FF92D050"/>
                </patternFill>
              </fill>
            </x14:dxf>
          </x14:cfRule>
          <x14:cfRule type="cellIs" priority="169" operator="equal" id="{AB5331E5-91F1-4712-8DEB-FC757A11DD17}">
            <xm:f>Metrics!$B$7</xm:f>
            <x14:dxf>
              <font>
                <color theme="0"/>
              </font>
              <fill>
                <patternFill>
                  <bgColor rgb="FFFFC000"/>
                </patternFill>
              </fill>
            </x14:dxf>
          </x14:cfRule>
          <x14:cfRule type="cellIs" priority="170" operator="equal" id="{27A871FB-1DCB-46E7-81CD-B659ECC84CB6}">
            <xm:f>Metrics!$B$6</xm:f>
            <x14:dxf>
              <font>
                <color theme="0"/>
              </font>
              <fill>
                <patternFill>
                  <bgColor theme="2" tint="-0.499984740745262"/>
                </patternFill>
              </fill>
            </x14:dxf>
          </x14:cfRule>
          <x14:cfRule type="cellIs" priority="171" operator="equal" id="{C60935F3-36AB-4623-8F20-F55345F48845}">
            <xm:f>Metrics!$B$5</xm:f>
            <x14:dxf>
              <font>
                <color theme="0"/>
              </font>
              <fill>
                <patternFill>
                  <bgColor rgb="FFC00000"/>
                </patternFill>
              </fill>
            </x14:dxf>
          </x14:cfRule>
          <x14:cfRule type="cellIs" priority="172" operator="equal" id="{2317C250-E68B-4C7D-9940-18C45187CABA}">
            <xm:f>Metrics!$B$4</xm:f>
            <x14:dxf>
              <font>
                <color theme="0"/>
              </font>
              <fill>
                <patternFill>
                  <bgColor rgb="FFFF0000"/>
                </patternFill>
              </fill>
            </x14:dxf>
          </x14:cfRule>
          <x14:cfRule type="cellIs" priority="173" operator="equal" id="{241DA721-20B4-4E70-87DA-3B75DFC6FFF2}">
            <xm:f>Metrics!$B$3</xm:f>
            <x14:dxf>
              <font>
                <color theme="0" tint="-0.14996795556505021"/>
              </font>
              <fill>
                <patternFill>
                  <bgColor theme="0"/>
                </patternFill>
              </fill>
            </x14:dxf>
          </x14:cfRule>
          <xm:sqref>D22:D24</xm:sqref>
        </x14:conditionalFormatting>
        <x14:conditionalFormatting xmlns:xm="http://schemas.microsoft.com/office/excel/2006/main">
          <x14:cfRule type="cellIs" priority="166" operator="equal" id="{B03CFF89-F1BF-4A64-84BC-DE3E5B316404}">
            <xm:f>Metrics!$B$10</xm:f>
            <x14:dxf>
              <font>
                <color theme="0"/>
              </font>
              <fill>
                <patternFill>
                  <bgColor theme="0" tint="-0.34998626667073579"/>
                </patternFill>
              </fill>
            </x14:dxf>
          </x14:cfRule>
          <xm:sqref>D22:D24</xm:sqref>
        </x14:conditionalFormatting>
        <x14:conditionalFormatting xmlns:xm="http://schemas.microsoft.com/office/excel/2006/main">
          <x14:cfRule type="cellIs" priority="156" operator="equal" id="{B546B7AE-DA89-4C5A-B757-E8ECA9646B32}">
            <xm:f>Metrics!$B$9</xm:f>
            <x14:dxf>
              <font>
                <color theme="0"/>
              </font>
              <fill>
                <patternFill>
                  <bgColor rgb="FF336600"/>
                </patternFill>
              </fill>
            </x14:dxf>
          </x14:cfRule>
          <x14:cfRule type="cellIs" priority="157" operator="equal" id="{CC38A053-485F-4438-BC18-F9EB83EB006D}">
            <xm:f>Metrics!$B$8</xm:f>
            <x14:dxf>
              <font>
                <color theme="0"/>
              </font>
              <fill>
                <patternFill>
                  <bgColor rgb="FF92D050"/>
                </patternFill>
              </fill>
            </x14:dxf>
          </x14:cfRule>
          <x14:cfRule type="cellIs" priority="158" operator="equal" id="{1B19CF1D-D9A7-4B04-802C-D91DEAFD9433}">
            <xm:f>Metrics!$B$7</xm:f>
            <x14:dxf>
              <font>
                <color theme="0"/>
              </font>
              <fill>
                <patternFill>
                  <bgColor rgb="FFFFC000"/>
                </patternFill>
              </fill>
            </x14:dxf>
          </x14:cfRule>
          <x14:cfRule type="cellIs" priority="159" operator="equal" id="{B9945E5B-9C42-4C4D-91D7-D955D76932F0}">
            <xm:f>Metrics!$B$6</xm:f>
            <x14:dxf>
              <font>
                <color theme="0"/>
              </font>
              <fill>
                <patternFill>
                  <bgColor theme="2" tint="-0.499984740745262"/>
                </patternFill>
              </fill>
            </x14:dxf>
          </x14:cfRule>
          <x14:cfRule type="cellIs" priority="160" operator="equal" id="{7527354A-1A12-41A1-ACF7-AEF753FD8E7D}">
            <xm:f>Metrics!$B$5</xm:f>
            <x14:dxf>
              <font>
                <color theme="0"/>
              </font>
              <fill>
                <patternFill>
                  <bgColor rgb="FFC00000"/>
                </patternFill>
              </fill>
            </x14:dxf>
          </x14:cfRule>
          <x14:cfRule type="cellIs" priority="161" operator="equal" id="{2CBB8410-6903-4850-A5C9-FCDD22B21BBE}">
            <xm:f>Metrics!$B$4</xm:f>
            <x14:dxf>
              <font>
                <color theme="0"/>
              </font>
              <fill>
                <patternFill>
                  <bgColor rgb="FFFF0000"/>
                </patternFill>
              </fill>
            </x14:dxf>
          </x14:cfRule>
          <x14:cfRule type="cellIs" priority="162" operator="equal" id="{5A5D0095-7D79-4AF3-9137-99D76EF5BF62}">
            <xm:f>Metrics!$B$3</xm:f>
            <x14:dxf>
              <font>
                <color theme="0" tint="-0.14996795556505021"/>
              </font>
              <fill>
                <patternFill>
                  <bgColor theme="0"/>
                </patternFill>
              </fill>
            </x14:dxf>
          </x14:cfRule>
          <xm:sqref>D26</xm:sqref>
        </x14:conditionalFormatting>
        <x14:conditionalFormatting xmlns:xm="http://schemas.microsoft.com/office/excel/2006/main">
          <x14:cfRule type="cellIs" priority="155" operator="equal" id="{A5A67B78-5E03-485C-AFDB-DD5C2CA26E86}">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145" operator="equal" id="{5C323B5C-9D0B-437B-A3ED-DCEAE5773706}">
            <xm:f>Metrics!$B$9</xm:f>
            <x14:dxf>
              <font>
                <color theme="0"/>
              </font>
              <fill>
                <patternFill>
                  <bgColor rgb="FF336600"/>
                </patternFill>
              </fill>
            </x14:dxf>
          </x14:cfRule>
          <x14:cfRule type="cellIs" priority="146" operator="equal" id="{0D8E69F2-AEE8-4E5A-847B-94BD568B18DF}">
            <xm:f>Metrics!$B$8</xm:f>
            <x14:dxf>
              <font>
                <color theme="0"/>
              </font>
              <fill>
                <patternFill>
                  <bgColor rgb="FF92D050"/>
                </patternFill>
              </fill>
            </x14:dxf>
          </x14:cfRule>
          <x14:cfRule type="cellIs" priority="147" operator="equal" id="{F0C0FFEA-1F8E-422B-AEF9-65212CEA8517}">
            <xm:f>Metrics!$B$7</xm:f>
            <x14:dxf>
              <font>
                <color theme="0"/>
              </font>
              <fill>
                <patternFill>
                  <bgColor rgb="FFFFC000"/>
                </patternFill>
              </fill>
            </x14:dxf>
          </x14:cfRule>
          <x14:cfRule type="cellIs" priority="148" operator="equal" id="{DABC43BC-DCB4-4709-A9F2-20065742522C}">
            <xm:f>Metrics!$B$6</xm:f>
            <x14:dxf>
              <font>
                <color theme="0"/>
              </font>
              <fill>
                <patternFill>
                  <bgColor theme="2" tint="-0.499984740745262"/>
                </patternFill>
              </fill>
            </x14:dxf>
          </x14:cfRule>
          <x14:cfRule type="cellIs" priority="149" operator="equal" id="{A1416F80-BD81-454F-A12A-E526960D9DAC}">
            <xm:f>Metrics!$B$5</xm:f>
            <x14:dxf>
              <font>
                <color theme="0"/>
              </font>
              <fill>
                <patternFill>
                  <bgColor rgb="FFC00000"/>
                </patternFill>
              </fill>
            </x14:dxf>
          </x14:cfRule>
          <x14:cfRule type="cellIs" priority="150" operator="equal" id="{283CFCEA-82BC-4571-82BD-C34EFBAA216F}">
            <xm:f>Metrics!$B$4</xm:f>
            <x14:dxf>
              <font>
                <color theme="0"/>
              </font>
              <fill>
                <patternFill>
                  <bgColor rgb="FFFF0000"/>
                </patternFill>
              </fill>
            </x14:dxf>
          </x14:cfRule>
          <x14:cfRule type="cellIs" priority="151" operator="equal" id="{9DB82045-BC80-43E0-8763-4DAD32C5DF67}">
            <xm:f>Metrics!$B$3</xm:f>
            <x14:dxf>
              <font>
                <color theme="0" tint="-0.14996795556505021"/>
              </font>
              <fill>
                <patternFill>
                  <bgColor theme="0"/>
                </patternFill>
              </fill>
            </x14:dxf>
          </x14:cfRule>
          <xm:sqref>D28</xm:sqref>
        </x14:conditionalFormatting>
        <x14:conditionalFormatting xmlns:xm="http://schemas.microsoft.com/office/excel/2006/main">
          <x14:cfRule type="cellIs" priority="144" operator="equal" id="{91472A53-B36D-4103-ABD8-29C8E7898429}">
            <xm:f>Metrics!$B$10</xm:f>
            <x14:dxf>
              <font>
                <color theme="0"/>
              </font>
              <fill>
                <patternFill>
                  <bgColor theme="0" tint="-0.34998626667073579"/>
                </patternFill>
              </fill>
            </x14:dxf>
          </x14:cfRule>
          <xm:sqref>D28</xm:sqref>
        </x14:conditionalFormatting>
        <x14:conditionalFormatting xmlns:xm="http://schemas.microsoft.com/office/excel/2006/main">
          <x14:cfRule type="cellIs" priority="134" operator="equal" id="{DEEF5B37-4BB1-419D-ADBF-E5ECB0F9DE2D}">
            <xm:f>Metrics!$B$9</xm:f>
            <x14:dxf>
              <font>
                <color theme="0"/>
              </font>
              <fill>
                <patternFill>
                  <bgColor rgb="FF336600"/>
                </patternFill>
              </fill>
            </x14:dxf>
          </x14:cfRule>
          <x14:cfRule type="cellIs" priority="135" operator="equal" id="{654D7935-C5FB-4600-90DC-298061D47ACA}">
            <xm:f>Metrics!$B$8</xm:f>
            <x14:dxf>
              <font>
                <color theme="0"/>
              </font>
              <fill>
                <patternFill>
                  <bgColor rgb="FF92D050"/>
                </patternFill>
              </fill>
            </x14:dxf>
          </x14:cfRule>
          <x14:cfRule type="cellIs" priority="136" operator="equal" id="{D93489F9-E13F-4FF5-BD61-FF9013F23F52}">
            <xm:f>Metrics!$B$7</xm:f>
            <x14:dxf>
              <font>
                <color theme="0"/>
              </font>
              <fill>
                <patternFill>
                  <bgColor rgb="FFFFC000"/>
                </patternFill>
              </fill>
            </x14:dxf>
          </x14:cfRule>
          <x14:cfRule type="cellIs" priority="137" operator="equal" id="{8655D247-AE5B-4EE2-88B1-AB021F92B40C}">
            <xm:f>Metrics!$B$6</xm:f>
            <x14:dxf>
              <font>
                <color theme="0"/>
              </font>
              <fill>
                <patternFill>
                  <bgColor theme="2" tint="-0.499984740745262"/>
                </patternFill>
              </fill>
            </x14:dxf>
          </x14:cfRule>
          <x14:cfRule type="cellIs" priority="138" operator="equal" id="{9705C387-5E0B-446C-9BB5-A3D82748850D}">
            <xm:f>Metrics!$B$5</xm:f>
            <x14:dxf>
              <font>
                <color theme="0"/>
              </font>
              <fill>
                <patternFill>
                  <bgColor rgb="FFC00000"/>
                </patternFill>
              </fill>
            </x14:dxf>
          </x14:cfRule>
          <x14:cfRule type="cellIs" priority="139" operator="equal" id="{A774EA67-0968-450A-8154-C8471D530A12}">
            <xm:f>Metrics!$B$4</xm:f>
            <x14:dxf>
              <font>
                <color theme="0"/>
              </font>
              <fill>
                <patternFill>
                  <bgColor rgb="FFFF0000"/>
                </patternFill>
              </fill>
            </x14:dxf>
          </x14:cfRule>
          <x14:cfRule type="cellIs" priority="140" operator="equal" id="{DE290514-45FA-499B-AD04-E896E000B3D6}">
            <xm:f>Metrics!$B$3</xm:f>
            <x14:dxf>
              <font>
                <color theme="0" tint="-0.14996795556505021"/>
              </font>
              <fill>
                <patternFill>
                  <bgColor theme="0"/>
                </patternFill>
              </fill>
            </x14:dxf>
          </x14:cfRule>
          <xm:sqref>D31</xm:sqref>
        </x14:conditionalFormatting>
        <x14:conditionalFormatting xmlns:xm="http://schemas.microsoft.com/office/excel/2006/main">
          <x14:cfRule type="cellIs" priority="133" operator="equal" id="{B2FC3F8C-8449-4421-B0D4-F9D62F0040F2}">
            <xm:f>Metrics!$B$10</xm:f>
            <x14:dxf>
              <font>
                <color theme="0"/>
              </font>
              <fill>
                <patternFill>
                  <bgColor theme="0" tint="-0.34998626667073579"/>
                </patternFill>
              </fill>
            </x14:dxf>
          </x14:cfRule>
          <xm:sqref>D31</xm:sqref>
        </x14:conditionalFormatting>
        <x14:conditionalFormatting xmlns:xm="http://schemas.microsoft.com/office/excel/2006/main">
          <x14:cfRule type="cellIs" priority="123" operator="equal" id="{88A2B56C-6488-49EB-B1D4-440634667279}">
            <xm:f>Metrics!$B$9</xm:f>
            <x14:dxf>
              <font>
                <color theme="0"/>
              </font>
              <fill>
                <patternFill>
                  <bgColor rgb="FF336600"/>
                </patternFill>
              </fill>
            </x14:dxf>
          </x14:cfRule>
          <x14:cfRule type="cellIs" priority="124" operator="equal" id="{F222EFCB-D182-422E-BDEF-B0F2F569C8F3}">
            <xm:f>Metrics!$B$8</xm:f>
            <x14:dxf>
              <font>
                <color theme="0"/>
              </font>
              <fill>
                <patternFill>
                  <bgColor rgb="FF92D050"/>
                </patternFill>
              </fill>
            </x14:dxf>
          </x14:cfRule>
          <x14:cfRule type="cellIs" priority="125" operator="equal" id="{FE455516-11D9-4A59-AE97-E8AA5AA28F0A}">
            <xm:f>Metrics!$B$7</xm:f>
            <x14:dxf>
              <font>
                <color theme="0"/>
              </font>
              <fill>
                <patternFill>
                  <bgColor rgb="FFFFC000"/>
                </patternFill>
              </fill>
            </x14:dxf>
          </x14:cfRule>
          <x14:cfRule type="cellIs" priority="126" operator="equal" id="{DAA11567-7D95-4850-B2FF-61BB0DF5284D}">
            <xm:f>Metrics!$B$6</xm:f>
            <x14:dxf>
              <font>
                <color theme="0"/>
              </font>
              <fill>
                <patternFill>
                  <bgColor theme="2" tint="-0.499984740745262"/>
                </patternFill>
              </fill>
            </x14:dxf>
          </x14:cfRule>
          <x14:cfRule type="cellIs" priority="127" operator="equal" id="{E86416C5-1F6B-41D1-8781-C1A819C906EC}">
            <xm:f>Metrics!$B$5</xm:f>
            <x14:dxf>
              <font>
                <color theme="0"/>
              </font>
              <fill>
                <patternFill>
                  <bgColor rgb="FFC00000"/>
                </patternFill>
              </fill>
            </x14:dxf>
          </x14:cfRule>
          <x14:cfRule type="cellIs" priority="128" operator="equal" id="{3BBFA221-1412-4EBB-BD9E-939275B4A2F2}">
            <xm:f>Metrics!$B$4</xm:f>
            <x14:dxf>
              <font>
                <color theme="0"/>
              </font>
              <fill>
                <patternFill>
                  <bgColor rgb="FFFF0000"/>
                </patternFill>
              </fill>
            </x14:dxf>
          </x14:cfRule>
          <x14:cfRule type="cellIs" priority="129" operator="equal" id="{F929A388-5B24-4C0A-BB2A-0A9A22F67D8E}">
            <xm:f>Metrics!$B$3</xm:f>
            <x14:dxf>
              <font>
                <color theme="0" tint="-0.14996795556505021"/>
              </font>
              <fill>
                <patternFill>
                  <bgColor theme="0"/>
                </patternFill>
              </fill>
            </x14:dxf>
          </x14:cfRule>
          <xm:sqref>D33</xm:sqref>
        </x14:conditionalFormatting>
        <x14:conditionalFormatting xmlns:xm="http://schemas.microsoft.com/office/excel/2006/main">
          <x14:cfRule type="cellIs" priority="122" operator="equal" id="{4B10073C-8BC9-4EBE-A98B-CFEC36DB2483}">
            <xm:f>Metrics!$B$10</xm:f>
            <x14:dxf>
              <font>
                <color theme="0"/>
              </font>
              <fill>
                <patternFill>
                  <bgColor theme="0" tint="-0.34998626667073579"/>
                </patternFill>
              </fill>
            </x14:dxf>
          </x14:cfRule>
          <xm:sqref>D33</xm:sqref>
        </x14:conditionalFormatting>
        <x14:conditionalFormatting xmlns:xm="http://schemas.microsoft.com/office/excel/2006/main">
          <x14:cfRule type="cellIs" priority="112" operator="equal" id="{23C7D7BF-1DDA-4FE2-9B3C-5FE2FAAE5C6B}">
            <xm:f>Metrics!$B$9</xm:f>
            <x14:dxf>
              <font>
                <color theme="0"/>
              </font>
              <fill>
                <patternFill>
                  <bgColor rgb="FF336600"/>
                </patternFill>
              </fill>
            </x14:dxf>
          </x14:cfRule>
          <x14:cfRule type="cellIs" priority="113" operator="equal" id="{5154356A-CC52-4DB6-B085-D430FCD09A81}">
            <xm:f>Metrics!$B$8</xm:f>
            <x14:dxf>
              <font>
                <color theme="0"/>
              </font>
              <fill>
                <patternFill>
                  <bgColor rgb="FF92D050"/>
                </patternFill>
              </fill>
            </x14:dxf>
          </x14:cfRule>
          <x14:cfRule type="cellIs" priority="114" operator="equal" id="{5F63ABCE-8421-4B98-AC0A-AF2064483D85}">
            <xm:f>Metrics!$B$7</xm:f>
            <x14:dxf>
              <font>
                <color theme="0"/>
              </font>
              <fill>
                <patternFill>
                  <bgColor rgb="FFFFC000"/>
                </patternFill>
              </fill>
            </x14:dxf>
          </x14:cfRule>
          <x14:cfRule type="cellIs" priority="115" operator="equal" id="{843AAB6C-32FF-4BE9-B9ED-CAD511E9BA4C}">
            <xm:f>Metrics!$B$6</xm:f>
            <x14:dxf>
              <font>
                <color theme="0"/>
              </font>
              <fill>
                <patternFill>
                  <bgColor theme="2" tint="-0.499984740745262"/>
                </patternFill>
              </fill>
            </x14:dxf>
          </x14:cfRule>
          <x14:cfRule type="cellIs" priority="116" operator="equal" id="{71BD5B28-0450-4B86-B9B8-F91C047EF77E}">
            <xm:f>Metrics!$B$5</xm:f>
            <x14:dxf>
              <font>
                <color theme="0"/>
              </font>
              <fill>
                <patternFill>
                  <bgColor rgb="FFC00000"/>
                </patternFill>
              </fill>
            </x14:dxf>
          </x14:cfRule>
          <x14:cfRule type="cellIs" priority="117" operator="equal" id="{AD65F1C5-C46C-4D29-9241-01A0EA353898}">
            <xm:f>Metrics!$B$4</xm:f>
            <x14:dxf>
              <font>
                <color theme="0"/>
              </font>
              <fill>
                <patternFill>
                  <bgColor rgb="FFFF0000"/>
                </patternFill>
              </fill>
            </x14:dxf>
          </x14:cfRule>
          <x14:cfRule type="cellIs" priority="118" operator="equal" id="{45FF04D8-787F-4CD3-86EE-1A79517B7936}">
            <xm:f>Metrics!$B$3</xm:f>
            <x14:dxf>
              <font>
                <color theme="0" tint="-0.14996795556505021"/>
              </font>
              <fill>
                <patternFill>
                  <bgColor theme="0"/>
                </patternFill>
              </fill>
            </x14:dxf>
          </x14:cfRule>
          <xm:sqref>D35</xm:sqref>
        </x14:conditionalFormatting>
        <x14:conditionalFormatting xmlns:xm="http://schemas.microsoft.com/office/excel/2006/main">
          <x14:cfRule type="cellIs" priority="111" operator="equal" id="{79364844-3211-46AF-A1AD-FEA20D6C625A}">
            <xm:f>Metrics!$B$10</xm:f>
            <x14:dxf>
              <font>
                <color theme="0"/>
              </font>
              <fill>
                <patternFill>
                  <bgColor theme="0" tint="-0.34998626667073579"/>
                </patternFill>
              </fill>
            </x14:dxf>
          </x14:cfRule>
          <xm:sqref>D35</xm:sqref>
        </x14:conditionalFormatting>
        <x14:conditionalFormatting xmlns:xm="http://schemas.microsoft.com/office/excel/2006/main">
          <x14:cfRule type="cellIs" priority="101" operator="equal" id="{A1BFC56E-90AE-46EA-9B41-A151490DC3F9}">
            <xm:f>Metrics!$B$9</xm:f>
            <x14:dxf>
              <font>
                <color theme="0"/>
              </font>
              <fill>
                <patternFill>
                  <bgColor rgb="FF336600"/>
                </patternFill>
              </fill>
            </x14:dxf>
          </x14:cfRule>
          <x14:cfRule type="cellIs" priority="102" operator="equal" id="{33D9247A-BF9C-4483-99E4-639B0315061C}">
            <xm:f>Metrics!$B$8</xm:f>
            <x14:dxf>
              <font>
                <color theme="0"/>
              </font>
              <fill>
                <patternFill>
                  <bgColor rgb="FF92D050"/>
                </patternFill>
              </fill>
            </x14:dxf>
          </x14:cfRule>
          <x14:cfRule type="cellIs" priority="103" operator="equal" id="{141B4287-4E9E-4BBB-9A8B-52883BC4DBB4}">
            <xm:f>Metrics!$B$7</xm:f>
            <x14:dxf>
              <font>
                <color theme="0"/>
              </font>
              <fill>
                <patternFill>
                  <bgColor rgb="FFFFC000"/>
                </patternFill>
              </fill>
            </x14:dxf>
          </x14:cfRule>
          <x14:cfRule type="cellIs" priority="104" operator="equal" id="{81647B30-BB7C-41BA-8F1C-1D0862609B4F}">
            <xm:f>Metrics!$B$6</xm:f>
            <x14:dxf>
              <font>
                <color theme="0"/>
              </font>
              <fill>
                <patternFill>
                  <bgColor theme="2" tint="-0.499984740745262"/>
                </patternFill>
              </fill>
            </x14:dxf>
          </x14:cfRule>
          <x14:cfRule type="cellIs" priority="105" operator="equal" id="{372083AC-F22C-44FE-A050-88D426A11A3C}">
            <xm:f>Metrics!$B$5</xm:f>
            <x14:dxf>
              <font>
                <color theme="0"/>
              </font>
              <fill>
                <patternFill>
                  <bgColor rgb="FFC00000"/>
                </patternFill>
              </fill>
            </x14:dxf>
          </x14:cfRule>
          <x14:cfRule type="cellIs" priority="106" operator="equal" id="{0E8598C8-E2E7-4360-8503-98502C8A7722}">
            <xm:f>Metrics!$B$4</xm:f>
            <x14:dxf>
              <font>
                <color theme="0"/>
              </font>
              <fill>
                <patternFill>
                  <bgColor rgb="FFFF0000"/>
                </patternFill>
              </fill>
            </x14:dxf>
          </x14:cfRule>
          <x14:cfRule type="cellIs" priority="107" operator="equal" id="{80B6D679-370D-44C4-9950-C6DD802CD1CF}">
            <xm:f>Metrics!$B$3</xm:f>
            <x14:dxf>
              <font>
                <color theme="0" tint="-0.14996795556505021"/>
              </font>
              <fill>
                <patternFill>
                  <bgColor theme="0"/>
                </patternFill>
              </fill>
            </x14:dxf>
          </x14:cfRule>
          <xm:sqref>D37</xm:sqref>
        </x14:conditionalFormatting>
        <x14:conditionalFormatting xmlns:xm="http://schemas.microsoft.com/office/excel/2006/main">
          <x14:cfRule type="cellIs" priority="100" operator="equal" id="{DDA0EF1D-C2D5-40A5-9040-F9637734BBAD}">
            <xm:f>Metrics!$B$10</xm:f>
            <x14:dxf>
              <font>
                <color theme="0"/>
              </font>
              <fill>
                <patternFill>
                  <bgColor theme="0" tint="-0.34998626667073579"/>
                </patternFill>
              </fill>
            </x14:dxf>
          </x14:cfRule>
          <xm:sqref>D37</xm:sqref>
        </x14:conditionalFormatting>
        <x14:conditionalFormatting xmlns:xm="http://schemas.microsoft.com/office/excel/2006/main">
          <x14:cfRule type="cellIs" priority="90" operator="equal" id="{105BBE4D-28D7-4C9F-AFE6-0556286F515B}">
            <xm:f>Metrics!$B$9</xm:f>
            <x14:dxf>
              <font>
                <color theme="0"/>
              </font>
              <fill>
                <patternFill>
                  <bgColor rgb="FF336600"/>
                </patternFill>
              </fill>
            </x14:dxf>
          </x14:cfRule>
          <x14:cfRule type="cellIs" priority="91" operator="equal" id="{4C3F6BC2-F604-4063-B431-91E8B2206959}">
            <xm:f>Metrics!$B$8</xm:f>
            <x14:dxf>
              <font>
                <color theme="0"/>
              </font>
              <fill>
                <patternFill>
                  <bgColor rgb="FF92D050"/>
                </patternFill>
              </fill>
            </x14:dxf>
          </x14:cfRule>
          <x14:cfRule type="cellIs" priority="92" operator="equal" id="{38CA0D99-DABF-447E-8A43-E5C304E31674}">
            <xm:f>Metrics!$B$7</xm:f>
            <x14:dxf>
              <font>
                <color theme="0"/>
              </font>
              <fill>
                <patternFill>
                  <bgColor rgb="FFFFC000"/>
                </patternFill>
              </fill>
            </x14:dxf>
          </x14:cfRule>
          <x14:cfRule type="cellIs" priority="93" operator="equal" id="{8CA52A5A-FED4-403E-8E45-6DE84C2F8DA3}">
            <xm:f>Metrics!$B$6</xm:f>
            <x14:dxf>
              <font>
                <color theme="0"/>
              </font>
              <fill>
                <patternFill>
                  <bgColor theme="2" tint="-0.499984740745262"/>
                </patternFill>
              </fill>
            </x14:dxf>
          </x14:cfRule>
          <x14:cfRule type="cellIs" priority="94" operator="equal" id="{B344569D-9019-4F02-883A-122B77EF6521}">
            <xm:f>Metrics!$B$5</xm:f>
            <x14:dxf>
              <font>
                <color theme="0"/>
              </font>
              <fill>
                <patternFill>
                  <bgColor rgb="FFC00000"/>
                </patternFill>
              </fill>
            </x14:dxf>
          </x14:cfRule>
          <x14:cfRule type="cellIs" priority="95" operator="equal" id="{2A2EBC72-92D9-49B1-8A7F-72D7F70A4831}">
            <xm:f>Metrics!$B$4</xm:f>
            <x14:dxf>
              <font>
                <color theme="0"/>
              </font>
              <fill>
                <patternFill>
                  <bgColor rgb="FFFF0000"/>
                </patternFill>
              </fill>
            </x14:dxf>
          </x14:cfRule>
          <x14:cfRule type="cellIs" priority="96" operator="equal" id="{C33AAE34-AE21-4947-98FA-79F3F2A053DE}">
            <xm:f>Metrics!$B$3</xm:f>
            <x14:dxf>
              <font>
                <color theme="0" tint="-0.14996795556505021"/>
              </font>
              <fill>
                <patternFill>
                  <bgColor theme="0"/>
                </patternFill>
              </fill>
            </x14:dxf>
          </x14:cfRule>
          <xm:sqref>D39:D41</xm:sqref>
        </x14:conditionalFormatting>
        <x14:conditionalFormatting xmlns:xm="http://schemas.microsoft.com/office/excel/2006/main">
          <x14:cfRule type="cellIs" priority="89" operator="equal" id="{16FB97B7-5A61-47C9-A342-B416F31DA17D}">
            <xm:f>Metrics!$B$10</xm:f>
            <x14:dxf>
              <font>
                <color theme="0"/>
              </font>
              <fill>
                <patternFill>
                  <bgColor theme="0" tint="-0.34998626667073579"/>
                </patternFill>
              </fill>
            </x14:dxf>
          </x14:cfRule>
          <xm:sqref>D39:D41</xm:sqref>
        </x14:conditionalFormatting>
        <x14:conditionalFormatting xmlns:xm="http://schemas.microsoft.com/office/excel/2006/main">
          <x14:cfRule type="cellIs" priority="79" operator="equal" id="{AD2712AB-F9F8-4328-B31B-388312E2A3A9}">
            <xm:f>Metrics!$B$9</xm:f>
            <x14:dxf>
              <font>
                <color theme="0"/>
              </font>
              <fill>
                <patternFill>
                  <bgColor rgb="FF336600"/>
                </patternFill>
              </fill>
            </x14:dxf>
          </x14:cfRule>
          <x14:cfRule type="cellIs" priority="80" operator="equal" id="{7104A38B-1F21-4CDD-AA44-ECF29C3B4487}">
            <xm:f>Metrics!$B$8</xm:f>
            <x14:dxf>
              <font>
                <color theme="0"/>
              </font>
              <fill>
                <patternFill>
                  <bgColor rgb="FF92D050"/>
                </patternFill>
              </fill>
            </x14:dxf>
          </x14:cfRule>
          <x14:cfRule type="cellIs" priority="81" operator="equal" id="{F60B6654-E82B-4D79-ACFD-D5B9C0E8E7FF}">
            <xm:f>Metrics!$B$7</xm:f>
            <x14:dxf>
              <font>
                <color theme="0"/>
              </font>
              <fill>
                <patternFill>
                  <bgColor rgb="FFFFC000"/>
                </patternFill>
              </fill>
            </x14:dxf>
          </x14:cfRule>
          <x14:cfRule type="cellIs" priority="82" operator="equal" id="{7B451336-9529-4C16-AB98-1DEDDD461D1B}">
            <xm:f>Metrics!$B$6</xm:f>
            <x14:dxf>
              <font>
                <color theme="0"/>
              </font>
              <fill>
                <patternFill>
                  <bgColor theme="2" tint="-0.499984740745262"/>
                </patternFill>
              </fill>
            </x14:dxf>
          </x14:cfRule>
          <x14:cfRule type="cellIs" priority="83" operator="equal" id="{80AACDE0-B04E-4DB5-923D-BA6E41486EDA}">
            <xm:f>Metrics!$B$5</xm:f>
            <x14:dxf>
              <font>
                <color theme="0"/>
              </font>
              <fill>
                <patternFill>
                  <bgColor rgb="FFC00000"/>
                </patternFill>
              </fill>
            </x14:dxf>
          </x14:cfRule>
          <x14:cfRule type="cellIs" priority="84" operator="equal" id="{38BB5A27-B5D7-4A99-94F9-3328BDA6B162}">
            <xm:f>Metrics!$B$4</xm:f>
            <x14:dxf>
              <font>
                <color theme="0"/>
              </font>
              <fill>
                <patternFill>
                  <bgColor rgb="FFFF0000"/>
                </patternFill>
              </fill>
            </x14:dxf>
          </x14:cfRule>
          <x14:cfRule type="cellIs" priority="85" operator="equal" id="{ADAFF359-2077-4613-BD26-11F867B587C8}">
            <xm:f>Metrics!$B$3</xm:f>
            <x14:dxf>
              <font>
                <color theme="0" tint="-0.14996795556505021"/>
              </font>
              <fill>
                <patternFill>
                  <bgColor theme="0"/>
                </patternFill>
              </fill>
            </x14:dxf>
          </x14:cfRule>
          <xm:sqref>D44</xm:sqref>
        </x14:conditionalFormatting>
        <x14:conditionalFormatting xmlns:xm="http://schemas.microsoft.com/office/excel/2006/main">
          <x14:cfRule type="cellIs" priority="78" operator="equal" id="{1E19AB0C-E914-46DB-A2AA-7A3C6F2B153B}">
            <xm:f>Metrics!$B$10</xm:f>
            <x14:dxf>
              <font>
                <color theme="0"/>
              </font>
              <fill>
                <patternFill>
                  <bgColor theme="0" tint="-0.34998626667073579"/>
                </patternFill>
              </fill>
            </x14:dxf>
          </x14:cfRule>
          <xm:sqref>D44</xm:sqref>
        </x14:conditionalFormatting>
        <x14:conditionalFormatting xmlns:xm="http://schemas.microsoft.com/office/excel/2006/main">
          <x14:cfRule type="cellIs" priority="68" operator="equal" id="{D255505A-1335-43EE-BEFF-AD5FB3BB6EFA}">
            <xm:f>Metrics!$B$9</xm:f>
            <x14:dxf>
              <font>
                <color theme="0"/>
              </font>
              <fill>
                <patternFill>
                  <bgColor rgb="FF336600"/>
                </patternFill>
              </fill>
            </x14:dxf>
          </x14:cfRule>
          <x14:cfRule type="cellIs" priority="69" operator="equal" id="{503E7F4E-3D70-4628-B635-AFF143AFE06C}">
            <xm:f>Metrics!$B$8</xm:f>
            <x14:dxf>
              <font>
                <color theme="0"/>
              </font>
              <fill>
                <patternFill>
                  <bgColor rgb="FF92D050"/>
                </patternFill>
              </fill>
            </x14:dxf>
          </x14:cfRule>
          <x14:cfRule type="cellIs" priority="70" operator="equal" id="{794A639D-8AAC-46C8-947C-324B81A145BC}">
            <xm:f>Metrics!$B$7</xm:f>
            <x14:dxf>
              <font>
                <color theme="0"/>
              </font>
              <fill>
                <patternFill>
                  <bgColor rgb="FFFFC000"/>
                </patternFill>
              </fill>
            </x14:dxf>
          </x14:cfRule>
          <x14:cfRule type="cellIs" priority="71" operator="equal" id="{2EFDA671-0D92-4BDC-A64B-E18A470B8438}">
            <xm:f>Metrics!$B$6</xm:f>
            <x14:dxf>
              <font>
                <color theme="0"/>
              </font>
              <fill>
                <patternFill>
                  <bgColor theme="2" tint="-0.499984740745262"/>
                </patternFill>
              </fill>
            </x14:dxf>
          </x14:cfRule>
          <x14:cfRule type="cellIs" priority="72" operator="equal" id="{EB6DC6CA-C573-43CD-8CA6-2BA9EF4BB5A9}">
            <xm:f>Metrics!$B$5</xm:f>
            <x14:dxf>
              <font>
                <color theme="0"/>
              </font>
              <fill>
                <patternFill>
                  <bgColor rgb="FFC00000"/>
                </patternFill>
              </fill>
            </x14:dxf>
          </x14:cfRule>
          <x14:cfRule type="cellIs" priority="73" operator="equal" id="{D62A654C-41CC-4536-8B19-7B33A026F9CD}">
            <xm:f>Metrics!$B$4</xm:f>
            <x14:dxf>
              <font>
                <color theme="0"/>
              </font>
              <fill>
                <patternFill>
                  <bgColor rgb="FFFF0000"/>
                </patternFill>
              </fill>
            </x14:dxf>
          </x14:cfRule>
          <x14:cfRule type="cellIs" priority="74" operator="equal" id="{4716DA0D-27DA-4048-B4D4-1C4851A4B59E}">
            <xm:f>Metrics!$B$3</xm:f>
            <x14:dxf>
              <font>
                <color theme="0" tint="-0.14996795556505021"/>
              </font>
              <fill>
                <patternFill>
                  <bgColor theme="0"/>
                </patternFill>
              </fill>
            </x14:dxf>
          </x14:cfRule>
          <xm:sqref>D46</xm:sqref>
        </x14:conditionalFormatting>
        <x14:conditionalFormatting xmlns:xm="http://schemas.microsoft.com/office/excel/2006/main">
          <x14:cfRule type="cellIs" priority="67" operator="equal" id="{111D9654-7076-4B2A-ABC1-B567DF4F9508}">
            <xm:f>Metrics!$B$10</xm:f>
            <x14:dxf>
              <font>
                <color theme="0"/>
              </font>
              <fill>
                <patternFill>
                  <bgColor theme="0" tint="-0.34998626667073579"/>
                </patternFill>
              </fill>
            </x14:dxf>
          </x14:cfRule>
          <xm:sqref>D46</xm:sqref>
        </x14:conditionalFormatting>
        <x14:conditionalFormatting xmlns:xm="http://schemas.microsoft.com/office/excel/2006/main">
          <x14:cfRule type="cellIs" priority="57" operator="equal" id="{A8FA7D36-E74A-4D33-86F0-25E967414702}">
            <xm:f>Metrics!$B$9</xm:f>
            <x14:dxf>
              <font>
                <color theme="0"/>
              </font>
              <fill>
                <patternFill>
                  <bgColor rgb="FF336600"/>
                </patternFill>
              </fill>
            </x14:dxf>
          </x14:cfRule>
          <x14:cfRule type="cellIs" priority="58" operator="equal" id="{163A4480-0D91-4A07-A141-361F3B2D5E13}">
            <xm:f>Metrics!$B$8</xm:f>
            <x14:dxf>
              <font>
                <color theme="0"/>
              </font>
              <fill>
                <patternFill>
                  <bgColor rgb="FF92D050"/>
                </patternFill>
              </fill>
            </x14:dxf>
          </x14:cfRule>
          <x14:cfRule type="cellIs" priority="59" operator="equal" id="{4DC0CF0C-C6D3-4398-8128-35FA5EE07F79}">
            <xm:f>Metrics!$B$7</xm:f>
            <x14:dxf>
              <font>
                <color theme="0"/>
              </font>
              <fill>
                <patternFill>
                  <bgColor rgb="FFFFC000"/>
                </patternFill>
              </fill>
            </x14:dxf>
          </x14:cfRule>
          <x14:cfRule type="cellIs" priority="60" operator="equal" id="{BFB03FF4-35AF-4F26-896F-303D92D1C03F}">
            <xm:f>Metrics!$B$6</xm:f>
            <x14:dxf>
              <font>
                <color theme="0"/>
              </font>
              <fill>
                <patternFill>
                  <bgColor theme="2" tint="-0.499984740745262"/>
                </patternFill>
              </fill>
            </x14:dxf>
          </x14:cfRule>
          <x14:cfRule type="cellIs" priority="61" operator="equal" id="{63FA40E7-88EC-4455-9504-540687963090}">
            <xm:f>Metrics!$B$5</xm:f>
            <x14:dxf>
              <font>
                <color theme="0"/>
              </font>
              <fill>
                <patternFill>
                  <bgColor rgb="FFC00000"/>
                </patternFill>
              </fill>
            </x14:dxf>
          </x14:cfRule>
          <x14:cfRule type="cellIs" priority="62" operator="equal" id="{3B90326B-6DF4-4714-B6E7-BBAA7738DAE9}">
            <xm:f>Metrics!$B$4</xm:f>
            <x14:dxf>
              <font>
                <color theme="0"/>
              </font>
              <fill>
                <patternFill>
                  <bgColor rgb="FFFF0000"/>
                </patternFill>
              </fill>
            </x14:dxf>
          </x14:cfRule>
          <x14:cfRule type="cellIs" priority="63" operator="equal" id="{558C2357-DA73-431B-B415-58E6D75729CD}">
            <xm:f>Metrics!$B$3</xm:f>
            <x14:dxf>
              <font>
                <color theme="0" tint="-0.14996795556505021"/>
              </font>
              <fill>
                <patternFill>
                  <bgColor theme="0"/>
                </patternFill>
              </fill>
            </x14:dxf>
          </x14:cfRule>
          <xm:sqref>D48</xm:sqref>
        </x14:conditionalFormatting>
        <x14:conditionalFormatting xmlns:xm="http://schemas.microsoft.com/office/excel/2006/main">
          <x14:cfRule type="cellIs" priority="56" operator="equal" id="{FA5FEF70-0FC8-43C1-A60A-2C6B3FA605F0}">
            <xm:f>Metrics!$B$10</xm:f>
            <x14:dxf>
              <font>
                <color theme="0"/>
              </font>
              <fill>
                <patternFill>
                  <bgColor theme="0" tint="-0.34998626667073579"/>
                </patternFill>
              </fill>
            </x14:dxf>
          </x14:cfRule>
          <xm:sqref>D48</xm:sqref>
        </x14:conditionalFormatting>
        <x14:conditionalFormatting xmlns:xm="http://schemas.microsoft.com/office/excel/2006/main">
          <x14:cfRule type="cellIs" priority="46" operator="equal" id="{AE363872-6E40-4EE8-857C-953FA5DB89BC}">
            <xm:f>Metrics!$B$9</xm:f>
            <x14:dxf>
              <font>
                <color theme="0"/>
              </font>
              <fill>
                <patternFill>
                  <bgColor rgb="FF336600"/>
                </patternFill>
              </fill>
            </x14:dxf>
          </x14:cfRule>
          <x14:cfRule type="cellIs" priority="47" operator="equal" id="{5D377DC4-2193-4ED6-8307-715A20B51E33}">
            <xm:f>Metrics!$B$8</xm:f>
            <x14:dxf>
              <font>
                <color theme="0"/>
              </font>
              <fill>
                <patternFill>
                  <bgColor rgb="FF92D050"/>
                </patternFill>
              </fill>
            </x14:dxf>
          </x14:cfRule>
          <x14:cfRule type="cellIs" priority="48" operator="equal" id="{506C1623-7E68-4C21-9DD5-F79BA331C6A8}">
            <xm:f>Metrics!$B$7</xm:f>
            <x14:dxf>
              <font>
                <color theme="0"/>
              </font>
              <fill>
                <patternFill>
                  <bgColor rgb="FFFFC000"/>
                </patternFill>
              </fill>
            </x14:dxf>
          </x14:cfRule>
          <x14:cfRule type="cellIs" priority="49" operator="equal" id="{F50F957B-C7E7-4382-A553-A8531C7DCE3D}">
            <xm:f>Metrics!$B$6</xm:f>
            <x14:dxf>
              <font>
                <color theme="0"/>
              </font>
              <fill>
                <patternFill>
                  <bgColor theme="2" tint="-0.499984740745262"/>
                </patternFill>
              </fill>
            </x14:dxf>
          </x14:cfRule>
          <x14:cfRule type="cellIs" priority="50" operator="equal" id="{CB69FF99-2F9D-4879-85D1-B826BCC2FA28}">
            <xm:f>Metrics!$B$5</xm:f>
            <x14:dxf>
              <font>
                <color theme="0"/>
              </font>
              <fill>
                <patternFill>
                  <bgColor rgb="FFC00000"/>
                </patternFill>
              </fill>
            </x14:dxf>
          </x14:cfRule>
          <x14:cfRule type="cellIs" priority="51" operator="equal" id="{B4BCB245-4FF1-4960-A8B8-6471E094D578}">
            <xm:f>Metrics!$B$4</xm:f>
            <x14:dxf>
              <font>
                <color theme="0"/>
              </font>
              <fill>
                <patternFill>
                  <bgColor rgb="FFFF0000"/>
                </patternFill>
              </fill>
            </x14:dxf>
          </x14:cfRule>
          <x14:cfRule type="cellIs" priority="52" operator="equal" id="{2FEE3671-04D0-45CF-A0F3-22B86BFACFFC}">
            <xm:f>Metrics!$B$3</xm:f>
            <x14:dxf>
              <font>
                <color theme="0" tint="-0.14996795556505021"/>
              </font>
              <fill>
                <patternFill>
                  <bgColor theme="0"/>
                </patternFill>
              </fill>
            </x14:dxf>
          </x14:cfRule>
          <xm:sqref>D51</xm:sqref>
        </x14:conditionalFormatting>
        <x14:conditionalFormatting xmlns:xm="http://schemas.microsoft.com/office/excel/2006/main">
          <x14:cfRule type="cellIs" priority="45" operator="equal" id="{BE832449-DED9-46A3-BC0A-7F971D27B89D}">
            <xm:f>Metrics!$B$10</xm:f>
            <x14:dxf>
              <font>
                <color theme="0"/>
              </font>
              <fill>
                <patternFill>
                  <bgColor theme="0" tint="-0.34998626667073579"/>
                </patternFill>
              </fill>
            </x14:dxf>
          </x14:cfRule>
          <xm:sqref>D51</xm:sqref>
        </x14:conditionalFormatting>
        <x14:conditionalFormatting xmlns:xm="http://schemas.microsoft.com/office/excel/2006/main">
          <x14:cfRule type="cellIs" priority="35" operator="equal" id="{A575E66A-22B1-496F-B604-49F20076A0CE}">
            <xm:f>Metrics!$B$9</xm:f>
            <x14:dxf>
              <font>
                <color theme="0"/>
              </font>
              <fill>
                <patternFill>
                  <bgColor rgb="FF336600"/>
                </patternFill>
              </fill>
            </x14:dxf>
          </x14:cfRule>
          <x14:cfRule type="cellIs" priority="36" operator="equal" id="{88A5ED92-EFB1-4740-AE3E-B740152B98F8}">
            <xm:f>Metrics!$B$8</xm:f>
            <x14:dxf>
              <font>
                <color theme="0"/>
              </font>
              <fill>
                <patternFill>
                  <bgColor rgb="FF92D050"/>
                </patternFill>
              </fill>
            </x14:dxf>
          </x14:cfRule>
          <x14:cfRule type="cellIs" priority="37" operator="equal" id="{26EF041B-E93D-407D-9DB9-B34B2CC0E435}">
            <xm:f>Metrics!$B$7</xm:f>
            <x14:dxf>
              <font>
                <color theme="0"/>
              </font>
              <fill>
                <patternFill>
                  <bgColor rgb="FFFFC000"/>
                </patternFill>
              </fill>
            </x14:dxf>
          </x14:cfRule>
          <x14:cfRule type="cellIs" priority="38" operator="equal" id="{83E159FE-8FE4-4333-BD7C-A7C1497BA0E9}">
            <xm:f>Metrics!$B$6</xm:f>
            <x14:dxf>
              <font>
                <color theme="0"/>
              </font>
              <fill>
                <patternFill>
                  <bgColor theme="2" tint="-0.499984740745262"/>
                </patternFill>
              </fill>
            </x14:dxf>
          </x14:cfRule>
          <x14:cfRule type="cellIs" priority="39" operator="equal" id="{2D9B5B09-912F-4AD7-843D-C092F08FC2B5}">
            <xm:f>Metrics!$B$5</xm:f>
            <x14:dxf>
              <font>
                <color theme="0"/>
              </font>
              <fill>
                <patternFill>
                  <bgColor rgb="FFC00000"/>
                </patternFill>
              </fill>
            </x14:dxf>
          </x14:cfRule>
          <x14:cfRule type="cellIs" priority="40" operator="equal" id="{417768D6-8B5A-40FE-9186-5858320809F0}">
            <xm:f>Metrics!$B$4</xm:f>
            <x14:dxf>
              <font>
                <color theme="0"/>
              </font>
              <fill>
                <patternFill>
                  <bgColor rgb="FFFF0000"/>
                </patternFill>
              </fill>
            </x14:dxf>
          </x14:cfRule>
          <x14:cfRule type="cellIs" priority="41" operator="equal" id="{12DB5E63-8CB9-41DF-84CB-FB7A8165D83F}">
            <xm:f>Metrics!$B$3</xm:f>
            <x14:dxf>
              <font>
                <color theme="0" tint="-0.14996795556505021"/>
              </font>
              <fill>
                <patternFill>
                  <bgColor theme="0"/>
                </patternFill>
              </fill>
            </x14:dxf>
          </x14:cfRule>
          <xm:sqref>D53</xm:sqref>
        </x14:conditionalFormatting>
        <x14:conditionalFormatting xmlns:xm="http://schemas.microsoft.com/office/excel/2006/main">
          <x14:cfRule type="cellIs" priority="34" operator="equal" id="{4814BD79-C2C4-4EE8-9F06-7509CB39CAD1}">
            <xm:f>Metrics!$B$10</xm:f>
            <x14:dxf>
              <font>
                <color theme="0"/>
              </font>
              <fill>
                <patternFill>
                  <bgColor theme="0" tint="-0.34998626667073579"/>
                </patternFill>
              </fill>
            </x14:dxf>
          </x14:cfRule>
          <xm:sqref>D53</xm:sqref>
        </x14:conditionalFormatting>
        <x14:conditionalFormatting xmlns:xm="http://schemas.microsoft.com/office/excel/2006/main">
          <x14:cfRule type="cellIs" priority="24" operator="equal" id="{974E13E7-57AE-4AA1-A54C-7F9EA17E6D26}">
            <xm:f>Metrics!$B$9</xm:f>
            <x14:dxf>
              <font>
                <color theme="0"/>
              </font>
              <fill>
                <patternFill>
                  <bgColor rgb="FF336600"/>
                </patternFill>
              </fill>
            </x14:dxf>
          </x14:cfRule>
          <x14:cfRule type="cellIs" priority="25" operator="equal" id="{8C3012B6-D839-44C1-8849-4AF6608E6C99}">
            <xm:f>Metrics!$B$8</xm:f>
            <x14:dxf>
              <font>
                <color theme="0"/>
              </font>
              <fill>
                <patternFill>
                  <bgColor rgb="FF92D050"/>
                </patternFill>
              </fill>
            </x14:dxf>
          </x14:cfRule>
          <x14:cfRule type="cellIs" priority="26" operator="equal" id="{FE1A8298-5BFB-442B-BD6E-BD0626A7F3B4}">
            <xm:f>Metrics!$B$7</xm:f>
            <x14:dxf>
              <font>
                <color theme="0"/>
              </font>
              <fill>
                <patternFill>
                  <bgColor rgb="FFFFC000"/>
                </patternFill>
              </fill>
            </x14:dxf>
          </x14:cfRule>
          <x14:cfRule type="cellIs" priority="27" operator="equal" id="{DF5B94E7-4C18-40B4-81C7-B13ACB46EE8B}">
            <xm:f>Metrics!$B$6</xm:f>
            <x14:dxf>
              <font>
                <color theme="0"/>
              </font>
              <fill>
                <patternFill>
                  <bgColor theme="2" tint="-0.499984740745262"/>
                </patternFill>
              </fill>
            </x14:dxf>
          </x14:cfRule>
          <x14:cfRule type="cellIs" priority="28" operator="equal" id="{B21A601E-BFAC-431D-9EF5-402753D51512}">
            <xm:f>Metrics!$B$5</xm:f>
            <x14:dxf>
              <font>
                <color theme="0"/>
              </font>
              <fill>
                <patternFill>
                  <bgColor rgb="FFC00000"/>
                </patternFill>
              </fill>
            </x14:dxf>
          </x14:cfRule>
          <x14:cfRule type="cellIs" priority="29" operator="equal" id="{138B0368-8959-4578-BD62-878605261BE8}">
            <xm:f>Metrics!$B$4</xm:f>
            <x14:dxf>
              <font>
                <color theme="0"/>
              </font>
              <fill>
                <patternFill>
                  <bgColor rgb="FFFF0000"/>
                </patternFill>
              </fill>
            </x14:dxf>
          </x14:cfRule>
          <x14:cfRule type="cellIs" priority="30" operator="equal" id="{7A3342E6-2773-421C-B65F-B01890E2EEEF}">
            <xm:f>Metrics!$B$3</xm:f>
            <x14:dxf>
              <font>
                <color theme="0" tint="-0.14996795556505021"/>
              </font>
              <fill>
                <patternFill>
                  <bgColor theme="0"/>
                </patternFill>
              </fill>
            </x14:dxf>
          </x14:cfRule>
          <xm:sqref>D55</xm:sqref>
        </x14:conditionalFormatting>
        <x14:conditionalFormatting xmlns:xm="http://schemas.microsoft.com/office/excel/2006/main">
          <x14:cfRule type="cellIs" priority="23" operator="equal" id="{4E4BEA0D-B8C7-4E43-95BE-BDE0FE7DAC0F}">
            <xm:f>Metrics!$B$10</xm:f>
            <x14:dxf>
              <font>
                <color theme="0"/>
              </font>
              <fill>
                <patternFill>
                  <bgColor theme="0" tint="-0.34998626667073579"/>
                </patternFill>
              </fill>
            </x14:dxf>
          </x14:cfRule>
          <xm:sqref>D55</xm:sqref>
        </x14:conditionalFormatting>
        <x14:conditionalFormatting xmlns:xm="http://schemas.microsoft.com/office/excel/2006/main">
          <x14:cfRule type="cellIs" priority="13" operator="equal" id="{08E17A57-5ACE-4884-80A8-93BECA066BF6}">
            <xm:f>Metrics!$B$9</xm:f>
            <x14:dxf>
              <font>
                <color theme="0"/>
              </font>
              <fill>
                <patternFill>
                  <bgColor rgb="FF336600"/>
                </patternFill>
              </fill>
            </x14:dxf>
          </x14:cfRule>
          <x14:cfRule type="cellIs" priority="14" operator="equal" id="{B1D5E819-B4ED-4298-A2F7-AF4123A50707}">
            <xm:f>Metrics!$B$8</xm:f>
            <x14:dxf>
              <font>
                <color theme="0"/>
              </font>
              <fill>
                <patternFill>
                  <bgColor rgb="FF92D050"/>
                </patternFill>
              </fill>
            </x14:dxf>
          </x14:cfRule>
          <x14:cfRule type="cellIs" priority="15" operator="equal" id="{D9B0CC85-B886-40EA-A645-9D27D95CFADB}">
            <xm:f>Metrics!$B$7</xm:f>
            <x14:dxf>
              <font>
                <color theme="0"/>
              </font>
              <fill>
                <patternFill>
                  <bgColor rgb="FFFFC000"/>
                </patternFill>
              </fill>
            </x14:dxf>
          </x14:cfRule>
          <x14:cfRule type="cellIs" priority="16" operator="equal" id="{4A9558D0-E3CA-409B-B379-64F02BC26443}">
            <xm:f>Metrics!$B$6</xm:f>
            <x14:dxf>
              <font>
                <color theme="0"/>
              </font>
              <fill>
                <patternFill>
                  <bgColor theme="2" tint="-0.499984740745262"/>
                </patternFill>
              </fill>
            </x14:dxf>
          </x14:cfRule>
          <x14:cfRule type="cellIs" priority="17" operator="equal" id="{F5F5DC10-EDCC-42C9-8C4D-429733C8EAD1}">
            <xm:f>Metrics!$B$5</xm:f>
            <x14:dxf>
              <font>
                <color theme="0"/>
              </font>
              <fill>
                <patternFill>
                  <bgColor rgb="FFC00000"/>
                </patternFill>
              </fill>
            </x14:dxf>
          </x14:cfRule>
          <x14:cfRule type="cellIs" priority="18" operator="equal" id="{52204D0D-66C5-43E8-869F-52C4A53A08F5}">
            <xm:f>Metrics!$B$4</xm:f>
            <x14:dxf>
              <font>
                <color theme="0"/>
              </font>
              <fill>
                <patternFill>
                  <bgColor rgb="FFFF0000"/>
                </patternFill>
              </fill>
            </x14:dxf>
          </x14:cfRule>
          <x14:cfRule type="cellIs" priority="19" operator="equal" id="{408FBAC4-1315-4819-92EC-53051D2AB44F}">
            <xm:f>Metrics!$B$3</xm:f>
            <x14:dxf>
              <font>
                <color theme="0" tint="-0.14996795556505021"/>
              </font>
              <fill>
                <patternFill>
                  <bgColor theme="0"/>
                </patternFill>
              </fill>
            </x14:dxf>
          </x14:cfRule>
          <xm:sqref>D58</xm:sqref>
        </x14:conditionalFormatting>
        <x14:conditionalFormatting xmlns:xm="http://schemas.microsoft.com/office/excel/2006/main">
          <x14:cfRule type="cellIs" priority="12" operator="equal" id="{C503FE54-F0A9-4319-B5A7-844A8AA7945D}">
            <xm:f>Metrics!$B$10</xm:f>
            <x14:dxf>
              <font>
                <color theme="0"/>
              </font>
              <fill>
                <patternFill>
                  <bgColor theme="0" tint="-0.34998626667073579"/>
                </patternFill>
              </fill>
            </x14:dxf>
          </x14:cfRule>
          <xm:sqref>D58</xm:sqref>
        </x14:conditionalFormatting>
        <x14:conditionalFormatting xmlns:xm="http://schemas.microsoft.com/office/excel/2006/main">
          <x14:cfRule type="cellIs" priority="2" operator="equal" id="{16AECB2D-3BA4-432E-BA53-B9A9B7DCEF96}">
            <xm:f>Metrics!$B$9</xm:f>
            <x14:dxf>
              <font>
                <color theme="0"/>
              </font>
              <fill>
                <patternFill>
                  <bgColor rgb="FF336600"/>
                </patternFill>
              </fill>
            </x14:dxf>
          </x14:cfRule>
          <x14:cfRule type="cellIs" priority="3" operator="equal" id="{080E820B-6DC9-48A8-A59B-FBA0E21678DE}">
            <xm:f>Metrics!$B$8</xm:f>
            <x14:dxf>
              <font>
                <color theme="0"/>
              </font>
              <fill>
                <patternFill>
                  <bgColor rgb="FF92D050"/>
                </patternFill>
              </fill>
            </x14:dxf>
          </x14:cfRule>
          <x14:cfRule type="cellIs" priority="4" operator="equal" id="{AF938F33-DEF4-414F-B4C4-F6975C7283D2}">
            <xm:f>Metrics!$B$7</xm:f>
            <x14:dxf>
              <font>
                <color theme="0"/>
              </font>
              <fill>
                <patternFill>
                  <bgColor rgb="FFFFC000"/>
                </patternFill>
              </fill>
            </x14:dxf>
          </x14:cfRule>
          <x14:cfRule type="cellIs" priority="5" operator="equal" id="{1A69CEF4-D271-4466-9E23-A7EEABD1CFD8}">
            <xm:f>Metrics!$B$6</xm:f>
            <x14:dxf>
              <font>
                <color theme="0"/>
              </font>
              <fill>
                <patternFill>
                  <bgColor theme="2" tint="-0.499984740745262"/>
                </patternFill>
              </fill>
            </x14:dxf>
          </x14:cfRule>
          <x14:cfRule type="cellIs" priority="6" operator="equal" id="{94063A67-A06C-4AC7-AF73-C0F26F6C5F39}">
            <xm:f>Metrics!$B$5</xm:f>
            <x14:dxf>
              <font>
                <color theme="0"/>
              </font>
              <fill>
                <patternFill>
                  <bgColor rgb="FFC00000"/>
                </patternFill>
              </fill>
            </x14:dxf>
          </x14:cfRule>
          <x14:cfRule type="cellIs" priority="7" operator="equal" id="{4773BE89-F4F2-4499-A1BF-39514A97EEE2}">
            <xm:f>Metrics!$B$4</xm:f>
            <x14:dxf>
              <font>
                <color theme="0"/>
              </font>
              <fill>
                <patternFill>
                  <bgColor rgb="FFFF0000"/>
                </patternFill>
              </fill>
            </x14:dxf>
          </x14:cfRule>
          <x14:cfRule type="cellIs" priority="8" operator="equal" id="{64934343-7688-497D-A06A-5A657434EFFC}">
            <xm:f>Metrics!$B$3</xm:f>
            <x14:dxf>
              <font>
                <color theme="0" tint="-0.14996795556505021"/>
              </font>
              <fill>
                <patternFill>
                  <bgColor theme="0"/>
                </patternFill>
              </fill>
            </x14:dxf>
          </x14:cfRule>
          <xm:sqref>D60</xm:sqref>
        </x14:conditionalFormatting>
        <x14:conditionalFormatting xmlns:xm="http://schemas.microsoft.com/office/excel/2006/main">
          <x14:cfRule type="cellIs" priority="1" operator="equal" id="{56E3311F-294E-40B3-9710-E260D16A22A8}">
            <xm:f>Metrics!$B$10</xm:f>
            <x14:dxf>
              <font>
                <color theme="0"/>
              </font>
              <fill>
                <patternFill>
                  <bgColor theme="0" tint="-0.34998626667073579"/>
                </patternFill>
              </fill>
            </x14:dxf>
          </x14:cfRule>
          <xm:sqref>D60</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Metrics!$B$3:$B$10</xm:f>
          </x14:formula1>
          <xm:sqref>D26 D7:D8 D10 D12 D15 D17 D19 D55 D5 D58 D28 D31 D33 D35 D37 D51 D39:D41 D44 D46 D48 D53 D22:D24 D60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R110"/>
  <sheetViews>
    <sheetView tabSelected="1" zoomScaleNormal="100" workbookViewId="0">
      <pane xSplit="1" ySplit="2" topLeftCell="B33" activePane="bottomRight" state="frozen"/>
      <selection pane="topRight" activeCell="B1" sqref="B1"/>
      <selection pane="bottomLeft" activeCell="A3" sqref="A3"/>
      <selection pane="bottomRight" activeCell="E87" sqref="E87"/>
    </sheetView>
  </sheetViews>
  <sheetFormatPr defaultColWidth="11.5703125" defaultRowHeight="12.75" x14ac:dyDescent="0.2"/>
  <cols>
    <col min="1" max="1" width="1.5703125" style="9" customWidth="1"/>
    <col min="2" max="2" width="8.5703125" style="9" customWidth="1"/>
    <col min="3" max="3" width="65.28515625" style="67" customWidth="1"/>
    <col min="4" max="4" width="14.7109375" style="14" customWidth="1"/>
    <col min="5" max="5" width="75.28515625" style="9" customWidth="1"/>
    <col min="6" max="252" width="30.28515625" style="13" customWidth="1"/>
    <col min="253" max="16384" width="11.5703125" style="10"/>
  </cols>
  <sheetData>
    <row r="1" spans="1:5" s="7" customFormat="1" ht="32.25" customHeight="1" thickBot="1" x14ac:dyDescent="0.25">
      <c r="A1" s="63"/>
      <c r="B1" s="92" t="s">
        <v>122</v>
      </c>
      <c r="C1" s="93"/>
      <c r="D1" s="93"/>
      <c r="E1" s="94"/>
    </row>
    <row r="2" spans="1:5" s="20" customFormat="1" ht="21.75" customHeight="1" x14ac:dyDescent="0.35">
      <c r="B2" s="62" t="s">
        <v>80</v>
      </c>
      <c r="C2" s="64" t="s">
        <v>109</v>
      </c>
      <c r="D2" s="49" t="s">
        <v>4</v>
      </c>
      <c r="E2" s="50" t="s">
        <v>38</v>
      </c>
    </row>
    <row r="3" spans="1:5" s="16" customFormat="1" ht="32.1" customHeight="1" x14ac:dyDescent="0.35">
      <c r="B3" s="51" t="s">
        <v>90</v>
      </c>
      <c r="C3" s="95" t="s">
        <v>145</v>
      </c>
      <c r="D3" s="96"/>
      <c r="E3" s="97"/>
    </row>
    <row r="4" spans="1:5" s="30" customFormat="1" ht="22.5" customHeight="1" x14ac:dyDescent="0.2">
      <c r="B4" s="82" t="s">
        <v>149</v>
      </c>
      <c r="C4" s="83" t="s">
        <v>92</v>
      </c>
      <c r="D4" s="44" t="s">
        <v>85</v>
      </c>
      <c r="E4" s="84"/>
    </row>
    <row r="5" spans="1:5" s="30" customFormat="1" ht="22.5" customHeight="1" x14ac:dyDescent="0.2">
      <c r="B5" s="82" t="s">
        <v>150</v>
      </c>
      <c r="C5" s="83" t="s">
        <v>93</v>
      </c>
      <c r="D5" s="44" t="s">
        <v>85</v>
      </c>
      <c r="E5" s="84"/>
    </row>
    <row r="6" spans="1:5" s="30" customFormat="1" ht="22.5" customHeight="1" x14ac:dyDescent="0.2">
      <c r="B6" s="82" t="s">
        <v>151</v>
      </c>
      <c r="C6" s="83" t="s">
        <v>94</v>
      </c>
      <c r="D6" s="44" t="s">
        <v>85</v>
      </c>
      <c r="E6" s="84"/>
    </row>
    <row r="7" spans="1:5" s="30" customFormat="1" ht="22.5" customHeight="1" x14ac:dyDescent="0.2">
      <c r="B7" s="82" t="s">
        <v>152</v>
      </c>
      <c r="C7" s="83" t="s">
        <v>100</v>
      </c>
      <c r="D7" s="44" t="s">
        <v>85</v>
      </c>
      <c r="E7" s="84"/>
    </row>
    <row r="8" spans="1:5" s="30" customFormat="1" ht="22.5" customHeight="1" x14ac:dyDescent="0.2">
      <c r="B8" s="82" t="s">
        <v>153</v>
      </c>
      <c r="C8" s="83" t="s">
        <v>95</v>
      </c>
      <c r="D8" s="44" t="s">
        <v>85</v>
      </c>
      <c r="E8" s="84"/>
    </row>
    <row r="9" spans="1:5" s="30" customFormat="1" ht="22.5" customHeight="1" x14ac:dyDescent="0.2">
      <c r="B9" s="82" t="s">
        <v>154</v>
      </c>
      <c r="C9" s="83" t="s">
        <v>96</v>
      </c>
      <c r="D9" s="44" t="s">
        <v>85</v>
      </c>
      <c r="E9" s="84"/>
    </row>
    <row r="10" spans="1:5" s="30" customFormat="1" ht="22.5" customHeight="1" x14ac:dyDescent="0.2">
      <c r="B10" s="82" t="s">
        <v>155</v>
      </c>
      <c r="C10" s="83" t="s">
        <v>156</v>
      </c>
      <c r="D10" s="44" t="s">
        <v>85</v>
      </c>
      <c r="E10" s="84"/>
    </row>
    <row r="11" spans="1:5" s="30" customFormat="1" ht="22.5" customHeight="1" x14ac:dyDescent="0.2">
      <c r="B11" s="82" t="s">
        <v>157</v>
      </c>
      <c r="C11" s="83" t="s">
        <v>158</v>
      </c>
      <c r="D11" s="44" t="s">
        <v>85</v>
      </c>
      <c r="E11" s="84"/>
    </row>
    <row r="12" spans="1:5" s="30" customFormat="1" ht="22.5" customHeight="1" x14ac:dyDescent="0.2">
      <c r="B12" s="82" t="s">
        <v>159</v>
      </c>
      <c r="C12" s="83" t="s">
        <v>160</v>
      </c>
      <c r="D12" s="44" t="s">
        <v>85</v>
      </c>
      <c r="E12" s="84"/>
    </row>
    <row r="13" spans="1:5" s="30" customFormat="1" ht="22.5" customHeight="1" x14ac:dyDescent="0.2">
      <c r="B13" s="82" t="s">
        <v>161</v>
      </c>
      <c r="C13" s="83" t="s">
        <v>162</v>
      </c>
      <c r="D13" s="44" t="s">
        <v>85</v>
      </c>
      <c r="E13" s="84"/>
    </row>
    <row r="14" spans="1:5" s="30" customFormat="1" ht="22.5" customHeight="1" x14ac:dyDescent="0.2">
      <c r="B14" s="82" t="s">
        <v>163</v>
      </c>
      <c r="C14" s="83" t="s">
        <v>105</v>
      </c>
      <c r="D14" s="44" t="s">
        <v>85</v>
      </c>
      <c r="E14" s="84"/>
    </row>
    <row r="15" spans="1:5" s="30" customFormat="1" ht="22.5" customHeight="1" x14ac:dyDescent="0.2">
      <c r="B15" s="82" t="s">
        <v>164</v>
      </c>
      <c r="C15" s="83" t="s">
        <v>106</v>
      </c>
      <c r="D15" s="44" t="s">
        <v>85</v>
      </c>
      <c r="E15" s="84"/>
    </row>
    <row r="16" spans="1:5" s="30" customFormat="1" ht="22.5" customHeight="1" x14ac:dyDescent="0.2">
      <c r="B16" s="82" t="s">
        <v>165</v>
      </c>
      <c r="C16" s="83" t="s">
        <v>107</v>
      </c>
      <c r="D16" s="44" t="s">
        <v>85</v>
      </c>
      <c r="E16" s="84"/>
    </row>
    <row r="17" spans="2:5" s="30" customFormat="1" ht="22.5" customHeight="1" x14ac:dyDescent="0.2">
      <c r="B17" s="82" t="s">
        <v>166</v>
      </c>
      <c r="C17" s="83" t="s">
        <v>126</v>
      </c>
      <c r="D17" s="44" t="s">
        <v>85</v>
      </c>
      <c r="E17" s="84"/>
    </row>
    <row r="18" spans="2:5" s="30" customFormat="1" ht="22.5" customHeight="1" x14ac:dyDescent="0.2">
      <c r="B18" s="82" t="s">
        <v>167</v>
      </c>
      <c r="C18" s="83" t="s">
        <v>108</v>
      </c>
      <c r="D18" s="44" t="s">
        <v>85</v>
      </c>
      <c r="E18" s="84"/>
    </row>
    <row r="19" spans="2:5" s="30" customFormat="1" ht="22.5" customHeight="1" x14ac:dyDescent="0.2">
      <c r="B19" s="82" t="s">
        <v>168</v>
      </c>
      <c r="C19" s="83" t="s">
        <v>169</v>
      </c>
      <c r="D19" s="44" t="s">
        <v>85</v>
      </c>
      <c r="E19" s="84"/>
    </row>
    <row r="20" spans="2:5" s="30" customFormat="1" ht="22.5" customHeight="1" x14ac:dyDescent="0.2">
      <c r="B20" s="82" t="s">
        <v>170</v>
      </c>
      <c r="C20" s="83" t="s">
        <v>171</v>
      </c>
      <c r="D20" s="44" t="s">
        <v>85</v>
      </c>
      <c r="E20" s="84"/>
    </row>
    <row r="21" spans="2:5" s="30" customFormat="1" ht="22.5" customHeight="1" x14ac:dyDescent="0.2">
      <c r="B21" s="82" t="s">
        <v>172</v>
      </c>
      <c r="C21" s="83" t="s">
        <v>173</v>
      </c>
      <c r="D21" s="44" t="s">
        <v>85</v>
      </c>
      <c r="E21" s="84"/>
    </row>
    <row r="22" spans="2:5" s="30" customFormat="1" ht="22.5" customHeight="1" x14ac:dyDescent="0.2">
      <c r="B22" s="82" t="s">
        <v>174</v>
      </c>
      <c r="C22" s="83" t="s">
        <v>128</v>
      </c>
      <c r="D22" s="44" t="s">
        <v>85</v>
      </c>
      <c r="E22" s="84"/>
    </row>
    <row r="23" spans="2:5" s="30" customFormat="1" ht="22.5" customHeight="1" x14ac:dyDescent="0.2">
      <c r="B23" s="82" t="s">
        <v>175</v>
      </c>
      <c r="C23" s="83" t="s">
        <v>176</v>
      </c>
      <c r="D23" s="44" t="s">
        <v>85</v>
      </c>
      <c r="E23" s="84"/>
    </row>
    <row r="24" spans="2:5" s="30" customFormat="1" ht="31.5" x14ac:dyDescent="0.2">
      <c r="B24" s="82" t="s">
        <v>177</v>
      </c>
      <c r="C24" s="85" t="s">
        <v>297</v>
      </c>
      <c r="D24" s="44" t="s">
        <v>85</v>
      </c>
      <c r="E24" s="84"/>
    </row>
    <row r="25" spans="2:5" s="30" customFormat="1" ht="22.5" customHeight="1" x14ac:dyDescent="0.2">
      <c r="B25" s="82" t="s">
        <v>178</v>
      </c>
      <c r="C25" s="83" t="s">
        <v>179</v>
      </c>
      <c r="D25" s="44" t="s">
        <v>85</v>
      </c>
      <c r="E25" s="84"/>
    </row>
    <row r="26" spans="2:5" s="30" customFormat="1" ht="22.5" customHeight="1" x14ac:dyDescent="0.2">
      <c r="B26" s="82" t="s">
        <v>180</v>
      </c>
      <c r="C26" s="83" t="s">
        <v>181</v>
      </c>
      <c r="D26" s="44" t="s">
        <v>85</v>
      </c>
      <c r="E26" s="84"/>
    </row>
    <row r="27" spans="2:5" s="30" customFormat="1" ht="22.5" customHeight="1" x14ac:dyDescent="0.2">
      <c r="B27" s="82" t="s">
        <v>182</v>
      </c>
      <c r="C27" s="83" t="s">
        <v>183</v>
      </c>
      <c r="D27" s="44" t="s">
        <v>85</v>
      </c>
      <c r="E27" s="84"/>
    </row>
    <row r="28" spans="2:5" s="30" customFormat="1" ht="22.5" customHeight="1" x14ac:dyDescent="0.2">
      <c r="B28" s="82" t="s">
        <v>184</v>
      </c>
      <c r="C28" s="83" t="s">
        <v>185</v>
      </c>
      <c r="D28" s="44" t="s">
        <v>85</v>
      </c>
      <c r="E28" s="84"/>
    </row>
    <row r="29" spans="2:5" s="30" customFormat="1" ht="22.5" customHeight="1" x14ac:dyDescent="0.2">
      <c r="B29" s="82" t="s">
        <v>186</v>
      </c>
      <c r="C29" s="83" t="s">
        <v>129</v>
      </c>
      <c r="D29" s="44" t="s">
        <v>85</v>
      </c>
      <c r="E29" s="84"/>
    </row>
    <row r="30" spans="2:5" s="30" customFormat="1" ht="22.5" customHeight="1" x14ac:dyDescent="0.2">
      <c r="B30" s="82" t="s">
        <v>187</v>
      </c>
      <c r="C30" s="83" t="s">
        <v>130</v>
      </c>
      <c r="D30" s="44" t="s">
        <v>85</v>
      </c>
      <c r="E30" s="84"/>
    </row>
    <row r="31" spans="2:5" s="30" customFormat="1" ht="22.5" customHeight="1" x14ac:dyDescent="0.2">
      <c r="B31" s="82" t="s">
        <v>188</v>
      </c>
      <c r="C31" s="83" t="s">
        <v>131</v>
      </c>
      <c r="D31" s="44" t="s">
        <v>85</v>
      </c>
      <c r="E31" s="84"/>
    </row>
    <row r="32" spans="2:5" s="30" customFormat="1" ht="22.5" customHeight="1" x14ac:dyDescent="0.2">
      <c r="B32" s="82" t="s">
        <v>189</v>
      </c>
      <c r="C32" s="83" t="s">
        <v>190</v>
      </c>
      <c r="D32" s="44" t="s">
        <v>85</v>
      </c>
      <c r="E32" s="84"/>
    </row>
    <row r="33" spans="2:5" s="30" customFormat="1" ht="22.5" customHeight="1" x14ac:dyDescent="0.2">
      <c r="B33" s="82" t="s">
        <v>191</v>
      </c>
      <c r="C33" s="83" t="s">
        <v>192</v>
      </c>
      <c r="D33" s="44" t="s">
        <v>85</v>
      </c>
      <c r="E33" s="84"/>
    </row>
    <row r="34" spans="2:5" s="30" customFormat="1" ht="22.5" customHeight="1" x14ac:dyDescent="0.2">
      <c r="B34" s="82" t="s">
        <v>193</v>
      </c>
      <c r="C34" s="83" t="s">
        <v>194</v>
      </c>
      <c r="D34" s="44" t="s">
        <v>85</v>
      </c>
      <c r="E34" s="84"/>
    </row>
    <row r="35" spans="2:5" s="30" customFormat="1" ht="22.5" customHeight="1" x14ac:dyDescent="0.2">
      <c r="B35" s="82" t="s">
        <v>195</v>
      </c>
      <c r="C35" s="83" t="s">
        <v>132</v>
      </c>
      <c r="D35" s="44" t="s">
        <v>85</v>
      </c>
      <c r="E35" s="84"/>
    </row>
    <row r="36" spans="2:5" s="30" customFormat="1" ht="22.5" customHeight="1" x14ac:dyDescent="0.2">
      <c r="B36" s="82" t="s">
        <v>196</v>
      </c>
      <c r="C36" s="83" t="s">
        <v>133</v>
      </c>
      <c r="D36" s="44" t="s">
        <v>85</v>
      </c>
      <c r="E36" s="84"/>
    </row>
    <row r="37" spans="2:5" s="30" customFormat="1" ht="22.5" customHeight="1" x14ac:dyDescent="0.2">
      <c r="B37" s="82" t="s">
        <v>197</v>
      </c>
      <c r="C37" s="83" t="s">
        <v>198</v>
      </c>
      <c r="D37" s="44" t="s">
        <v>85</v>
      </c>
      <c r="E37" s="84"/>
    </row>
    <row r="38" spans="2:5" s="30" customFormat="1" ht="22.5" customHeight="1" x14ac:dyDescent="0.2">
      <c r="B38" s="82" t="s">
        <v>199</v>
      </c>
      <c r="C38" s="83" t="s">
        <v>134</v>
      </c>
      <c r="D38" s="44" t="s">
        <v>85</v>
      </c>
      <c r="E38" s="84"/>
    </row>
    <row r="39" spans="2:5" s="30" customFormat="1" ht="22.5" customHeight="1" x14ac:dyDescent="0.2">
      <c r="B39" s="82" t="s">
        <v>200</v>
      </c>
      <c r="C39" s="83" t="s">
        <v>201</v>
      </c>
      <c r="D39" s="44" t="s">
        <v>85</v>
      </c>
      <c r="E39" s="84"/>
    </row>
    <row r="40" spans="2:5" s="30" customFormat="1" ht="22.5" customHeight="1" x14ac:dyDescent="0.2">
      <c r="B40" s="82" t="s">
        <v>202</v>
      </c>
      <c r="C40" s="83" t="s">
        <v>118</v>
      </c>
      <c r="D40" s="44" t="s">
        <v>85</v>
      </c>
      <c r="E40" s="84"/>
    </row>
    <row r="41" spans="2:5" s="16" customFormat="1" ht="39.6" customHeight="1" x14ac:dyDescent="0.35">
      <c r="B41" s="51" t="s">
        <v>91</v>
      </c>
      <c r="C41" s="95" t="s">
        <v>146</v>
      </c>
      <c r="D41" s="96"/>
      <c r="E41" s="97"/>
    </row>
    <row r="42" spans="2:5" s="86" customFormat="1" ht="22.5" customHeight="1" x14ac:dyDescent="0.2">
      <c r="B42" s="82" t="s">
        <v>203</v>
      </c>
      <c r="C42" s="83" t="s">
        <v>98</v>
      </c>
      <c r="D42" s="44" t="s">
        <v>85</v>
      </c>
      <c r="E42" s="84"/>
    </row>
    <row r="43" spans="2:5" s="86" customFormat="1" ht="22.5" customHeight="1" x14ac:dyDescent="0.2">
      <c r="B43" s="82" t="s">
        <v>204</v>
      </c>
      <c r="C43" s="83" t="s">
        <v>99</v>
      </c>
      <c r="D43" s="44" t="s">
        <v>37</v>
      </c>
      <c r="E43" s="84"/>
    </row>
    <row r="44" spans="2:5" s="86" customFormat="1" ht="22.5" customHeight="1" x14ac:dyDescent="0.2">
      <c r="B44" s="82" t="s">
        <v>205</v>
      </c>
      <c r="C44" s="83" t="s">
        <v>103</v>
      </c>
      <c r="D44" s="44" t="s">
        <v>31</v>
      </c>
      <c r="E44" s="84"/>
    </row>
    <row r="45" spans="2:5" s="86" customFormat="1" ht="22.5" customHeight="1" x14ac:dyDescent="0.2">
      <c r="B45" s="82" t="s">
        <v>206</v>
      </c>
      <c r="C45" s="83" t="s">
        <v>104</v>
      </c>
      <c r="D45" s="44" t="s">
        <v>32</v>
      </c>
      <c r="E45" s="84"/>
    </row>
    <row r="46" spans="2:5" s="86" customFormat="1" ht="22.5" customHeight="1" x14ac:dyDescent="0.2">
      <c r="B46" s="82" t="s">
        <v>207</v>
      </c>
      <c r="C46" s="83" t="s">
        <v>208</v>
      </c>
      <c r="D46" s="44" t="s">
        <v>33</v>
      </c>
      <c r="E46" s="84"/>
    </row>
    <row r="47" spans="2:5" s="86" customFormat="1" ht="22.5" customHeight="1" x14ac:dyDescent="0.2">
      <c r="B47" s="82" t="s">
        <v>209</v>
      </c>
      <c r="C47" s="83" t="s">
        <v>210</v>
      </c>
      <c r="D47" s="44" t="s">
        <v>34</v>
      </c>
      <c r="E47" s="84"/>
    </row>
    <row r="48" spans="2:5" s="86" customFormat="1" ht="22.5" customHeight="1" x14ac:dyDescent="0.2">
      <c r="B48" s="82" t="s">
        <v>211</v>
      </c>
      <c r="C48" s="83" t="s">
        <v>212</v>
      </c>
      <c r="D48" s="44" t="s">
        <v>35</v>
      </c>
      <c r="E48" s="84"/>
    </row>
    <row r="49" spans="2:5" s="86" customFormat="1" ht="22.5" customHeight="1" x14ac:dyDescent="0.2">
      <c r="B49" s="82" t="s">
        <v>213</v>
      </c>
      <c r="C49" s="83" t="s">
        <v>214</v>
      </c>
      <c r="D49" s="44" t="s">
        <v>39</v>
      </c>
      <c r="E49" s="84"/>
    </row>
    <row r="50" spans="2:5" s="16" customFormat="1" ht="39.6" customHeight="1" x14ac:dyDescent="0.35">
      <c r="B50" s="51" t="s">
        <v>97</v>
      </c>
      <c r="C50" s="95" t="s">
        <v>147</v>
      </c>
      <c r="D50" s="96"/>
      <c r="E50" s="97"/>
    </row>
    <row r="51" spans="2:5" s="86" customFormat="1" ht="22.5" customHeight="1" x14ac:dyDescent="0.2">
      <c r="B51" s="82" t="s">
        <v>236</v>
      </c>
      <c r="C51" s="83" t="s">
        <v>235</v>
      </c>
      <c r="D51" s="44" t="s">
        <v>85</v>
      </c>
      <c r="E51" s="84"/>
    </row>
    <row r="52" spans="2:5" s="86" customFormat="1" ht="22.5" customHeight="1" x14ac:dyDescent="0.2">
      <c r="B52" s="82" t="s">
        <v>234</v>
      </c>
      <c r="C52" s="83" t="s">
        <v>233</v>
      </c>
      <c r="D52" s="44" t="s">
        <v>85</v>
      </c>
      <c r="E52" s="84"/>
    </row>
    <row r="53" spans="2:5" s="86" customFormat="1" ht="22.5" customHeight="1" x14ac:dyDescent="0.2">
      <c r="B53" s="82" t="s">
        <v>232</v>
      </c>
      <c r="C53" s="83" t="s">
        <v>112</v>
      </c>
      <c r="D53" s="44" t="s">
        <v>85</v>
      </c>
      <c r="E53" s="84"/>
    </row>
    <row r="54" spans="2:5" s="86" customFormat="1" ht="22.5" customHeight="1" x14ac:dyDescent="0.2">
      <c r="B54" s="82" t="s">
        <v>231</v>
      </c>
      <c r="C54" s="83" t="s">
        <v>230</v>
      </c>
      <c r="D54" s="44" t="s">
        <v>85</v>
      </c>
      <c r="E54" s="84"/>
    </row>
    <row r="55" spans="2:5" s="86" customFormat="1" ht="22.5" customHeight="1" x14ac:dyDescent="0.2">
      <c r="B55" s="82" t="s">
        <v>229</v>
      </c>
      <c r="C55" s="83" t="s">
        <v>228</v>
      </c>
      <c r="D55" s="44" t="s">
        <v>85</v>
      </c>
      <c r="E55" s="84"/>
    </row>
    <row r="56" spans="2:5" s="86" customFormat="1" ht="22.5" customHeight="1" x14ac:dyDescent="0.2">
      <c r="B56" s="82" t="s">
        <v>227</v>
      </c>
      <c r="C56" s="83" t="s">
        <v>113</v>
      </c>
      <c r="D56" s="44" t="s">
        <v>85</v>
      </c>
      <c r="E56" s="84"/>
    </row>
    <row r="57" spans="2:5" s="86" customFormat="1" ht="22.5" customHeight="1" x14ac:dyDescent="0.2">
      <c r="B57" s="82" t="s">
        <v>226</v>
      </c>
      <c r="C57" s="83" t="s">
        <v>225</v>
      </c>
      <c r="D57" s="44" t="s">
        <v>85</v>
      </c>
      <c r="E57" s="84"/>
    </row>
    <row r="58" spans="2:5" s="86" customFormat="1" ht="22.5" customHeight="1" x14ac:dyDescent="0.2">
      <c r="B58" s="82" t="s">
        <v>224</v>
      </c>
      <c r="C58" s="83" t="s">
        <v>114</v>
      </c>
      <c r="D58" s="44" t="s">
        <v>85</v>
      </c>
      <c r="E58" s="84"/>
    </row>
    <row r="59" spans="2:5" s="86" customFormat="1" ht="22.5" customHeight="1" x14ac:dyDescent="0.2">
      <c r="B59" s="82" t="s">
        <v>223</v>
      </c>
      <c r="C59" s="83" t="s">
        <v>222</v>
      </c>
      <c r="D59" s="44" t="s">
        <v>85</v>
      </c>
      <c r="E59" s="84"/>
    </row>
    <row r="60" spans="2:5" s="86" customFormat="1" ht="22.5" customHeight="1" x14ac:dyDescent="0.2">
      <c r="B60" s="82" t="s">
        <v>221</v>
      </c>
      <c r="C60" s="83" t="s">
        <v>220</v>
      </c>
      <c r="D60" s="44" t="s">
        <v>85</v>
      </c>
      <c r="E60" s="84"/>
    </row>
    <row r="61" spans="2:5" s="86" customFormat="1" ht="22.5" customHeight="1" x14ac:dyDescent="0.2">
      <c r="B61" s="82" t="s">
        <v>219</v>
      </c>
      <c r="C61" s="83" t="s">
        <v>115</v>
      </c>
      <c r="D61" s="44" t="s">
        <v>85</v>
      </c>
      <c r="E61" s="84"/>
    </row>
    <row r="62" spans="2:5" s="86" customFormat="1" ht="22.5" customHeight="1" x14ac:dyDescent="0.2">
      <c r="B62" s="82" t="s">
        <v>218</v>
      </c>
      <c r="C62" s="83" t="s">
        <v>116</v>
      </c>
      <c r="D62" s="44" t="s">
        <v>85</v>
      </c>
      <c r="E62" s="84"/>
    </row>
    <row r="63" spans="2:5" s="86" customFormat="1" ht="22.5" customHeight="1" x14ac:dyDescent="0.2">
      <c r="B63" s="82" t="s">
        <v>217</v>
      </c>
      <c r="C63" s="83" t="s">
        <v>117</v>
      </c>
      <c r="D63" s="44" t="s">
        <v>85</v>
      </c>
      <c r="E63" s="84"/>
    </row>
    <row r="64" spans="2:5" s="86" customFormat="1" ht="22.5" customHeight="1" x14ac:dyDescent="0.2">
      <c r="B64" s="82" t="s">
        <v>216</v>
      </c>
      <c r="C64" s="83" t="s">
        <v>215</v>
      </c>
      <c r="D64" s="44" t="s">
        <v>85</v>
      </c>
      <c r="E64" s="84"/>
    </row>
    <row r="65" spans="2:5" s="16" customFormat="1" ht="39.6" customHeight="1" x14ac:dyDescent="0.35">
      <c r="B65" s="51" t="s">
        <v>101</v>
      </c>
      <c r="C65" s="95" t="s">
        <v>148</v>
      </c>
      <c r="D65" s="96"/>
      <c r="E65" s="97"/>
    </row>
    <row r="66" spans="2:5" s="86" customFormat="1" ht="22.5" customHeight="1" x14ac:dyDescent="0.2">
      <c r="B66" s="82" t="s">
        <v>237</v>
      </c>
      <c r="C66" s="83" t="s">
        <v>238</v>
      </c>
      <c r="D66" s="44" t="s">
        <v>85</v>
      </c>
      <c r="E66" s="84"/>
    </row>
    <row r="67" spans="2:5" s="86" customFormat="1" ht="22.5" customHeight="1" x14ac:dyDescent="0.2">
      <c r="B67" s="82" t="s">
        <v>239</v>
      </c>
      <c r="C67" s="83" t="s">
        <v>240</v>
      </c>
      <c r="D67" s="44" t="s">
        <v>85</v>
      </c>
      <c r="E67" s="84"/>
    </row>
    <row r="68" spans="2:5" s="86" customFormat="1" ht="22.5" customHeight="1" x14ac:dyDescent="0.2">
      <c r="B68" s="82" t="s">
        <v>241</v>
      </c>
      <c r="C68" s="83" t="s">
        <v>110</v>
      </c>
      <c r="D68" s="44" t="s">
        <v>85</v>
      </c>
      <c r="E68" s="84"/>
    </row>
    <row r="69" spans="2:5" s="86" customFormat="1" ht="22.5" customHeight="1" x14ac:dyDescent="0.2">
      <c r="B69" s="82" t="s">
        <v>242</v>
      </c>
      <c r="C69" s="83" t="s">
        <v>243</v>
      </c>
      <c r="D69" s="44" t="s">
        <v>85</v>
      </c>
      <c r="E69" s="84"/>
    </row>
    <row r="70" spans="2:5" s="86" customFormat="1" ht="22.5" customHeight="1" x14ac:dyDescent="0.2">
      <c r="B70" s="82" t="s">
        <v>244</v>
      </c>
      <c r="C70" s="83" t="s">
        <v>245</v>
      </c>
      <c r="D70" s="44" t="s">
        <v>85</v>
      </c>
      <c r="E70" s="84"/>
    </row>
    <row r="71" spans="2:5" s="86" customFormat="1" ht="22.5" customHeight="1" x14ac:dyDescent="0.2">
      <c r="B71" s="82" t="s">
        <v>246</v>
      </c>
      <c r="C71" s="83" t="s">
        <v>120</v>
      </c>
      <c r="D71" s="44" t="s">
        <v>85</v>
      </c>
      <c r="E71" s="84"/>
    </row>
    <row r="72" spans="2:5" s="86" customFormat="1" ht="22.5" customHeight="1" x14ac:dyDescent="0.2">
      <c r="B72" s="82" t="s">
        <v>247</v>
      </c>
      <c r="C72" s="83" t="s">
        <v>248</v>
      </c>
      <c r="D72" s="44" t="s">
        <v>85</v>
      </c>
      <c r="E72" s="84"/>
    </row>
    <row r="73" spans="2:5" s="86" customFormat="1" ht="22.5" customHeight="1" x14ac:dyDescent="0.2">
      <c r="B73" s="82" t="s">
        <v>249</v>
      </c>
      <c r="C73" s="83" t="s">
        <v>124</v>
      </c>
      <c r="D73" s="44" t="s">
        <v>85</v>
      </c>
      <c r="E73" s="84"/>
    </row>
    <row r="74" spans="2:5" s="86" customFormat="1" ht="22.5" customHeight="1" x14ac:dyDescent="0.2">
      <c r="B74" s="82" t="s">
        <v>250</v>
      </c>
      <c r="C74" s="83" t="s">
        <v>251</v>
      </c>
      <c r="D74" s="44" t="s">
        <v>85</v>
      </c>
      <c r="E74" s="84"/>
    </row>
    <row r="75" spans="2:5" s="86" customFormat="1" ht="22.5" customHeight="1" x14ac:dyDescent="0.2">
      <c r="B75" s="82" t="s">
        <v>252</v>
      </c>
      <c r="C75" s="83" t="s">
        <v>253</v>
      </c>
      <c r="D75" s="44" t="s">
        <v>85</v>
      </c>
      <c r="E75" s="84"/>
    </row>
    <row r="76" spans="2:5" s="86" customFormat="1" ht="22.5" customHeight="1" x14ac:dyDescent="0.2">
      <c r="B76" s="82" t="s">
        <v>254</v>
      </c>
      <c r="C76" s="83" t="s">
        <v>255</v>
      </c>
      <c r="D76" s="44" t="s">
        <v>85</v>
      </c>
      <c r="E76" s="84"/>
    </row>
    <row r="77" spans="2:5" s="86" customFormat="1" ht="22.5" customHeight="1" x14ac:dyDescent="0.2">
      <c r="B77" s="82" t="s">
        <v>256</v>
      </c>
      <c r="C77" s="83" t="s">
        <v>257</v>
      </c>
      <c r="D77" s="44" t="s">
        <v>85</v>
      </c>
      <c r="E77" s="84"/>
    </row>
    <row r="78" spans="2:5" s="86" customFormat="1" ht="22.5" customHeight="1" x14ac:dyDescent="0.2">
      <c r="B78" s="82" t="s">
        <v>258</v>
      </c>
      <c r="C78" s="83" t="s">
        <v>121</v>
      </c>
      <c r="D78" s="44" t="s">
        <v>85</v>
      </c>
      <c r="E78" s="84"/>
    </row>
    <row r="79" spans="2:5" s="86" customFormat="1" ht="22.5" customHeight="1" x14ac:dyDescent="0.2">
      <c r="B79" s="82" t="s">
        <v>259</v>
      </c>
      <c r="C79" s="83" t="s">
        <v>260</v>
      </c>
      <c r="D79" s="44" t="s">
        <v>85</v>
      </c>
      <c r="E79" s="84"/>
    </row>
    <row r="80" spans="2:5" s="86" customFormat="1" ht="22.5" customHeight="1" x14ac:dyDescent="0.2">
      <c r="B80" s="82" t="s">
        <v>261</v>
      </c>
      <c r="C80" s="83" t="s">
        <v>262</v>
      </c>
      <c r="D80" s="44" t="s">
        <v>85</v>
      </c>
      <c r="E80" s="84"/>
    </row>
    <row r="81" spans="2:5" s="86" customFormat="1" ht="22.5" customHeight="1" x14ac:dyDescent="0.2">
      <c r="B81" s="82" t="s">
        <v>263</v>
      </c>
      <c r="C81" s="83" t="s">
        <v>264</v>
      </c>
      <c r="D81" s="44" t="s">
        <v>85</v>
      </c>
      <c r="E81" s="84"/>
    </row>
    <row r="82" spans="2:5" s="86" customFormat="1" ht="22.5" customHeight="1" x14ac:dyDescent="0.2">
      <c r="B82" s="82" t="s">
        <v>265</v>
      </c>
      <c r="C82" s="83" t="s">
        <v>266</v>
      </c>
      <c r="D82" s="44" t="s">
        <v>85</v>
      </c>
      <c r="E82" s="84"/>
    </row>
    <row r="83" spans="2:5" s="86" customFormat="1" ht="22.5" customHeight="1" x14ac:dyDescent="0.2">
      <c r="B83" s="82" t="s">
        <v>267</v>
      </c>
      <c r="C83" s="83" t="s">
        <v>111</v>
      </c>
      <c r="D83" s="44" t="s">
        <v>85</v>
      </c>
      <c r="E83" s="84"/>
    </row>
    <row r="84" spans="2:5" s="86" customFormat="1" ht="22.5" customHeight="1" x14ac:dyDescent="0.2">
      <c r="B84" s="82" t="s">
        <v>268</v>
      </c>
      <c r="C84" s="83" t="s">
        <v>123</v>
      </c>
      <c r="D84" s="44" t="s">
        <v>85</v>
      </c>
      <c r="E84" s="84"/>
    </row>
    <row r="85" spans="2:5" s="86" customFormat="1" ht="22.5" customHeight="1" x14ac:dyDescent="0.2">
      <c r="B85" s="82" t="s">
        <v>269</v>
      </c>
      <c r="C85" s="83" t="s">
        <v>270</v>
      </c>
      <c r="D85" s="44" t="s">
        <v>85</v>
      </c>
      <c r="E85" s="84"/>
    </row>
    <row r="86" spans="2:5" s="86" customFormat="1" ht="22.5" customHeight="1" x14ac:dyDescent="0.2">
      <c r="B86" s="82" t="s">
        <v>271</v>
      </c>
      <c r="C86" s="83" t="s">
        <v>125</v>
      </c>
      <c r="D86" s="44" t="s">
        <v>85</v>
      </c>
      <c r="E86" s="84"/>
    </row>
    <row r="87" spans="2:5" s="86" customFormat="1" ht="22.5" customHeight="1" x14ac:dyDescent="0.2">
      <c r="B87" s="82" t="s">
        <v>272</v>
      </c>
      <c r="C87" s="83" t="s">
        <v>273</v>
      </c>
      <c r="D87" s="44" t="s">
        <v>85</v>
      </c>
      <c r="E87" s="84"/>
    </row>
    <row r="88" spans="2:5" s="86" customFormat="1" ht="22.5" customHeight="1" x14ac:dyDescent="0.2">
      <c r="B88" s="82" t="s">
        <v>274</v>
      </c>
      <c r="C88" s="83" t="s">
        <v>275</v>
      </c>
      <c r="D88" s="44" t="s">
        <v>85</v>
      </c>
      <c r="E88" s="84"/>
    </row>
    <row r="89" spans="2:5" s="86" customFormat="1" ht="22.5" customHeight="1" x14ac:dyDescent="0.2">
      <c r="B89" s="82" t="s">
        <v>276</v>
      </c>
      <c r="C89" s="83" t="s">
        <v>277</v>
      </c>
      <c r="D89" s="44" t="s">
        <v>85</v>
      </c>
      <c r="E89" s="84"/>
    </row>
    <row r="90" spans="2:5" s="86" customFormat="1" ht="22.5" customHeight="1" x14ac:dyDescent="0.2">
      <c r="B90" s="82" t="s">
        <v>278</v>
      </c>
      <c r="C90" s="83" t="s">
        <v>279</v>
      </c>
      <c r="D90" s="44" t="s">
        <v>85</v>
      </c>
      <c r="E90" s="84"/>
    </row>
    <row r="91" spans="2:5" s="86" customFormat="1" ht="22.5" customHeight="1" x14ac:dyDescent="0.2">
      <c r="B91" s="82" t="s">
        <v>280</v>
      </c>
      <c r="C91" s="83" t="s">
        <v>281</v>
      </c>
      <c r="D91" s="44" t="s">
        <v>85</v>
      </c>
      <c r="E91" s="84"/>
    </row>
    <row r="92" spans="2:5" s="86" customFormat="1" ht="22.5" customHeight="1" x14ac:dyDescent="0.2">
      <c r="B92" s="82" t="s">
        <v>282</v>
      </c>
      <c r="C92" s="83" t="s">
        <v>283</v>
      </c>
      <c r="D92" s="44" t="s">
        <v>85</v>
      </c>
      <c r="E92" s="84"/>
    </row>
    <row r="93" spans="2:5" s="86" customFormat="1" ht="22.5" customHeight="1" x14ac:dyDescent="0.2">
      <c r="B93" s="82" t="s">
        <v>284</v>
      </c>
      <c r="C93" s="83" t="s">
        <v>285</v>
      </c>
      <c r="D93" s="44" t="s">
        <v>85</v>
      </c>
      <c r="E93" s="84"/>
    </row>
    <row r="94" spans="2:5" s="86" customFormat="1" ht="22.5" customHeight="1" x14ac:dyDescent="0.2">
      <c r="B94" s="82" t="s">
        <v>286</v>
      </c>
      <c r="C94" s="83" t="s">
        <v>287</v>
      </c>
      <c r="D94" s="44" t="s">
        <v>85</v>
      </c>
      <c r="E94" s="84"/>
    </row>
    <row r="95" spans="2:5" s="86" customFormat="1" ht="22.5" customHeight="1" x14ac:dyDescent="0.2">
      <c r="B95" s="82" t="s">
        <v>288</v>
      </c>
      <c r="C95" s="83" t="s">
        <v>127</v>
      </c>
      <c r="D95" s="44" t="s">
        <v>85</v>
      </c>
      <c r="E95" s="84"/>
    </row>
    <row r="96" spans="2:5" s="86" customFormat="1" ht="22.5" customHeight="1" x14ac:dyDescent="0.2">
      <c r="B96" s="82" t="s">
        <v>289</v>
      </c>
      <c r="C96" s="83" t="s">
        <v>290</v>
      </c>
      <c r="D96" s="44" t="s">
        <v>85</v>
      </c>
      <c r="E96" s="84"/>
    </row>
    <row r="97" spans="1:5" s="86" customFormat="1" ht="22.5" customHeight="1" x14ac:dyDescent="0.2">
      <c r="B97" s="82" t="s">
        <v>291</v>
      </c>
      <c r="C97" s="83" t="s">
        <v>119</v>
      </c>
      <c r="D97" s="44" t="s">
        <v>85</v>
      </c>
      <c r="E97" s="84"/>
    </row>
    <row r="98" spans="1:5" s="86" customFormat="1" ht="22.5" customHeight="1" x14ac:dyDescent="0.2">
      <c r="B98" s="82" t="s">
        <v>292</v>
      </c>
      <c r="C98" s="83" t="s">
        <v>293</v>
      </c>
      <c r="D98" s="44" t="s">
        <v>85</v>
      </c>
      <c r="E98" s="84"/>
    </row>
    <row r="99" spans="1:5" s="86" customFormat="1" ht="22.5" customHeight="1" x14ac:dyDescent="0.2">
      <c r="B99" s="82" t="s">
        <v>294</v>
      </c>
      <c r="C99" s="83" t="s">
        <v>295</v>
      </c>
      <c r="D99" s="44" t="s">
        <v>85</v>
      </c>
      <c r="E99" s="84"/>
    </row>
    <row r="100" spans="1:5" s="11" customFormat="1" ht="15.75" x14ac:dyDescent="0.25">
      <c r="A100" s="87"/>
      <c r="B100" s="12"/>
      <c r="C100" s="65"/>
      <c r="D100" s="36">
        <f>COUNTA(D3:D99)</f>
        <v>93</v>
      </c>
      <c r="E100" s="88" t="s">
        <v>137</v>
      </c>
    </row>
    <row r="101" spans="1:5" s="11" customFormat="1" ht="15.75" x14ac:dyDescent="0.2">
      <c r="A101" s="8"/>
      <c r="B101" s="8"/>
      <c r="C101" s="66"/>
      <c r="D101" s="12"/>
      <c r="E101" s="8"/>
    </row>
    <row r="102" spans="1:5" s="11" customFormat="1" ht="15.75" x14ac:dyDescent="0.2">
      <c r="A102" s="8"/>
      <c r="B102" s="8"/>
      <c r="C102" s="66"/>
      <c r="D102" s="12"/>
      <c r="E102" s="8"/>
    </row>
    <row r="103" spans="1:5" s="11" customFormat="1" ht="15.75" x14ac:dyDescent="0.2">
      <c r="A103" s="8"/>
      <c r="B103" s="8"/>
      <c r="C103" s="66"/>
      <c r="D103" s="12"/>
      <c r="E103" s="8"/>
    </row>
    <row r="104" spans="1:5" s="11" customFormat="1" ht="15.75" x14ac:dyDescent="0.2">
      <c r="A104" s="8"/>
      <c r="B104" s="8"/>
      <c r="C104" s="66"/>
      <c r="D104" s="12"/>
      <c r="E104" s="8"/>
    </row>
    <row r="105" spans="1:5" s="11" customFormat="1" ht="15.75" x14ac:dyDescent="0.2">
      <c r="A105" s="8"/>
      <c r="B105" s="8"/>
      <c r="C105" s="66"/>
      <c r="D105" s="12"/>
      <c r="E105" s="8"/>
    </row>
    <row r="106" spans="1:5" s="11" customFormat="1" ht="15.75" x14ac:dyDescent="0.2">
      <c r="A106" s="8"/>
      <c r="B106" s="8"/>
      <c r="C106" s="66"/>
      <c r="D106" s="12"/>
      <c r="E106" s="8"/>
    </row>
    <row r="107" spans="1:5" s="11" customFormat="1" ht="15.75" x14ac:dyDescent="0.2">
      <c r="A107" s="8"/>
      <c r="B107" s="8"/>
      <c r="C107" s="66"/>
      <c r="D107" s="12"/>
      <c r="E107" s="8"/>
    </row>
    <row r="108" spans="1:5" s="11" customFormat="1" ht="15.75" x14ac:dyDescent="0.2">
      <c r="A108" s="8"/>
      <c r="B108" s="8"/>
      <c r="C108" s="66"/>
      <c r="D108" s="12"/>
      <c r="E108" s="8"/>
    </row>
    <row r="109" spans="1:5" s="11" customFormat="1" ht="15.75" x14ac:dyDescent="0.2">
      <c r="A109" s="8"/>
      <c r="B109" s="8"/>
      <c r="C109" s="66"/>
      <c r="D109" s="12"/>
      <c r="E109" s="8"/>
    </row>
    <row r="110" spans="1:5" s="11" customFormat="1" ht="15.75" x14ac:dyDescent="0.2">
      <c r="A110" s="8"/>
      <c r="B110" s="8"/>
      <c r="C110" s="66"/>
      <c r="D110" s="12"/>
      <c r="E110" s="8"/>
    </row>
  </sheetData>
  <sheetProtection selectLockedCells="1" selectUnlockedCells="1"/>
  <mergeCells count="5">
    <mergeCell ref="B1:E1"/>
    <mergeCell ref="C3:E3"/>
    <mergeCell ref="C41:E41"/>
    <mergeCell ref="C50:E50"/>
    <mergeCell ref="C65:E65"/>
  </mergeCells>
  <conditionalFormatting sqref="D42:D47">
    <cfRule type="containsText" dxfId="75" priority="460" operator="containsText" text="Initial">
      <formula>NOT(ISERROR(SEARCH("Initial",D42)))</formula>
    </cfRule>
    <cfRule type="containsText" dxfId="74" priority="461" operator="containsText" text="Nonexistent">
      <formula>NOT(ISERROR(SEARCH("Nonexistent",D42)))</formula>
    </cfRule>
  </conditionalFormatting>
  <conditionalFormatting sqref="D48:D49">
    <cfRule type="containsText" dxfId="73" priority="449" operator="containsText" text="Initial">
      <formula>NOT(ISERROR(SEARCH("Initial",D48)))</formula>
    </cfRule>
    <cfRule type="containsText" dxfId="72" priority="450" operator="containsText" text="Nonexistent">
      <formula>NOT(ISERROR(SEARCH("Nonexistent",D48)))</formula>
    </cfRule>
  </conditionalFormatting>
  <conditionalFormatting sqref="D42:D47">
    <cfRule type="expression" dxfId="71" priority="462" stopIfTrue="1">
      <formula>_xludf.STYLE(VLOOKUP(D42,#REF!,2,0))</formula>
    </cfRule>
  </conditionalFormatting>
  <conditionalFormatting sqref="D48:D49">
    <cfRule type="expression" dxfId="70" priority="451" stopIfTrue="1">
      <formula>_xludf.STYLE(VLOOKUP(D48,#REF!,2,0))</formula>
    </cfRule>
  </conditionalFormatting>
  <conditionalFormatting sqref="D4:D40">
    <cfRule type="containsText" dxfId="69" priority="64" operator="containsText" text="Initial">
      <formula>NOT(ISERROR(SEARCH("Initial",D4)))</formula>
    </cfRule>
    <cfRule type="containsText" dxfId="68" priority="65" operator="containsText" text="Nonexistent">
      <formula>NOT(ISERROR(SEARCH("Nonexistent",D4)))</formula>
    </cfRule>
  </conditionalFormatting>
  <conditionalFormatting sqref="D4:D40">
    <cfRule type="expression" dxfId="67" priority="66" stopIfTrue="1">
      <formula>_xludf.STYLE(VLOOKUP(D4,#REF!,2,0))</formula>
    </cfRule>
  </conditionalFormatting>
  <conditionalFormatting sqref="D51:D64">
    <cfRule type="containsText" dxfId="66" priority="20" operator="containsText" text="Initial">
      <formula>NOT(ISERROR(SEARCH("Initial",D51)))</formula>
    </cfRule>
    <cfRule type="containsText" dxfId="65" priority="21" operator="containsText" text="Nonexistent">
      <formula>NOT(ISERROR(SEARCH("Nonexistent",D51)))</formula>
    </cfRule>
  </conditionalFormatting>
  <conditionalFormatting sqref="D51:D64">
    <cfRule type="expression" dxfId="64" priority="22" stopIfTrue="1">
      <formula>_xludf.STYLE(VLOOKUP(D51,#REF!,2,0))</formula>
    </cfRule>
  </conditionalFormatting>
  <conditionalFormatting sqref="D66:D99">
    <cfRule type="containsText" dxfId="63" priority="9" operator="containsText" text="Initial">
      <formula>NOT(ISERROR(SEARCH("Initial",D66)))</formula>
    </cfRule>
    <cfRule type="containsText" dxfId="62" priority="10" operator="containsText" text="Nonexistent">
      <formula>NOT(ISERROR(SEARCH("Nonexistent",D66)))</formula>
    </cfRule>
  </conditionalFormatting>
  <conditionalFormatting sqref="D66:D99">
    <cfRule type="expression" dxfId="61" priority="11" stopIfTrue="1">
      <formula>_xludf.STYLE(VLOOKUP(D66,#REF!,2,0))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453" operator="equal" id="{294F8195-2A13-45B7-B6C8-7991F381F57B}">
            <xm:f>Metrics!$B$9</xm:f>
            <x14:dxf>
              <font>
                <color theme="0"/>
              </font>
              <fill>
                <patternFill>
                  <bgColor rgb="FF336600"/>
                </patternFill>
              </fill>
            </x14:dxf>
          </x14:cfRule>
          <x14:cfRule type="cellIs" priority="454" operator="equal" id="{7E5C3926-AB16-4754-8472-FD4EA4AB7B49}">
            <xm:f>Metrics!$B$8</xm:f>
            <x14:dxf>
              <font>
                <color theme="0"/>
              </font>
              <fill>
                <patternFill>
                  <bgColor rgb="FF92D050"/>
                </patternFill>
              </fill>
            </x14:dxf>
          </x14:cfRule>
          <x14:cfRule type="cellIs" priority="455" operator="equal" id="{962F01C0-1FBC-423F-9FAB-51E6AAEBD9F4}">
            <xm:f>Metrics!$B$7</xm:f>
            <x14:dxf>
              <font>
                <color theme="0"/>
              </font>
              <fill>
                <patternFill>
                  <bgColor rgb="FFFFC000"/>
                </patternFill>
              </fill>
            </x14:dxf>
          </x14:cfRule>
          <x14:cfRule type="cellIs" priority="456" operator="equal" id="{0CBE4CB8-0FB8-459A-ACBA-9A61B1C0BE29}">
            <xm:f>Metrics!$B$6</xm:f>
            <x14:dxf>
              <font>
                <color theme="0"/>
              </font>
              <fill>
                <patternFill>
                  <bgColor theme="2" tint="-0.499984740745262"/>
                </patternFill>
              </fill>
            </x14:dxf>
          </x14:cfRule>
          <x14:cfRule type="cellIs" priority="457" operator="equal" id="{21DF3509-7098-4398-AA14-6BD88BD78AD8}">
            <xm:f>Metrics!$B$5</xm:f>
            <x14:dxf>
              <font>
                <color theme="0"/>
              </font>
              <fill>
                <patternFill>
                  <bgColor rgb="FFC00000"/>
                </patternFill>
              </fill>
            </x14:dxf>
          </x14:cfRule>
          <x14:cfRule type="cellIs" priority="458" operator="equal" id="{7AC55B45-0E3C-48FE-8946-AEB7CC3A32A3}">
            <xm:f>Metrics!$B$4</xm:f>
            <x14:dxf>
              <font>
                <color theme="0"/>
              </font>
              <fill>
                <patternFill>
                  <bgColor rgb="FFFF0000"/>
                </patternFill>
              </fill>
            </x14:dxf>
          </x14:cfRule>
          <x14:cfRule type="cellIs" priority="459" operator="equal" id="{4206A0C7-5BAB-48E8-AE3B-29394E5C5503}">
            <xm:f>Metrics!$B$3</xm:f>
            <x14:dxf>
              <font>
                <color theme="0" tint="-0.14996795556505021"/>
              </font>
              <fill>
                <patternFill>
                  <bgColor theme="0"/>
                </patternFill>
              </fill>
            </x14:dxf>
          </x14:cfRule>
          <xm:sqref>D42:D47</xm:sqref>
        </x14:conditionalFormatting>
        <x14:conditionalFormatting xmlns:xm="http://schemas.microsoft.com/office/excel/2006/main">
          <x14:cfRule type="cellIs" priority="452" operator="equal" id="{722728A0-F1E3-473E-BBC6-31B733F1FFA9}">
            <xm:f>Metrics!$B$10</xm:f>
            <x14:dxf>
              <font>
                <color theme="0"/>
              </font>
              <fill>
                <patternFill>
                  <bgColor theme="0" tint="-0.34998626667073579"/>
                </patternFill>
              </fill>
            </x14:dxf>
          </x14:cfRule>
          <xm:sqref>D42:D47</xm:sqref>
        </x14:conditionalFormatting>
        <x14:conditionalFormatting xmlns:xm="http://schemas.microsoft.com/office/excel/2006/main">
          <x14:cfRule type="cellIs" priority="442" operator="equal" id="{E0BF83DC-C87E-4FCC-8F0D-CB4D24D88751}">
            <xm:f>Metrics!$B$9</xm:f>
            <x14:dxf>
              <font>
                <color theme="0"/>
              </font>
              <fill>
                <patternFill>
                  <bgColor rgb="FF336600"/>
                </patternFill>
              </fill>
            </x14:dxf>
          </x14:cfRule>
          <x14:cfRule type="cellIs" priority="443" operator="equal" id="{8276ECB5-5B3C-4F55-B296-CAD7A7092104}">
            <xm:f>Metrics!$B$8</xm:f>
            <x14:dxf>
              <font>
                <color theme="0"/>
              </font>
              <fill>
                <patternFill>
                  <bgColor rgb="FF92D050"/>
                </patternFill>
              </fill>
            </x14:dxf>
          </x14:cfRule>
          <x14:cfRule type="cellIs" priority="444" operator="equal" id="{44F448F7-BAB2-4B8A-8A1F-E965C673D9CD}">
            <xm:f>Metrics!$B$7</xm:f>
            <x14:dxf>
              <font>
                <color theme="0"/>
              </font>
              <fill>
                <patternFill>
                  <bgColor rgb="FFFFC000"/>
                </patternFill>
              </fill>
            </x14:dxf>
          </x14:cfRule>
          <x14:cfRule type="cellIs" priority="445" operator="equal" id="{1912C8D5-7D84-4141-BA8C-6BD00412A9E3}">
            <xm:f>Metrics!$B$6</xm:f>
            <x14:dxf>
              <font>
                <color theme="0"/>
              </font>
              <fill>
                <patternFill>
                  <bgColor theme="2" tint="-0.499984740745262"/>
                </patternFill>
              </fill>
            </x14:dxf>
          </x14:cfRule>
          <x14:cfRule type="cellIs" priority="446" operator="equal" id="{D82478DB-48A8-4D1F-AB9B-D0155F96EF54}">
            <xm:f>Metrics!$B$5</xm:f>
            <x14:dxf>
              <font>
                <color theme="0"/>
              </font>
              <fill>
                <patternFill>
                  <bgColor rgb="FFC00000"/>
                </patternFill>
              </fill>
            </x14:dxf>
          </x14:cfRule>
          <x14:cfRule type="cellIs" priority="447" operator="equal" id="{F751AC8B-71F1-4457-A347-3A607BF27FD7}">
            <xm:f>Metrics!$B$4</xm:f>
            <x14:dxf>
              <font>
                <color theme="0"/>
              </font>
              <fill>
                <patternFill>
                  <bgColor rgb="FFFF0000"/>
                </patternFill>
              </fill>
            </x14:dxf>
          </x14:cfRule>
          <x14:cfRule type="cellIs" priority="448" operator="equal" id="{E60F339E-4BA5-4D2B-AFCE-DEF714D47118}">
            <xm:f>Metrics!$B$3</xm:f>
            <x14:dxf>
              <font>
                <color theme="0" tint="-0.14996795556505021"/>
              </font>
              <fill>
                <patternFill>
                  <bgColor theme="0"/>
                </patternFill>
              </fill>
            </x14:dxf>
          </x14:cfRule>
          <xm:sqref>D48:D49</xm:sqref>
        </x14:conditionalFormatting>
        <x14:conditionalFormatting xmlns:xm="http://schemas.microsoft.com/office/excel/2006/main">
          <x14:cfRule type="cellIs" priority="441" operator="equal" id="{969BB7CC-0FEA-4B1F-9412-D7D02C35A2D4}">
            <xm:f>Metrics!$B$10</xm:f>
            <x14:dxf>
              <font>
                <color theme="0"/>
              </font>
              <fill>
                <patternFill>
                  <bgColor theme="0" tint="-0.34998626667073579"/>
                </patternFill>
              </fill>
            </x14:dxf>
          </x14:cfRule>
          <xm:sqref>D48:D49</xm:sqref>
        </x14:conditionalFormatting>
        <x14:conditionalFormatting xmlns:xm="http://schemas.microsoft.com/office/excel/2006/main">
          <x14:cfRule type="cellIs" priority="57" operator="equal" id="{6CE8C59C-691F-424E-8125-8DC92EEE0178}">
            <xm:f>Metrics!$B$9</xm:f>
            <x14:dxf>
              <font>
                <color theme="0"/>
              </font>
              <fill>
                <patternFill>
                  <bgColor rgb="FF336600"/>
                </patternFill>
              </fill>
            </x14:dxf>
          </x14:cfRule>
          <x14:cfRule type="cellIs" priority="58" operator="equal" id="{378A8159-370A-4804-B1B8-43DA2C75345A}">
            <xm:f>Metrics!$B$8</xm:f>
            <x14:dxf>
              <font>
                <color theme="0"/>
              </font>
              <fill>
                <patternFill>
                  <bgColor rgb="FF92D050"/>
                </patternFill>
              </fill>
            </x14:dxf>
          </x14:cfRule>
          <x14:cfRule type="cellIs" priority="59" operator="equal" id="{74C793C2-D7E0-4DE5-9501-83AD73961BBC}">
            <xm:f>Metrics!$B$7</xm:f>
            <x14:dxf>
              <font>
                <color theme="0"/>
              </font>
              <fill>
                <patternFill>
                  <bgColor rgb="FFFFC000"/>
                </patternFill>
              </fill>
            </x14:dxf>
          </x14:cfRule>
          <x14:cfRule type="cellIs" priority="60" operator="equal" id="{BB89F925-56CA-4B85-B04D-347320EDC2FF}">
            <xm:f>Metrics!$B$6</xm:f>
            <x14:dxf>
              <font>
                <color theme="0"/>
              </font>
              <fill>
                <patternFill>
                  <bgColor theme="2" tint="-0.499984740745262"/>
                </patternFill>
              </fill>
            </x14:dxf>
          </x14:cfRule>
          <x14:cfRule type="cellIs" priority="61" operator="equal" id="{7AA66986-CC6B-4C06-AB5E-D81FC1E3C37E}">
            <xm:f>Metrics!$B$5</xm:f>
            <x14:dxf>
              <font>
                <color theme="0"/>
              </font>
              <fill>
                <patternFill>
                  <bgColor rgb="FFC00000"/>
                </patternFill>
              </fill>
            </x14:dxf>
          </x14:cfRule>
          <x14:cfRule type="cellIs" priority="62" operator="equal" id="{AD33BC19-E179-42CB-818D-05C23500FE78}">
            <xm:f>Metrics!$B$4</xm:f>
            <x14:dxf>
              <font>
                <color theme="0"/>
              </font>
              <fill>
                <patternFill>
                  <bgColor rgb="FFFF0000"/>
                </patternFill>
              </fill>
            </x14:dxf>
          </x14:cfRule>
          <x14:cfRule type="cellIs" priority="63" operator="equal" id="{F3D66798-A9FA-464D-B467-C05D4068B769}">
            <xm:f>Metrics!$B$3</xm:f>
            <x14:dxf>
              <font>
                <color theme="0" tint="-0.14996795556505021"/>
              </font>
              <fill>
                <patternFill>
                  <bgColor theme="0"/>
                </patternFill>
              </fill>
            </x14:dxf>
          </x14:cfRule>
          <xm:sqref>D4:D40</xm:sqref>
        </x14:conditionalFormatting>
        <x14:conditionalFormatting xmlns:xm="http://schemas.microsoft.com/office/excel/2006/main">
          <x14:cfRule type="cellIs" priority="56" operator="equal" id="{5C8C0E60-0BBA-4CF6-8CC9-5714E66C9562}">
            <xm:f>Metrics!$B$10</xm:f>
            <x14:dxf>
              <font>
                <color theme="0"/>
              </font>
              <fill>
                <patternFill>
                  <bgColor theme="0" tint="-0.34998626667073579"/>
                </patternFill>
              </fill>
            </x14:dxf>
          </x14:cfRule>
          <xm:sqref>D4:D40</xm:sqref>
        </x14:conditionalFormatting>
        <x14:conditionalFormatting xmlns:xm="http://schemas.microsoft.com/office/excel/2006/main">
          <x14:cfRule type="cellIs" priority="13" operator="equal" id="{92C4CB77-005A-4BEB-80D8-95EA9D57E5B6}">
            <xm:f>Metrics!$B$9</xm:f>
            <x14:dxf>
              <font>
                <color theme="0"/>
              </font>
              <fill>
                <patternFill>
                  <bgColor rgb="FF336600"/>
                </patternFill>
              </fill>
            </x14:dxf>
          </x14:cfRule>
          <x14:cfRule type="cellIs" priority="14" operator="equal" id="{7FAB3381-02CC-4083-9DAE-F0A04C2483A1}">
            <xm:f>Metrics!$B$8</xm:f>
            <x14:dxf>
              <font>
                <color theme="0"/>
              </font>
              <fill>
                <patternFill>
                  <bgColor rgb="FF92D050"/>
                </patternFill>
              </fill>
            </x14:dxf>
          </x14:cfRule>
          <x14:cfRule type="cellIs" priority="15" operator="equal" id="{FAA9A170-F72C-4095-A043-13A45F135EA6}">
            <xm:f>Metrics!$B$7</xm:f>
            <x14:dxf>
              <font>
                <color theme="0"/>
              </font>
              <fill>
                <patternFill>
                  <bgColor rgb="FFFFC000"/>
                </patternFill>
              </fill>
            </x14:dxf>
          </x14:cfRule>
          <x14:cfRule type="cellIs" priority="16" operator="equal" id="{3A579229-583C-42B4-9946-AE4BDF561892}">
            <xm:f>Metrics!$B$6</xm:f>
            <x14:dxf>
              <font>
                <color theme="0"/>
              </font>
              <fill>
                <patternFill>
                  <bgColor theme="2" tint="-0.499984740745262"/>
                </patternFill>
              </fill>
            </x14:dxf>
          </x14:cfRule>
          <x14:cfRule type="cellIs" priority="17" operator="equal" id="{69289845-10EB-41A3-BEB6-01C05440ED6A}">
            <xm:f>Metrics!$B$5</xm:f>
            <x14:dxf>
              <font>
                <color theme="0"/>
              </font>
              <fill>
                <patternFill>
                  <bgColor rgb="FFC00000"/>
                </patternFill>
              </fill>
            </x14:dxf>
          </x14:cfRule>
          <x14:cfRule type="cellIs" priority="18" operator="equal" id="{1AD1DC9E-8A64-404A-8E02-0DCCD02391F1}">
            <xm:f>Metrics!$B$4</xm:f>
            <x14:dxf>
              <font>
                <color theme="0"/>
              </font>
              <fill>
                <patternFill>
                  <bgColor rgb="FFFF0000"/>
                </patternFill>
              </fill>
            </x14:dxf>
          </x14:cfRule>
          <x14:cfRule type="cellIs" priority="19" operator="equal" id="{4E12EBA3-79B8-4A75-B3CA-039E0E614038}">
            <xm:f>Metrics!$B$3</xm:f>
            <x14:dxf>
              <font>
                <color theme="0" tint="-0.14996795556505021"/>
              </font>
              <fill>
                <patternFill>
                  <bgColor theme="0"/>
                </patternFill>
              </fill>
            </x14:dxf>
          </x14:cfRule>
          <xm:sqref>D51:D64</xm:sqref>
        </x14:conditionalFormatting>
        <x14:conditionalFormatting xmlns:xm="http://schemas.microsoft.com/office/excel/2006/main">
          <x14:cfRule type="cellIs" priority="12" operator="equal" id="{FC972F4C-5C1C-4424-8089-4C9D66B7DAB5}">
            <xm:f>Metrics!$B$10</xm:f>
            <x14:dxf>
              <font>
                <color theme="0"/>
              </font>
              <fill>
                <patternFill>
                  <bgColor theme="0" tint="-0.34998626667073579"/>
                </patternFill>
              </fill>
            </x14:dxf>
          </x14:cfRule>
          <xm:sqref>D51:D64</xm:sqref>
        </x14:conditionalFormatting>
        <x14:conditionalFormatting xmlns:xm="http://schemas.microsoft.com/office/excel/2006/main">
          <x14:cfRule type="cellIs" priority="2" operator="equal" id="{4757CD68-586F-48C1-B9E2-126DF5587230}">
            <xm:f>Metrics!$B$9</xm:f>
            <x14:dxf>
              <font>
                <color theme="0"/>
              </font>
              <fill>
                <patternFill>
                  <bgColor rgb="FF336600"/>
                </patternFill>
              </fill>
            </x14:dxf>
          </x14:cfRule>
          <x14:cfRule type="cellIs" priority="3" operator="equal" id="{231E3F83-6401-43D8-B07D-B2426B239069}">
            <xm:f>Metrics!$B$8</xm:f>
            <x14:dxf>
              <font>
                <color theme="0"/>
              </font>
              <fill>
                <patternFill>
                  <bgColor rgb="FF92D050"/>
                </patternFill>
              </fill>
            </x14:dxf>
          </x14:cfRule>
          <x14:cfRule type="cellIs" priority="4" operator="equal" id="{C3301DF5-FB88-4425-AEFD-3CA92BBCEFA3}">
            <xm:f>Metrics!$B$7</xm:f>
            <x14:dxf>
              <font>
                <color theme="0"/>
              </font>
              <fill>
                <patternFill>
                  <bgColor rgb="FFFFC000"/>
                </patternFill>
              </fill>
            </x14:dxf>
          </x14:cfRule>
          <x14:cfRule type="cellIs" priority="5" operator="equal" id="{ADB93893-DD83-42A4-88A3-44FB83C5B56A}">
            <xm:f>Metrics!$B$6</xm:f>
            <x14:dxf>
              <font>
                <color theme="0"/>
              </font>
              <fill>
                <patternFill>
                  <bgColor theme="2" tint="-0.499984740745262"/>
                </patternFill>
              </fill>
            </x14:dxf>
          </x14:cfRule>
          <x14:cfRule type="cellIs" priority="6" operator="equal" id="{21AE8988-88E7-4FC3-BFE0-E05603F3B954}">
            <xm:f>Metrics!$B$5</xm:f>
            <x14:dxf>
              <font>
                <color theme="0"/>
              </font>
              <fill>
                <patternFill>
                  <bgColor rgb="FFC00000"/>
                </patternFill>
              </fill>
            </x14:dxf>
          </x14:cfRule>
          <x14:cfRule type="cellIs" priority="7" operator="equal" id="{9B40D989-6C1B-47B7-944B-BEFD9D0A8F5C}">
            <xm:f>Metrics!$B$4</xm:f>
            <x14:dxf>
              <font>
                <color theme="0"/>
              </font>
              <fill>
                <patternFill>
                  <bgColor rgb="FFFF0000"/>
                </patternFill>
              </fill>
            </x14:dxf>
          </x14:cfRule>
          <x14:cfRule type="cellIs" priority="8" operator="equal" id="{3CC34A0C-803D-492F-B95B-233DA40EBF74}">
            <xm:f>Metrics!$B$3</xm:f>
            <x14:dxf>
              <font>
                <color theme="0" tint="-0.14996795556505021"/>
              </font>
              <fill>
                <patternFill>
                  <bgColor theme="0"/>
                </patternFill>
              </fill>
            </x14:dxf>
          </x14:cfRule>
          <xm:sqref>D66:D99</xm:sqref>
        </x14:conditionalFormatting>
        <x14:conditionalFormatting xmlns:xm="http://schemas.microsoft.com/office/excel/2006/main">
          <x14:cfRule type="cellIs" priority="1" operator="equal" id="{F1DBB769-B17D-4ECC-82B6-27C528AB70F7}">
            <xm:f>Metrics!$B$10</xm:f>
            <x14:dxf>
              <font>
                <color theme="0"/>
              </font>
              <fill>
                <patternFill>
                  <bgColor theme="0" tint="-0.34998626667073579"/>
                </patternFill>
              </fill>
            </x14:dxf>
          </x14:cfRule>
          <xm:sqref>D66:D99</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200-000000000000}">
          <x14:formula1>
            <xm:f>Metrics!$B$3:$B$10</xm:f>
          </x14:formula1>
          <xm:sqref>D51:D64 D42:D49 D4:D40 D66:D99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19"/>
  <sheetViews>
    <sheetView topLeftCell="A7" zoomScaleNormal="100" workbookViewId="0">
      <selection activeCell="R6" sqref="R6"/>
    </sheetView>
  </sheetViews>
  <sheetFormatPr defaultColWidth="9.140625" defaultRowHeight="12.75" x14ac:dyDescent="0.2"/>
  <cols>
    <col min="1" max="1" width="3.28515625" style="29" customWidth="1"/>
    <col min="2" max="2" width="14" style="29" bestFit="1" customWidth="1"/>
    <col min="3" max="3" width="31.7109375" style="29" customWidth="1"/>
    <col min="4" max="4" width="13.28515625" style="29" customWidth="1"/>
    <col min="5" max="5" width="13" style="29" customWidth="1"/>
    <col min="6" max="16384" width="9.140625" style="29"/>
  </cols>
  <sheetData>
    <row r="1" spans="2:5" ht="13.5" thickBot="1" x14ac:dyDescent="0.25"/>
    <row r="2" spans="2:5" s="38" customFormat="1" ht="43.5" customHeight="1" thickBot="1" x14ac:dyDescent="0.35">
      <c r="B2" s="72" t="s">
        <v>4</v>
      </c>
      <c r="C2" s="73" t="s">
        <v>30</v>
      </c>
      <c r="D2" s="74" t="s">
        <v>135</v>
      </c>
      <c r="E2" s="75" t="s">
        <v>136</v>
      </c>
    </row>
    <row r="3" spans="2:5" s="39" customFormat="1" ht="58.5" customHeight="1" x14ac:dyDescent="0.2">
      <c r="B3" s="76" t="s">
        <v>85</v>
      </c>
      <c r="C3" s="77" t="s">
        <v>79</v>
      </c>
      <c r="D3" s="78">
        <f>COUNTIF('Mandatory ISMS requirements'!$D$3:$D$60,$B3)/'Mandatory ISMS requirements'!$D$61</f>
        <v>0</v>
      </c>
      <c r="E3" s="79">
        <f>COUNTIF('Annex A controls'!$D$3:$D$99,$B3)/[0]!ControlTotal</f>
        <v>0.92473118279569888</v>
      </c>
    </row>
    <row r="4" spans="2:5" s="39" customFormat="1" ht="58.5" customHeight="1" x14ac:dyDescent="0.2">
      <c r="B4" s="80" t="s">
        <v>37</v>
      </c>
      <c r="C4" s="35" t="s">
        <v>75</v>
      </c>
      <c r="D4" s="37">
        <f>COUNTIF('Mandatory ISMS requirements'!$D$3:$D$60,$B4)/'Mandatory ISMS requirements'!$D$61</f>
        <v>7.1428571428571425E-2</v>
      </c>
      <c r="E4" s="68">
        <f>COUNTIF('Annex A controls'!$D$3:$D$99,$B4)/[0]!ControlTotal</f>
        <v>1.0752688172043012E-2</v>
      </c>
    </row>
    <row r="5" spans="2:5" s="39" customFormat="1" ht="58.5" customHeight="1" x14ac:dyDescent="0.2">
      <c r="B5" s="80" t="s">
        <v>31</v>
      </c>
      <c r="C5" s="35" t="s">
        <v>76</v>
      </c>
      <c r="D5" s="37">
        <f>COUNTIF('Mandatory ISMS requirements'!$D$3:$D$60,$B5)/'Mandatory ISMS requirements'!$D$61</f>
        <v>0.7857142857142857</v>
      </c>
      <c r="E5" s="68">
        <f>COUNTIF('Annex A controls'!$D$3:$D$99,$B5)/[0]!ControlTotal</f>
        <v>1.0752688172043012E-2</v>
      </c>
    </row>
    <row r="6" spans="2:5" s="39" customFormat="1" ht="58.5" customHeight="1" x14ac:dyDescent="0.2">
      <c r="B6" s="80" t="s">
        <v>32</v>
      </c>
      <c r="C6" s="35" t="s">
        <v>77</v>
      </c>
      <c r="D6" s="37">
        <f>COUNTIF('Mandatory ISMS requirements'!$D$3:$D$60,$B6)/'Mandatory ISMS requirements'!$D$61</f>
        <v>7.1428571428571425E-2</v>
      </c>
      <c r="E6" s="68">
        <f>COUNTIF('Annex A controls'!$D$3:$D$99,$B6)/[0]!ControlTotal</f>
        <v>1.0752688172043012E-2</v>
      </c>
    </row>
    <row r="7" spans="2:5" s="39" customFormat="1" ht="58.5" customHeight="1" x14ac:dyDescent="0.2">
      <c r="B7" s="80" t="s">
        <v>33</v>
      </c>
      <c r="C7" s="35" t="s">
        <v>78</v>
      </c>
      <c r="D7" s="37">
        <f>COUNTIF('Mandatory ISMS requirements'!$D$3:$D$60,$B7)/'Mandatory ISMS requirements'!$D$61</f>
        <v>3.5714285714285712E-2</v>
      </c>
      <c r="E7" s="68">
        <f>COUNTIF('Annex A controls'!$D$3:$D$99,$B7)/[0]!ControlTotal</f>
        <v>1.0752688172043012E-2</v>
      </c>
    </row>
    <row r="8" spans="2:5" s="39" customFormat="1" ht="58.5" customHeight="1" x14ac:dyDescent="0.2">
      <c r="B8" s="80" t="s">
        <v>34</v>
      </c>
      <c r="C8" s="35" t="s">
        <v>82</v>
      </c>
      <c r="D8" s="37">
        <f>COUNTIF('Mandatory ISMS requirements'!$D$3:$D$60,$B8)/'Mandatory ISMS requirements'!$D$61</f>
        <v>0</v>
      </c>
      <c r="E8" s="68">
        <f>COUNTIF('Annex A controls'!$D$3:$D$99,$B8)/[0]!ControlTotal</f>
        <v>1.0752688172043012E-2</v>
      </c>
    </row>
    <row r="9" spans="2:5" s="39" customFormat="1" ht="58.5" customHeight="1" x14ac:dyDescent="0.2">
      <c r="B9" s="80" t="s">
        <v>35</v>
      </c>
      <c r="C9" s="35" t="s">
        <v>83</v>
      </c>
      <c r="D9" s="37">
        <f>COUNTIF('Mandatory ISMS requirements'!$D$3:$D$60,$B9)/'Mandatory ISMS requirements'!$D$61</f>
        <v>0</v>
      </c>
      <c r="E9" s="68">
        <f>COUNTIF('Annex A controls'!$D$3:$D$99,$B9)/[0]!ControlTotal</f>
        <v>1.0752688172043012E-2</v>
      </c>
    </row>
    <row r="10" spans="2:5" s="39" customFormat="1" ht="58.5" customHeight="1" thickBot="1" x14ac:dyDescent="0.25">
      <c r="B10" s="81" t="s">
        <v>39</v>
      </c>
      <c r="C10" s="69" t="s">
        <v>84</v>
      </c>
      <c r="D10" s="70">
        <f>COUNTIF('Mandatory ISMS requirements'!$D$3:$D$60,$B10)/'Mandatory ISMS requirements'!$D$61</f>
        <v>3.5714285714285712E-2</v>
      </c>
      <c r="E10" s="71">
        <f>COUNTIF('Annex A controls'!$D$3:$D$99,$B10)/[0]!ControlTotal</f>
        <v>1.0752688172043012E-2</v>
      </c>
    </row>
    <row r="11" spans="2:5" s="39" customFormat="1" x14ac:dyDescent="0.2">
      <c r="C11" s="40" t="s">
        <v>36</v>
      </c>
      <c r="D11" s="41">
        <f>SUM(D3:D10)</f>
        <v>0.99999999999999989</v>
      </c>
      <c r="E11" s="41">
        <f>SUM(E3:E10)</f>
        <v>0.99999999999999989</v>
      </c>
    </row>
    <row r="12" spans="2:5" s="39" customFormat="1" x14ac:dyDescent="0.2"/>
    <row r="13" spans="2:5" s="39" customFormat="1" x14ac:dyDescent="0.2"/>
    <row r="14" spans="2:5" s="39" customFormat="1" ht="21" x14ac:dyDescent="0.2">
      <c r="B14" s="47"/>
    </row>
    <row r="15" spans="2:5" s="39" customFormat="1" ht="21" x14ac:dyDescent="0.2">
      <c r="B15" s="47"/>
    </row>
    <row r="16" spans="2:5" s="39" customFormat="1" ht="21" x14ac:dyDescent="0.2">
      <c r="B16" s="47"/>
    </row>
    <row r="17" s="39" customFormat="1" x14ac:dyDescent="0.2"/>
    <row r="18" s="39" customFormat="1" x14ac:dyDescent="0.2"/>
    <row r="19" s="39" customFormat="1" x14ac:dyDescent="0.2"/>
    <row r="20" s="39" customFormat="1" x14ac:dyDescent="0.2"/>
    <row r="21" s="39" customFormat="1" x14ac:dyDescent="0.2"/>
    <row r="22" s="39" customFormat="1" x14ac:dyDescent="0.2"/>
    <row r="23" s="39" customFormat="1" x14ac:dyDescent="0.2"/>
    <row r="24" s="39" customFormat="1" x14ac:dyDescent="0.2"/>
    <row r="25" s="39" customFormat="1" x14ac:dyDescent="0.2"/>
    <row r="26" s="39" customFormat="1" x14ac:dyDescent="0.2"/>
    <row r="27" s="39" customFormat="1" x14ac:dyDescent="0.2"/>
    <row r="28" s="39" customFormat="1" x14ac:dyDescent="0.2"/>
    <row r="29" s="39" customFormat="1" x14ac:dyDescent="0.2"/>
    <row r="30" s="39" customFormat="1" x14ac:dyDescent="0.2"/>
    <row r="31" s="39" customFormat="1" x14ac:dyDescent="0.2"/>
    <row r="32" s="39" customFormat="1" x14ac:dyDescent="0.2"/>
    <row r="33" s="39" customFormat="1" x14ac:dyDescent="0.2"/>
    <row r="34" s="39" customFormat="1" x14ac:dyDescent="0.2"/>
    <row r="35" s="39" customFormat="1" x14ac:dyDescent="0.2"/>
    <row r="36" s="39" customFormat="1" x14ac:dyDescent="0.2"/>
    <row r="37" s="39" customFormat="1" x14ac:dyDescent="0.2"/>
    <row r="38" s="39" customFormat="1" x14ac:dyDescent="0.2"/>
    <row r="39" s="39" customFormat="1" x14ac:dyDescent="0.2"/>
    <row r="40" s="39" customFormat="1" x14ac:dyDescent="0.2"/>
    <row r="41" s="39" customFormat="1" x14ac:dyDescent="0.2"/>
    <row r="42" s="39" customFormat="1" x14ac:dyDescent="0.2"/>
    <row r="43" s="39" customFormat="1" x14ac:dyDescent="0.2"/>
    <row r="44" s="39" customFormat="1" x14ac:dyDescent="0.2"/>
    <row r="45" s="39" customFormat="1" x14ac:dyDescent="0.2"/>
    <row r="46" s="39" customFormat="1" x14ac:dyDescent="0.2"/>
    <row r="47" s="39" customFormat="1" x14ac:dyDescent="0.2"/>
    <row r="48" s="39" customFormat="1" x14ac:dyDescent="0.2"/>
    <row r="49" s="39" customFormat="1" x14ac:dyDescent="0.2"/>
    <row r="50" s="39" customFormat="1" x14ac:dyDescent="0.2"/>
    <row r="51" s="39" customFormat="1" x14ac:dyDescent="0.2"/>
    <row r="52" s="39" customFormat="1" x14ac:dyDescent="0.2"/>
    <row r="53" s="39" customFormat="1" x14ac:dyDescent="0.2"/>
    <row r="54" s="39" customFormat="1" x14ac:dyDescent="0.2"/>
    <row r="55" s="39" customFormat="1" x14ac:dyDescent="0.2"/>
    <row r="56" s="39" customFormat="1" x14ac:dyDescent="0.2"/>
    <row r="57" s="39" customFormat="1" x14ac:dyDescent="0.2"/>
    <row r="58" s="39" customFormat="1" x14ac:dyDescent="0.2"/>
    <row r="59" s="39" customFormat="1" x14ac:dyDescent="0.2"/>
    <row r="60" s="39" customFormat="1" x14ac:dyDescent="0.2"/>
    <row r="61" s="39" customFormat="1" x14ac:dyDescent="0.2"/>
    <row r="62" s="39" customFormat="1" x14ac:dyDescent="0.2"/>
    <row r="63" s="39" customFormat="1" x14ac:dyDescent="0.2"/>
    <row r="64" s="39" customFormat="1" x14ac:dyDescent="0.2"/>
    <row r="65" s="39" customFormat="1" x14ac:dyDescent="0.2"/>
    <row r="66" s="39" customFormat="1" x14ac:dyDescent="0.2"/>
    <row r="67" s="39" customFormat="1" x14ac:dyDescent="0.2"/>
    <row r="68" s="39" customFormat="1" x14ac:dyDescent="0.2"/>
    <row r="69" s="39" customFormat="1" x14ac:dyDescent="0.2"/>
    <row r="70" s="39" customFormat="1" x14ac:dyDescent="0.2"/>
    <row r="71" s="39" customFormat="1" x14ac:dyDescent="0.2"/>
    <row r="72" s="39" customFormat="1" x14ac:dyDescent="0.2"/>
    <row r="73" s="39" customFormat="1" x14ac:dyDescent="0.2"/>
    <row r="74" s="39" customFormat="1" x14ac:dyDescent="0.2"/>
    <row r="75" s="39" customFormat="1" x14ac:dyDescent="0.2"/>
    <row r="76" s="39" customFormat="1" x14ac:dyDescent="0.2"/>
    <row r="77" s="39" customFormat="1" x14ac:dyDescent="0.2"/>
    <row r="78" s="39" customFormat="1" x14ac:dyDescent="0.2"/>
    <row r="79" s="39" customFormat="1" x14ac:dyDescent="0.2"/>
    <row r="80" s="39" customFormat="1" x14ac:dyDescent="0.2"/>
    <row r="81" s="39" customFormat="1" x14ac:dyDescent="0.2"/>
    <row r="82" s="39" customFormat="1" x14ac:dyDescent="0.2"/>
    <row r="83" s="39" customFormat="1" x14ac:dyDescent="0.2"/>
    <row r="84" s="39" customFormat="1" x14ac:dyDescent="0.2"/>
    <row r="85" s="39" customFormat="1" x14ac:dyDescent="0.2"/>
    <row r="86" s="39" customFormat="1" x14ac:dyDescent="0.2"/>
    <row r="87" s="39" customFormat="1" x14ac:dyDescent="0.2"/>
    <row r="88" s="39" customFormat="1" x14ac:dyDescent="0.2"/>
    <row r="89" s="39" customFormat="1" x14ac:dyDescent="0.2"/>
    <row r="90" s="39" customFormat="1" x14ac:dyDescent="0.2"/>
    <row r="91" s="39" customFormat="1" x14ac:dyDescent="0.2"/>
    <row r="92" s="39" customFormat="1" x14ac:dyDescent="0.2"/>
    <row r="93" s="39" customFormat="1" x14ac:dyDescent="0.2"/>
    <row r="94" s="39" customFormat="1" x14ac:dyDescent="0.2"/>
    <row r="95" s="39" customFormat="1" x14ac:dyDescent="0.2"/>
    <row r="96" s="39" customFormat="1" x14ac:dyDescent="0.2"/>
    <row r="97" s="39" customFormat="1" x14ac:dyDescent="0.2"/>
    <row r="98" s="39" customFormat="1" x14ac:dyDescent="0.2"/>
    <row r="99" s="39" customFormat="1" x14ac:dyDescent="0.2"/>
    <row r="100" s="39" customFormat="1" x14ac:dyDescent="0.2"/>
    <row r="101" s="39" customFormat="1" x14ac:dyDescent="0.2"/>
    <row r="102" s="39" customFormat="1" x14ac:dyDescent="0.2"/>
    <row r="103" s="39" customFormat="1" x14ac:dyDescent="0.2"/>
    <row r="104" s="39" customFormat="1" x14ac:dyDescent="0.2"/>
    <row r="105" s="39" customFormat="1" x14ac:dyDescent="0.2"/>
    <row r="106" s="39" customFormat="1" x14ac:dyDescent="0.2"/>
    <row r="107" s="39" customFormat="1" x14ac:dyDescent="0.2"/>
    <row r="108" s="39" customFormat="1" x14ac:dyDescent="0.2"/>
    <row r="109" s="39" customFormat="1" x14ac:dyDescent="0.2"/>
    <row r="110" s="39" customFormat="1" x14ac:dyDescent="0.2"/>
    <row r="111" s="39" customFormat="1" x14ac:dyDescent="0.2"/>
    <row r="112" s="39" customFormat="1" x14ac:dyDescent="0.2"/>
    <row r="113" s="39" customFormat="1" x14ac:dyDescent="0.2"/>
    <row r="114" s="39" customFormat="1" x14ac:dyDescent="0.2"/>
    <row r="115" s="39" customFormat="1" x14ac:dyDescent="0.2"/>
    <row r="116" s="39" customFormat="1" x14ac:dyDescent="0.2"/>
    <row r="117" s="39" customFormat="1" x14ac:dyDescent="0.2"/>
    <row r="118" s="39" customFormat="1" x14ac:dyDescent="0.2"/>
    <row r="119" s="39" customFormat="1" x14ac:dyDescent="0.2"/>
    <row r="120" s="39" customFormat="1" x14ac:dyDescent="0.2"/>
    <row r="121" s="39" customFormat="1" x14ac:dyDescent="0.2"/>
    <row r="122" s="39" customFormat="1" x14ac:dyDescent="0.2"/>
    <row r="123" s="39" customFormat="1" x14ac:dyDescent="0.2"/>
    <row r="124" s="39" customFormat="1" x14ac:dyDescent="0.2"/>
    <row r="125" s="39" customFormat="1" x14ac:dyDescent="0.2"/>
    <row r="126" s="39" customFormat="1" x14ac:dyDescent="0.2"/>
    <row r="127" s="39" customFormat="1" x14ac:dyDescent="0.2"/>
    <row r="128" s="39" customFormat="1" x14ac:dyDescent="0.2"/>
    <row r="129" s="39" customFormat="1" x14ac:dyDescent="0.2"/>
    <row r="130" s="39" customFormat="1" x14ac:dyDescent="0.2"/>
    <row r="131" s="39" customFormat="1" x14ac:dyDescent="0.2"/>
    <row r="132" s="39" customFormat="1" x14ac:dyDescent="0.2"/>
    <row r="133" s="39" customFormat="1" x14ac:dyDescent="0.2"/>
    <row r="134" s="39" customFormat="1" x14ac:dyDescent="0.2"/>
    <row r="135" s="39" customFormat="1" x14ac:dyDescent="0.2"/>
    <row r="136" s="39" customFormat="1" x14ac:dyDescent="0.2"/>
    <row r="137" s="39" customFormat="1" x14ac:dyDescent="0.2"/>
    <row r="138" s="39" customFormat="1" x14ac:dyDescent="0.2"/>
    <row r="139" s="39" customFormat="1" x14ac:dyDescent="0.2"/>
    <row r="140" s="39" customFormat="1" x14ac:dyDescent="0.2"/>
    <row r="141" s="39" customFormat="1" x14ac:dyDescent="0.2"/>
    <row r="142" s="39" customFormat="1" x14ac:dyDescent="0.2"/>
    <row r="143" s="39" customFormat="1" x14ac:dyDescent="0.2"/>
    <row r="144" s="39" customFormat="1" x14ac:dyDescent="0.2"/>
    <row r="145" s="39" customFormat="1" x14ac:dyDescent="0.2"/>
    <row r="146" s="39" customFormat="1" x14ac:dyDescent="0.2"/>
    <row r="147" s="39" customFormat="1" x14ac:dyDescent="0.2"/>
    <row r="148" s="39" customFormat="1" x14ac:dyDescent="0.2"/>
    <row r="149" s="39" customFormat="1" x14ac:dyDescent="0.2"/>
    <row r="150" s="39" customFormat="1" x14ac:dyDescent="0.2"/>
    <row r="151" s="39" customFormat="1" x14ac:dyDescent="0.2"/>
    <row r="152" s="39" customFormat="1" x14ac:dyDescent="0.2"/>
    <row r="153" s="39" customFormat="1" x14ac:dyDescent="0.2"/>
    <row r="154" s="39" customFormat="1" x14ac:dyDescent="0.2"/>
    <row r="155" s="39" customFormat="1" x14ac:dyDescent="0.2"/>
    <row r="156" s="39" customFormat="1" x14ac:dyDescent="0.2"/>
    <row r="157" s="39" customFormat="1" x14ac:dyDescent="0.2"/>
    <row r="158" s="39" customFormat="1" x14ac:dyDescent="0.2"/>
    <row r="159" s="39" customFormat="1" x14ac:dyDescent="0.2"/>
    <row r="160" s="39" customFormat="1" x14ac:dyDescent="0.2"/>
    <row r="161" s="39" customFormat="1" x14ac:dyDescent="0.2"/>
    <row r="162" s="39" customFormat="1" x14ac:dyDescent="0.2"/>
    <row r="163" s="39" customFormat="1" x14ac:dyDescent="0.2"/>
    <row r="164" s="39" customFormat="1" x14ac:dyDescent="0.2"/>
    <row r="165" s="39" customFormat="1" x14ac:dyDescent="0.2"/>
    <row r="166" s="39" customFormat="1" x14ac:dyDescent="0.2"/>
    <row r="167" s="39" customFormat="1" x14ac:dyDescent="0.2"/>
    <row r="168" s="39" customFormat="1" x14ac:dyDescent="0.2"/>
    <row r="169" s="39" customFormat="1" x14ac:dyDescent="0.2"/>
    <row r="170" s="39" customFormat="1" x14ac:dyDescent="0.2"/>
    <row r="171" s="39" customFormat="1" x14ac:dyDescent="0.2"/>
    <row r="172" s="39" customFormat="1" x14ac:dyDescent="0.2"/>
    <row r="173" s="39" customFormat="1" x14ac:dyDescent="0.2"/>
    <row r="174" s="39" customFormat="1" x14ac:dyDescent="0.2"/>
    <row r="175" s="39" customFormat="1" x14ac:dyDescent="0.2"/>
    <row r="176" s="39" customFormat="1" x14ac:dyDescent="0.2"/>
    <row r="177" s="39" customFormat="1" x14ac:dyDescent="0.2"/>
    <row r="178" s="39" customFormat="1" x14ac:dyDescent="0.2"/>
    <row r="179" s="39" customFormat="1" x14ac:dyDescent="0.2"/>
    <row r="180" s="39" customFormat="1" x14ac:dyDescent="0.2"/>
    <row r="181" s="39" customFormat="1" x14ac:dyDescent="0.2"/>
    <row r="182" s="39" customFormat="1" x14ac:dyDescent="0.2"/>
    <row r="183" s="39" customFormat="1" x14ac:dyDescent="0.2"/>
    <row r="184" s="39" customFormat="1" x14ac:dyDescent="0.2"/>
    <row r="185" s="39" customFormat="1" x14ac:dyDescent="0.2"/>
    <row r="186" s="39" customFormat="1" x14ac:dyDescent="0.2"/>
    <row r="187" s="39" customFormat="1" x14ac:dyDescent="0.2"/>
    <row r="188" s="39" customFormat="1" x14ac:dyDescent="0.2"/>
    <row r="189" s="39" customFormat="1" x14ac:dyDescent="0.2"/>
    <row r="190" s="39" customFormat="1" x14ac:dyDescent="0.2"/>
    <row r="191" s="39" customFormat="1" x14ac:dyDescent="0.2"/>
    <row r="192" s="39" customFormat="1" x14ac:dyDescent="0.2"/>
    <row r="193" s="39" customFormat="1" x14ac:dyDescent="0.2"/>
    <row r="194" s="39" customFormat="1" x14ac:dyDescent="0.2"/>
    <row r="195" s="39" customFormat="1" x14ac:dyDescent="0.2"/>
    <row r="196" s="39" customFormat="1" x14ac:dyDescent="0.2"/>
    <row r="197" s="39" customFormat="1" x14ac:dyDescent="0.2"/>
    <row r="198" s="39" customFormat="1" x14ac:dyDescent="0.2"/>
    <row r="199" s="39" customFormat="1" x14ac:dyDescent="0.2"/>
    <row r="200" s="39" customFormat="1" x14ac:dyDescent="0.2"/>
    <row r="201" s="39" customFormat="1" x14ac:dyDescent="0.2"/>
    <row r="202" s="39" customFormat="1" x14ac:dyDescent="0.2"/>
    <row r="203" s="39" customFormat="1" x14ac:dyDescent="0.2"/>
    <row r="204" s="39" customFormat="1" x14ac:dyDescent="0.2"/>
    <row r="205" s="39" customFormat="1" x14ac:dyDescent="0.2"/>
    <row r="206" s="39" customFormat="1" x14ac:dyDescent="0.2"/>
    <row r="207" s="39" customFormat="1" x14ac:dyDescent="0.2"/>
    <row r="208" s="39" customFormat="1" x14ac:dyDescent="0.2"/>
    <row r="209" s="39" customFormat="1" x14ac:dyDescent="0.2"/>
    <row r="210" s="39" customFormat="1" x14ac:dyDescent="0.2"/>
    <row r="211" s="39" customFormat="1" x14ac:dyDescent="0.2"/>
    <row r="212" s="39" customFormat="1" x14ac:dyDescent="0.2"/>
    <row r="213" s="39" customFormat="1" x14ac:dyDescent="0.2"/>
    <row r="214" s="39" customFormat="1" x14ac:dyDescent="0.2"/>
    <row r="215" s="39" customFormat="1" x14ac:dyDescent="0.2"/>
    <row r="216" s="39" customFormat="1" x14ac:dyDescent="0.2"/>
    <row r="217" s="39" customFormat="1" x14ac:dyDescent="0.2"/>
    <row r="218" s="39" customFormat="1" x14ac:dyDescent="0.2"/>
    <row r="219" s="39" customFormat="1" x14ac:dyDescent="0.2"/>
    <row r="220" s="39" customFormat="1" x14ac:dyDescent="0.2"/>
    <row r="221" s="39" customFormat="1" x14ac:dyDescent="0.2"/>
    <row r="222" s="39" customFormat="1" x14ac:dyDescent="0.2"/>
    <row r="223" s="39" customFormat="1" x14ac:dyDescent="0.2"/>
    <row r="224" s="39" customFormat="1" x14ac:dyDescent="0.2"/>
    <row r="225" s="39" customFormat="1" x14ac:dyDescent="0.2"/>
    <row r="226" s="39" customFormat="1" x14ac:dyDescent="0.2"/>
    <row r="227" s="39" customFormat="1" x14ac:dyDescent="0.2"/>
    <row r="228" s="39" customFormat="1" x14ac:dyDescent="0.2"/>
    <row r="229" s="39" customFormat="1" x14ac:dyDescent="0.2"/>
    <row r="230" s="39" customFormat="1" x14ac:dyDescent="0.2"/>
    <row r="231" s="39" customFormat="1" x14ac:dyDescent="0.2"/>
    <row r="232" s="39" customFormat="1" x14ac:dyDescent="0.2"/>
    <row r="233" s="39" customFormat="1" x14ac:dyDescent="0.2"/>
    <row r="234" s="39" customFormat="1" x14ac:dyDescent="0.2"/>
    <row r="235" s="39" customFormat="1" x14ac:dyDescent="0.2"/>
    <row r="236" s="39" customFormat="1" x14ac:dyDescent="0.2"/>
    <row r="237" s="39" customFormat="1" x14ac:dyDescent="0.2"/>
    <row r="238" s="39" customFormat="1" x14ac:dyDescent="0.2"/>
    <row r="239" s="39" customFormat="1" x14ac:dyDescent="0.2"/>
    <row r="240" s="39" customFormat="1" x14ac:dyDescent="0.2"/>
    <row r="241" s="39" customFormat="1" x14ac:dyDescent="0.2"/>
    <row r="242" s="39" customFormat="1" x14ac:dyDescent="0.2"/>
    <row r="243" s="39" customFormat="1" x14ac:dyDescent="0.2"/>
    <row r="244" s="39" customFormat="1" x14ac:dyDescent="0.2"/>
    <row r="245" s="39" customFormat="1" x14ac:dyDescent="0.2"/>
    <row r="246" s="39" customFormat="1" x14ac:dyDescent="0.2"/>
    <row r="247" s="39" customFormat="1" x14ac:dyDescent="0.2"/>
    <row r="248" s="39" customFormat="1" x14ac:dyDescent="0.2"/>
    <row r="249" s="39" customFormat="1" x14ac:dyDescent="0.2"/>
    <row r="250" s="39" customFormat="1" x14ac:dyDescent="0.2"/>
    <row r="251" s="39" customFormat="1" x14ac:dyDescent="0.2"/>
    <row r="252" s="39" customFormat="1" x14ac:dyDescent="0.2"/>
    <row r="253" s="39" customFormat="1" x14ac:dyDescent="0.2"/>
    <row r="254" s="39" customFormat="1" x14ac:dyDescent="0.2"/>
    <row r="255" s="39" customFormat="1" x14ac:dyDescent="0.2"/>
    <row r="256" s="39" customFormat="1" x14ac:dyDescent="0.2"/>
    <row r="257" s="39" customFormat="1" x14ac:dyDescent="0.2"/>
    <row r="258" s="39" customFormat="1" x14ac:dyDescent="0.2"/>
    <row r="259" s="39" customFormat="1" x14ac:dyDescent="0.2"/>
    <row r="260" s="39" customFormat="1" x14ac:dyDescent="0.2"/>
    <row r="261" s="39" customFormat="1" x14ac:dyDescent="0.2"/>
    <row r="262" s="39" customFormat="1" x14ac:dyDescent="0.2"/>
    <row r="263" s="39" customFormat="1" x14ac:dyDescent="0.2"/>
    <row r="264" s="39" customFormat="1" x14ac:dyDescent="0.2"/>
    <row r="265" s="39" customFormat="1" x14ac:dyDescent="0.2"/>
    <row r="266" s="39" customFormat="1" x14ac:dyDescent="0.2"/>
    <row r="267" s="39" customFormat="1" x14ac:dyDescent="0.2"/>
    <row r="268" s="39" customFormat="1" x14ac:dyDescent="0.2"/>
    <row r="269" s="39" customFormat="1" x14ac:dyDescent="0.2"/>
    <row r="270" s="39" customFormat="1" x14ac:dyDescent="0.2"/>
    <row r="271" s="39" customFormat="1" x14ac:dyDescent="0.2"/>
    <row r="272" s="39" customFormat="1" x14ac:dyDescent="0.2"/>
    <row r="273" s="39" customFormat="1" x14ac:dyDescent="0.2"/>
    <row r="274" s="39" customFormat="1" x14ac:dyDescent="0.2"/>
    <row r="275" s="39" customFormat="1" x14ac:dyDescent="0.2"/>
    <row r="276" s="39" customFormat="1" x14ac:dyDescent="0.2"/>
    <row r="277" s="39" customFormat="1" x14ac:dyDescent="0.2"/>
    <row r="278" s="39" customFormat="1" x14ac:dyDescent="0.2"/>
    <row r="279" s="39" customFormat="1" x14ac:dyDescent="0.2"/>
    <row r="280" s="39" customFormat="1" x14ac:dyDescent="0.2"/>
    <row r="281" s="39" customFormat="1" x14ac:dyDescent="0.2"/>
    <row r="282" s="39" customFormat="1" x14ac:dyDescent="0.2"/>
    <row r="283" s="39" customFormat="1" x14ac:dyDescent="0.2"/>
    <row r="284" s="39" customFormat="1" x14ac:dyDescent="0.2"/>
    <row r="285" s="39" customFormat="1" x14ac:dyDescent="0.2"/>
    <row r="286" s="39" customFormat="1" x14ac:dyDescent="0.2"/>
    <row r="287" s="39" customFormat="1" x14ac:dyDescent="0.2"/>
    <row r="288" s="39" customFormat="1" x14ac:dyDescent="0.2"/>
    <row r="289" s="39" customFormat="1" x14ac:dyDescent="0.2"/>
    <row r="290" s="39" customFormat="1" x14ac:dyDescent="0.2"/>
    <row r="291" s="39" customFormat="1" x14ac:dyDescent="0.2"/>
    <row r="292" s="39" customFormat="1" x14ac:dyDescent="0.2"/>
    <row r="293" s="39" customFormat="1" x14ac:dyDescent="0.2"/>
    <row r="294" s="39" customFormat="1" x14ac:dyDescent="0.2"/>
    <row r="295" s="39" customFormat="1" x14ac:dyDescent="0.2"/>
    <row r="296" s="39" customFormat="1" x14ac:dyDescent="0.2"/>
    <row r="297" s="39" customFormat="1" x14ac:dyDescent="0.2"/>
    <row r="298" s="39" customFormat="1" x14ac:dyDescent="0.2"/>
    <row r="299" s="39" customFormat="1" x14ac:dyDescent="0.2"/>
    <row r="300" s="39" customFormat="1" x14ac:dyDescent="0.2"/>
    <row r="301" s="39" customFormat="1" x14ac:dyDescent="0.2"/>
    <row r="302" s="39" customFormat="1" x14ac:dyDescent="0.2"/>
    <row r="303" s="39" customFormat="1" x14ac:dyDescent="0.2"/>
    <row r="304" s="39" customFormat="1" x14ac:dyDescent="0.2"/>
    <row r="305" s="39" customFormat="1" x14ac:dyDescent="0.2"/>
    <row r="306" s="39" customFormat="1" x14ac:dyDescent="0.2"/>
    <row r="307" s="39" customFormat="1" x14ac:dyDescent="0.2"/>
    <row r="308" s="39" customFormat="1" x14ac:dyDescent="0.2"/>
    <row r="309" s="39" customFormat="1" x14ac:dyDescent="0.2"/>
    <row r="310" s="39" customFormat="1" x14ac:dyDescent="0.2"/>
    <row r="311" s="39" customFormat="1" x14ac:dyDescent="0.2"/>
    <row r="312" s="39" customFormat="1" x14ac:dyDescent="0.2"/>
    <row r="313" s="39" customFormat="1" x14ac:dyDescent="0.2"/>
    <row r="314" s="39" customFormat="1" x14ac:dyDescent="0.2"/>
    <row r="315" s="39" customFormat="1" x14ac:dyDescent="0.2"/>
    <row r="316" s="39" customFormat="1" x14ac:dyDescent="0.2"/>
    <row r="317" s="39" customFormat="1" x14ac:dyDescent="0.2"/>
    <row r="318" s="39" customFormat="1" x14ac:dyDescent="0.2"/>
    <row r="319" s="39" customFormat="1" x14ac:dyDescent="0.2"/>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disablePrompts="1" count="1">
    <dataValidation operator="equal" allowBlank="1" showInputMessage="1" showErrorMessage="1" promptTitle="Select Control Scope" sqref="B3" xr:uid="{00000000-0002-0000-0300-000000000000}">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Intro &amp; copyright</vt:lpstr>
      <vt:lpstr>Mandatory ISMS requirements</vt:lpstr>
      <vt:lpstr>Annex A controls</vt:lpstr>
      <vt:lpstr>Metrics</vt:lpstr>
      <vt:lpstr>'Annex A controls'!__xlnm._FilterDatabase</vt:lpstr>
      <vt:lpstr>__xlnm._FilterDatabase_1</vt:lpstr>
      <vt:lpstr>'Annex A controls'!__xlnm.Print_Titles</vt:lpstr>
      <vt:lpstr>Applicability</vt:lpstr>
      <vt:lpstr>ControlTotal</vt:lpstr>
      <vt:lpstr>'Mandatory ISMS requirements'!Excel_BuiltIn_Print_Area</vt:lpstr>
      <vt:lpstr>'Annex A controls'!Excel_BuiltIn_Print_Titles</vt:lpstr>
      <vt:lpstr>'Annex A controls'!Print_Area</vt:lpstr>
      <vt:lpstr>'Mandatory ISMS requirements'!Print_Area</vt:lpstr>
      <vt:lpstr>Metrics!Print_Area</vt:lpstr>
      <vt:lpstr>'Annex A controls'!Print_Titles</vt:lpstr>
      <vt:lpstr>'Mandatory ISMS requirements'!Print_Titles</vt:lpstr>
    </vt:vector>
  </TitlesOfParts>
  <LinksUpToDate>false</LinksUpToDate>
  <SharedDoc>false</SharedDoc>
  <HyperlinkBase>www.ISO27001security.com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Gary@isect.com</cp:lastModifiedBy>
  <cp:lastPrinted>2014-03-12T05:00:07Z</cp:lastPrinted>
  <dcterms:created xsi:type="dcterms:W3CDTF">2014-03-11T21:40:57Z</dcterms:created>
  <dcterms:modified xsi:type="dcterms:W3CDTF">2022-10-22T04:07:46Z</dcterms:modified>
  <cp:contentStatus>Part of the FREE ISO27k Toolkit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115d7e-b42c-4cb0-9d5d-d9d427f162d6_Enabled">
    <vt:lpwstr>true</vt:lpwstr>
  </property>
  <property fmtid="{D5CDD505-2E9C-101B-9397-08002B2CF9AE}" pid="3" name="MSIP_Label_b6115d7e-b42c-4cb0-9d5d-d9d427f162d6_SetDate">
    <vt:lpwstr>2022-09-11T09:19:33Z</vt:lpwstr>
  </property>
  <property fmtid="{D5CDD505-2E9C-101B-9397-08002B2CF9AE}" pid="4" name="MSIP_Label_b6115d7e-b42c-4cb0-9d5d-d9d427f162d6_Method">
    <vt:lpwstr>Standard</vt:lpwstr>
  </property>
  <property fmtid="{D5CDD505-2E9C-101B-9397-08002B2CF9AE}" pid="5" name="MSIP_Label_b6115d7e-b42c-4cb0-9d5d-d9d427f162d6_Name">
    <vt:lpwstr>Public</vt:lpwstr>
  </property>
  <property fmtid="{D5CDD505-2E9C-101B-9397-08002B2CF9AE}" pid="6" name="MSIP_Label_b6115d7e-b42c-4cb0-9d5d-d9d427f162d6_SiteId">
    <vt:lpwstr>b3df40eb-c945-4bc1-8821-0b8d9b63b14a</vt:lpwstr>
  </property>
  <property fmtid="{D5CDD505-2E9C-101B-9397-08002B2CF9AE}" pid="7" name="MSIP_Label_b6115d7e-b42c-4cb0-9d5d-d9d427f162d6_ActionId">
    <vt:lpwstr>c92806bd-9e9f-4b66-a767-d3bb61c7171b</vt:lpwstr>
  </property>
  <property fmtid="{D5CDD505-2E9C-101B-9397-08002B2CF9AE}" pid="8" name="MSIP_Label_b6115d7e-b42c-4cb0-9d5d-d9d427f162d6_ContentBits">
    <vt:lpwstr>0</vt:lpwstr>
  </property>
</Properties>
</file>